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1. Master Microsoft Excel - Learning Path\02. Excel - Advanced Formulas and Functions\Material\Ex_Files_Excel_Advanced_Formulas_Functions\Exercise Files\Ch-7\"/>
    </mc:Choice>
  </mc:AlternateContent>
  <xr:revisionPtr revIDLastSave="0" documentId="13_ncr:1_{1962D446-0D64-49F1-B932-EED66C8A9524}" xr6:coauthVersionLast="45" xr6:coauthVersionMax="45" xr10:uidLastSave="{00000000-0000-0000-0000-000000000000}"/>
  <bookViews>
    <workbookView xWindow="-108" yWindow="-108" windowWidth="23256" windowHeight="12720" tabRatio="847" activeTab="7" xr2:uid="{00000000-000D-0000-FFFF-FFFF00000000}"/>
  </bookViews>
  <sheets>
    <sheet name="Dates and Times" sheetId="4" r:id="rId1"/>
    <sheet name="DATE YEAR MONTH DAY MINUTE" sheetId="12" r:id="rId2"/>
    <sheet name="TODAY NOW" sheetId="9" r:id="rId3"/>
    <sheet name="WEEKDAY" sheetId="5" r:id="rId4"/>
    <sheet name="NETWORKDAYS WORKDAY" sheetId="6" r:id="rId5"/>
    <sheet name="WORKDAY" sheetId="8" state="hidden" r:id="rId6"/>
    <sheet name="DATEDIF" sheetId="1" r:id="rId7"/>
    <sheet name="EDATE EOMONTH" sheetId="10" r:id="rId8"/>
    <sheet name="DATEVALUE-TIMEVALUE" sheetId="11" state="hidden" r:id="rId9"/>
  </sheets>
  <externalReferences>
    <externalReference r:id="rId10"/>
  </externalReference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onthList">[1]TwoWayLookup!$D$2:$D$13</definedName>
    <definedName name="ProductList">[1]TwoWayLookup!$E$1:$J$1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able">[1]TwoWayLookup!$E$2:$J$13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0" l="1"/>
  <c r="N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3" i="10"/>
  <c r="D2" i="10"/>
  <c r="L3" i="6"/>
  <c r="L4" i="6"/>
  <c r="L5" i="6"/>
  <c r="L6" i="6"/>
  <c r="L2" i="6"/>
  <c r="E3" i="6"/>
  <c r="E4" i="6"/>
  <c r="E5" i="6"/>
  <c r="E6" i="6"/>
  <c r="E7" i="6"/>
  <c r="E8" i="6"/>
  <c r="E9" i="6"/>
  <c r="E10" i="6"/>
  <c r="E11" i="6"/>
  <c r="E12" i="6"/>
  <c r="E13" i="6"/>
  <c r="E14" i="6"/>
  <c r="E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2" i="5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D3" i="9"/>
  <c r="D4" i="9"/>
  <c r="D5" i="9"/>
  <c r="D6" i="9"/>
  <c r="D7" i="9"/>
  <c r="D8" i="9"/>
  <c r="D9" i="9"/>
  <c r="D10" i="9"/>
  <c r="D11" i="9"/>
  <c r="D12" i="9"/>
  <c r="D13" i="9"/>
  <c r="D2" i="9"/>
  <c r="A6" i="9"/>
  <c r="A3" i="9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S2" i="12"/>
  <c r="R2" i="12"/>
  <c r="Q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I2" i="12"/>
  <c r="H2" i="12"/>
  <c r="G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2" i="12"/>
  <c r="B11" i="4"/>
  <c r="B9" i="4"/>
  <c r="B7" i="4"/>
  <c r="B3" i="4"/>
  <c r="D14" i="6" l="1"/>
  <c r="H2" i="9"/>
  <c r="D2" i="6" l="1"/>
  <c r="D3" i="6"/>
  <c r="D4" i="6"/>
  <c r="D5" i="6"/>
  <c r="D6" i="6"/>
  <c r="D7" i="6"/>
  <c r="D8" i="6"/>
  <c r="D9" i="6"/>
  <c r="D10" i="6"/>
  <c r="D11" i="6"/>
  <c r="D12" i="6"/>
  <c r="D13" i="6"/>
  <c r="E4" i="9" l="1"/>
  <c r="E3" i="9" l="1"/>
  <c r="B8" i="11" l="1"/>
  <c r="B9" i="11"/>
  <c r="B3" i="11"/>
  <c r="B4" i="11"/>
  <c r="B5" i="11"/>
  <c r="B6" i="11"/>
</calcChain>
</file>

<file path=xl/sharedStrings.xml><?xml version="1.0" encoding="utf-8"?>
<sst xmlns="http://schemas.openxmlformats.org/spreadsheetml/2006/main" count="92" uniqueCount="75">
  <si>
    <t>Sale Date</t>
  </si>
  <si>
    <t>Start Time</t>
  </si>
  <si>
    <t>End Time</t>
  </si>
  <si>
    <t>Start Date</t>
  </si>
  <si>
    <t>End Date</t>
  </si>
  <si>
    <t>Start
Date</t>
  </si>
  <si>
    <t>End
Date</t>
  </si>
  <si>
    <t>Days Elapsed</t>
  </si>
  <si>
    <t>Time Elapsed</t>
  </si>
  <si>
    <t>Shipping Date</t>
  </si>
  <si>
    <t>Project
Length</t>
  </si>
  <si>
    <t>Installation Date</t>
  </si>
  <si>
    <t>Life Span in days</t>
  </si>
  <si>
    <t>Replacement Date</t>
  </si>
  <si>
    <t>Working
Days</t>
  </si>
  <si>
    <t>Date</t>
  </si>
  <si>
    <t>Check-in Time</t>
  </si>
  <si>
    <t>Check-out Time</t>
  </si>
  <si>
    <t xml:space="preserve"> 30-99</t>
  </si>
  <si>
    <t xml:space="preserve"> 0- 29</t>
  </si>
  <si>
    <t>Holidays</t>
  </si>
  <si>
    <t>90 Days Before</t>
  </si>
  <si>
    <t>Current Date</t>
  </si>
  <si>
    <t>Current Time</t>
  </si>
  <si>
    <t>Due Date</t>
  </si>
  <si>
    <t>Days from Due Date</t>
  </si>
  <si>
    <t>Starting Date</t>
  </si>
  <si>
    <t>Program Length
in Months</t>
  </si>
  <si>
    <t>Employee
ID</t>
  </si>
  <si>
    <t>Probationary
Period (in months)</t>
  </si>
  <si>
    <t>Probationary
Period ends</t>
  </si>
  <si>
    <t>3:45 pm</t>
  </si>
  <si>
    <t>11 AM</t>
  </si>
  <si>
    <t>90 Days After</t>
  </si>
  <si>
    <t>Adjusted
Shipping Date</t>
  </si>
  <si>
    <t>Last Day of
Current Month</t>
  </si>
  <si>
    <t>Most Recent Billing Date</t>
  </si>
  <si>
    <t>TIME</t>
  </si>
  <si>
    <t>HOUR</t>
  </si>
  <si>
    <t>DATE</t>
  </si>
  <si>
    <t>YEAR</t>
  </si>
  <si>
    <t>MONTH</t>
  </si>
  <si>
    <t>DAY</t>
  </si>
  <si>
    <t>MINUTE</t>
  </si>
  <si>
    <t>SECOND</t>
  </si>
  <si>
    <t>Age</t>
  </si>
  <si>
    <t>Project #</t>
  </si>
  <si>
    <t>67-345</t>
  </si>
  <si>
    <t>93-702</t>
  </si>
  <si>
    <t>17-595</t>
  </si>
  <si>
    <t>54-707</t>
  </si>
  <si>
    <t>26-743</t>
  </si>
  <si>
    <t>74-755</t>
  </si>
  <si>
    <t>99-518</t>
  </si>
  <si>
    <t>49-296</t>
  </si>
  <si>
    <t>50-511</t>
  </si>
  <si>
    <t>54-458</t>
  </si>
  <si>
    <t>24-754</t>
  </si>
  <si>
    <t>61-706</t>
  </si>
  <si>
    <t>Mar 23, 2019</t>
  </si>
  <si>
    <t>9/17/18</t>
  </si>
  <si>
    <t>2015-3-19</t>
  </si>
  <si>
    <t>12/13/18</t>
  </si>
  <si>
    <t>6 PM on 2/17/2019</t>
  </si>
  <si>
    <t>3:40 PM on 2/20/2019</t>
  </si>
  <si>
    <t>Birth Date</t>
  </si>
  <si>
    <t>Day of
the Week</t>
  </si>
  <si>
    <t>56-657</t>
  </si>
  <si>
    <t>Permanent Status starts
on first day of next month</t>
  </si>
  <si>
    <t>Permanent Status starts
on last day of month</t>
  </si>
  <si>
    <t>Start
 Date</t>
  </si>
  <si>
    <t>End 
Date</t>
  </si>
  <si>
    <t>Hire 
Date</t>
  </si>
  <si>
    <t>Elapsed Time (in days)</t>
  </si>
  <si>
    <t>Years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</si>
</sst>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m/d/yyyy;@"/>
    <numFmt numFmtId="168" formatCode="[h]:mm"/>
    <numFmt numFmtId="169" formatCode="h:mm;@"/>
    <numFmt numFmtId="170" formatCode="[$-409]h:mm\ AM/PM;@"/>
    <numFmt numFmtId="171" formatCode="h:mm:ss;@"/>
    <numFmt numFmtId="172" formatCode="ddd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33CC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2" borderId="1"/>
    <xf numFmtId="164" fontId="3" fillId="0" borderId="0" applyFont="0" applyFill="0" applyBorder="0" applyAlignment="0" applyProtection="0"/>
  </cellStyleXfs>
  <cellXfs count="69">
    <xf numFmtId="0" fontId="0" fillId="0" borderId="0" xfId="0"/>
    <xf numFmtId="15" fontId="5" fillId="3" borderId="2" xfId="0" applyNumberFormat="1" applyFont="1" applyFill="1" applyBorder="1" applyAlignment="1">
      <alignment horizontal="center" vertical="top" wrapText="1"/>
    </xf>
    <xf numFmtId="15" fontId="5" fillId="3" borderId="2" xfId="0" applyNumberFormat="1" applyFont="1" applyFill="1" applyBorder="1" applyAlignment="1">
      <alignment horizontal="right" vertical="top" wrapText="1"/>
    </xf>
    <xf numFmtId="15" fontId="5" fillId="3" borderId="0" xfId="0" applyNumberFormat="1" applyFont="1" applyFill="1" applyAlignment="1">
      <alignment horizontal="right" vertical="top" wrapText="1"/>
    </xf>
    <xf numFmtId="15" fontId="6" fillId="0" borderId="0" xfId="0" applyNumberFormat="1" applyFont="1"/>
    <xf numFmtId="15" fontId="6" fillId="0" borderId="0" xfId="0" applyNumberFormat="1" applyFont="1" applyAlignment="1">
      <alignment horizontal="center"/>
    </xf>
    <xf numFmtId="15" fontId="6" fillId="0" borderId="0" xfId="2" applyNumberFormat="1" applyFont="1"/>
    <xf numFmtId="15" fontId="6" fillId="0" borderId="0" xfId="2" applyNumberFormat="1" applyFont="1" applyAlignment="1">
      <alignment horizontal="center"/>
    </xf>
    <xf numFmtId="14" fontId="6" fillId="0" borderId="0" xfId="1" applyNumberFormat="1" applyFont="1"/>
    <xf numFmtId="49" fontId="3" fillId="0" borderId="0" xfId="0" applyNumberFormat="1" applyFont="1"/>
    <xf numFmtId="15" fontId="3" fillId="0" borderId="0" xfId="0" applyNumberFormat="1" applyFont="1"/>
    <xf numFmtId="0" fontId="3" fillId="0" borderId="0" xfId="0" applyFont="1"/>
    <xf numFmtId="170" fontId="3" fillId="0" borderId="0" xfId="0" applyNumberFormat="1" applyFont="1"/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5" fillId="0" borderId="0" xfId="1" applyFont="1" applyAlignment="1">
      <alignment horizontal="right" wrapText="1"/>
    </xf>
    <xf numFmtId="0" fontId="6" fillId="0" borderId="0" xfId="1" applyFont="1"/>
    <xf numFmtId="165" fontId="6" fillId="0" borderId="0" xfId="4" applyNumberFormat="1" applyFont="1"/>
    <xf numFmtId="164" fontId="6" fillId="0" borderId="0" xfId="2" applyFont="1"/>
    <xf numFmtId="0" fontId="6" fillId="0" borderId="0" xfId="2" applyNumberFormat="1" applyFont="1"/>
    <xf numFmtId="0" fontId="5" fillId="5" borderId="4" xfId="1" applyFont="1" applyFill="1" applyBorder="1"/>
    <xf numFmtId="0" fontId="5" fillId="0" borderId="0" xfId="1" applyFont="1"/>
    <xf numFmtId="15" fontId="6" fillId="0" borderId="0" xfId="1" applyNumberFormat="1" applyFont="1"/>
    <xf numFmtId="0" fontId="5" fillId="0" borderId="3" xfId="1" applyFont="1" applyBorder="1"/>
    <xf numFmtId="15" fontId="6" fillId="0" borderId="3" xfId="1" applyNumberFormat="1" applyFont="1" applyBorder="1"/>
    <xf numFmtId="18" fontId="6" fillId="0" borderId="0" xfId="1" applyNumberFormat="1" applyFont="1"/>
    <xf numFmtId="15" fontId="5" fillId="0" borderId="0" xfId="1" applyNumberFormat="1" applyFont="1"/>
    <xf numFmtId="0" fontId="6" fillId="5" borderId="3" xfId="1" applyFont="1" applyFill="1" applyBorder="1"/>
    <xf numFmtId="169" fontId="6" fillId="5" borderId="0" xfId="1" applyNumberFormat="1" applyFont="1" applyFill="1"/>
    <xf numFmtId="0" fontId="6" fillId="5" borderId="0" xfId="1" applyFont="1" applyFill="1"/>
    <xf numFmtId="0" fontId="6" fillId="0" borderId="3" xfId="1" applyFont="1" applyBorder="1"/>
    <xf numFmtId="166" fontId="6" fillId="0" borderId="0" xfId="1" applyNumberFormat="1" applyFont="1"/>
    <xf numFmtId="15" fontId="5" fillId="0" borderId="3" xfId="1" applyNumberFormat="1" applyFont="1" applyBorder="1"/>
    <xf numFmtId="22" fontId="6" fillId="0" borderId="0" xfId="1" applyNumberFormat="1" applyFont="1"/>
    <xf numFmtId="0" fontId="6" fillId="4" borderId="3" xfId="1" applyFont="1" applyFill="1" applyBorder="1"/>
    <xf numFmtId="168" fontId="6" fillId="5" borderId="0" xfId="1" applyNumberFormat="1" applyFont="1" applyFill="1"/>
    <xf numFmtId="0" fontId="5" fillId="0" borderId="3" xfId="1" applyFont="1" applyBorder="1" applyAlignment="1">
      <alignment horizontal="left"/>
    </xf>
    <xf numFmtId="167" fontId="6" fillId="0" borderId="0" xfId="0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0" fontId="4" fillId="6" borderId="5" xfId="0" applyFont="1" applyFill="1" applyBorder="1" applyAlignment="1">
      <alignment horizontal="right"/>
    </xf>
    <xf numFmtId="14" fontId="0" fillId="6" borderId="5" xfId="0" applyNumberFormat="1" applyFill="1" applyBorder="1"/>
    <xf numFmtId="0" fontId="0" fillId="6" borderId="5" xfId="0" applyFill="1" applyBorder="1"/>
    <xf numFmtId="0" fontId="4" fillId="6" borderId="5" xfId="0" applyFont="1" applyFill="1" applyBorder="1"/>
    <xf numFmtId="0" fontId="4" fillId="7" borderId="5" xfId="0" applyFont="1" applyFill="1" applyBorder="1" applyAlignment="1">
      <alignment horizontal="right"/>
    </xf>
    <xf numFmtId="0" fontId="0" fillId="7" borderId="5" xfId="0" applyFill="1" applyBorder="1"/>
    <xf numFmtId="19" fontId="0" fillId="7" borderId="5" xfId="0" applyNumberFormat="1" applyFill="1" applyBorder="1"/>
    <xf numFmtId="171" fontId="0" fillId="7" borderId="5" xfId="0" applyNumberFormat="1" applyFill="1" applyBorder="1"/>
    <xf numFmtId="0" fontId="6" fillId="0" borderId="0" xfId="1" applyFont="1" applyAlignment="1">
      <alignment horizontal="center"/>
    </xf>
    <xf numFmtId="0" fontId="5" fillId="9" borderId="6" xfId="1" applyFont="1" applyFill="1" applyBorder="1" applyAlignment="1">
      <alignment horizontal="right" vertical="center" wrapText="1"/>
    </xf>
    <xf numFmtId="14" fontId="6" fillId="9" borderId="6" xfId="1" applyNumberFormat="1" applyFont="1" applyFill="1" applyBorder="1"/>
    <xf numFmtId="0" fontId="5" fillId="8" borderId="6" xfId="1" applyFont="1" applyFill="1" applyBorder="1" applyAlignment="1">
      <alignment horizontal="center" vertical="center" wrapText="1"/>
    </xf>
    <xf numFmtId="0" fontId="5" fillId="8" borderId="6" xfId="1" applyFont="1" applyFill="1" applyBorder="1" applyAlignment="1">
      <alignment horizontal="right" wrapText="1"/>
    </xf>
    <xf numFmtId="0" fontId="5" fillId="10" borderId="6" xfId="1" applyFont="1" applyFill="1" applyBorder="1" applyAlignment="1">
      <alignment horizontal="right" wrapText="1"/>
    </xf>
    <xf numFmtId="14" fontId="3" fillId="11" borderId="0" xfId="0" applyNumberFormat="1" applyFont="1" applyFill="1"/>
    <xf numFmtId="14" fontId="3" fillId="12" borderId="0" xfId="0" applyNumberFormat="1" applyFont="1" applyFill="1"/>
    <xf numFmtId="0" fontId="5" fillId="14" borderId="6" xfId="1" applyFont="1" applyFill="1" applyBorder="1" applyAlignment="1">
      <alignment horizontal="right" vertical="center" wrapText="1"/>
    </xf>
    <xf numFmtId="0" fontId="5" fillId="13" borderId="6" xfId="1" applyFont="1" applyFill="1" applyBorder="1" applyAlignment="1">
      <alignment horizontal="right" vertical="center"/>
    </xf>
    <xf numFmtId="0" fontId="5" fillId="13" borderId="6" xfId="1" applyFont="1" applyFill="1" applyBorder="1" applyAlignment="1">
      <alignment horizontal="right" vertical="center" wrapText="1"/>
    </xf>
    <xf numFmtId="0" fontId="5" fillId="0" borderId="0" xfId="1" applyFont="1" applyAlignment="1">
      <alignment horizontal="right"/>
    </xf>
    <xf numFmtId="14" fontId="6" fillId="0" borderId="0" xfId="0" applyNumberFormat="1" applyFont="1"/>
    <xf numFmtId="14" fontId="6" fillId="0" borderId="0" xfId="2" applyNumberFormat="1" applyFont="1"/>
    <xf numFmtId="15" fontId="5" fillId="3" borderId="2" xfId="0" applyNumberFormat="1" applyFont="1" applyFill="1" applyBorder="1" applyAlignment="1">
      <alignment horizontal="right" vertical="top"/>
    </xf>
    <xf numFmtId="14" fontId="5" fillId="3" borderId="2" xfId="0" applyNumberFormat="1" applyFont="1" applyFill="1" applyBorder="1" applyAlignment="1">
      <alignment horizontal="right" vertical="top"/>
    </xf>
    <xf numFmtId="14" fontId="6" fillId="5" borderId="3" xfId="1" applyNumberFormat="1" applyFont="1" applyFill="1" applyBorder="1"/>
    <xf numFmtId="14" fontId="6" fillId="5" borderId="3" xfId="0" applyNumberFormat="1" applyFont="1" applyFill="1" applyBorder="1"/>
    <xf numFmtId="20" fontId="6" fillId="0" borderId="0" xfId="1" applyNumberFormat="1" applyFont="1"/>
    <xf numFmtId="164" fontId="6" fillId="0" borderId="0" xfId="4" applyFont="1"/>
    <xf numFmtId="172" fontId="6" fillId="0" borderId="0" xfId="1" applyNumberFormat="1" applyFont="1"/>
  </cellXfs>
  <cellStyles count="5">
    <cellStyle name="Comma 2" xfId="2" xr:uid="{00000000-0005-0000-0000-000001000000}"/>
    <cellStyle name="Millares" xfId="4" builtinId="3"/>
    <cellStyle name="MyBlue" xfId="3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9" defaultPivotStyle="PivotStyleLight16"/>
  <colors>
    <mruColors>
      <color rgb="FFCCFFFF"/>
      <color rgb="FF33CCFF"/>
      <color rgb="FF99FF99"/>
      <color rgb="FF66FFFF"/>
      <color rgb="FFFFFFCC"/>
      <color rgb="FFCC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564932</xdr:colOff>
      <xdr:row>1</xdr:row>
      <xdr:rowOff>105103</xdr:rowOff>
    </xdr:from>
    <xdr:to>
      <xdr:col>5</xdr:col>
      <xdr:colOff>499242</xdr:colOff>
      <xdr:row>8</xdr:row>
      <xdr:rowOff>19706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E797CF-92E7-494C-92C8-B6D46C5070F1}"/>
            </a:ext>
          </a:extLst>
        </xdr:cNvPr>
        <xdr:cNvSpPr txBox="1"/>
      </xdr:nvSpPr>
      <xdr:spPr>
        <a:xfrm>
          <a:off x="5557346" y="486103"/>
          <a:ext cx="545224" cy="1248103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y</a:t>
          </a:r>
        </a:p>
        <a:p>
          <a:pPr algn="ctr"/>
          <a:r>
            <a:rPr lang="en-US" sz="1100" b="1"/>
            <a:t>m</a:t>
          </a:r>
        </a:p>
        <a:p>
          <a:pPr algn="ctr"/>
          <a:r>
            <a:rPr lang="en-US" sz="1100" b="1"/>
            <a:t>d</a:t>
          </a:r>
        </a:p>
        <a:p>
          <a:pPr algn="ctr"/>
          <a:r>
            <a:rPr lang="en-US" sz="1100" b="1"/>
            <a:t>ym</a:t>
          </a:r>
        </a:p>
        <a:p>
          <a:pPr algn="ctr"/>
          <a:r>
            <a:rPr lang="en-US" sz="1100" b="1"/>
            <a:t>yd</a:t>
          </a:r>
        </a:p>
        <a:p>
          <a:pPr algn="ctr"/>
          <a:r>
            <a:rPr lang="en-US" sz="1100" b="1">
              <a:solidFill>
                <a:srgbClr val="FF0000"/>
              </a:solidFill>
            </a:rPr>
            <a:t>md</a:t>
          </a:r>
        </a:p>
        <a:p>
          <a:pPr algn="ctr"/>
          <a:endParaRPr lang="en-US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__Raytheon\FormulasFunctions\Functions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Mixed References"/>
      <sheetName val="IndexMatch"/>
      <sheetName val="MasterSSList"/>
      <sheetName val="FilmPrice"/>
      <sheetName val="Autofill"/>
      <sheetName val="Profits"/>
      <sheetName val="CitySales"/>
      <sheetName val="FindFormulas"/>
      <sheetName val="Arrays"/>
      <sheetName val="ProjBudget2010"/>
      <sheetName val="SalesByCategory"/>
      <sheetName val="Dates and Times"/>
      <sheetName val="TextProblems"/>
      <sheetName val="Rounding"/>
      <sheetName val="AutoSum"/>
      <sheetName val="ArrayFormulas"/>
      <sheetName val="Lookups"/>
      <sheetName val="TwoWayLookup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E1" t="str">
            <v>Disk Drives</v>
          </cell>
          <cell r="F1" t="str">
            <v>CD Drives</v>
          </cell>
          <cell r="G1" t="str">
            <v>DVD Drives</v>
          </cell>
          <cell r="H1" t="str">
            <v>ZIP Drives</v>
          </cell>
          <cell r="I1" t="str">
            <v>Flash Drives</v>
          </cell>
          <cell r="J1" t="str">
            <v>Combined</v>
          </cell>
        </row>
        <row r="2">
          <cell r="D2" t="str">
            <v>January</v>
          </cell>
          <cell r="E2">
            <v>5760</v>
          </cell>
          <cell r="F2">
            <v>3740</v>
          </cell>
          <cell r="G2">
            <v>5029</v>
          </cell>
          <cell r="H2">
            <v>1563</v>
          </cell>
          <cell r="I2">
            <v>4718</v>
          </cell>
          <cell r="J2">
            <v>20810</v>
          </cell>
        </row>
        <row r="3">
          <cell r="D3" t="str">
            <v>February</v>
          </cell>
          <cell r="E3">
            <v>6739</v>
          </cell>
          <cell r="F3">
            <v>2739</v>
          </cell>
          <cell r="G3">
            <v>4993</v>
          </cell>
          <cell r="H3">
            <v>1275</v>
          </cell>
          <cell r="I3">
            <v>2615</v>
          </cell>
          <cell r="J3">
            <v>18361</v>
          </cell>
        </row>
        <row r="4">
          <cell r="D4" t="str">
            <v>March</v>
          </cell>
          <cell r="E4">
            <v>6338</v>
          </cell>
          <cell r="F4">
            <v>3358</v>
          </cell>
          <cell r="G4">
            <v>4265</v>
          </cell>
          <cell r="H4">
            <v>1253</v>
          </cell>
          <cell r="I4">
            <v>5312</v>
          </cell>
          <cell r="J4">
            <v>20526</v>
          </cell>
        </row>
        <row r="5">
          <cell r="D5" t="str">
            <v>April</v>
          </cell>
          <cell r="E5">
            <v>5013</v>
          </cell>
          <cell r="F5">
            <v>4866</v>
          </cell>
          <cell r="G5">
            <v>4565</v>
          </cell>
          <cell r="H5">
            <v>1289</v>
          </cell>
          <cell r="I5">
            <v>1108</v>
          </cell>
          <cell r="J5">
            <v>16841</v>
          </cell>
        </row>
        <row r="6">
          <cell r="D6" t="str">
            <v>May</v>
          </cell>
          <cell r="E6">
            <v>6204</v>
          </cell>
          <cell r="F6">
            <v>2048</v>
          </cell>
          <cell r="G6">
            <v>4766</v>
          </cell>
          <cell r="H6">
            <v>1111</v>
          </cell>
          <cell r="I6">
            <v>1994</v>
          </cell>
          <cell r="J6">
            <v>16123</v>
          </cell>
        </row>
        <row r="7">
          <cell r="D7" t="str">
            <v>June</v>
          </cell>
          <cell r="E7">
            <v>6522</v>
          </cell>
          <cell r="F7">
            <v>2842</v>
          </cell>
          <cell r="G7">
            <v>5379</v>
          </cell>
          <cell r="H7">
            <v>1125</v>
          </cell>
          <cell r="I7">
            <v>3830</v>
          </cell>
          <cell r="J7">
            <v>19698</v>
          </cell>
        </row>
        <row r="8">
          <cell r="D8" t="str">
            <v>July</v>
          </cell>
          <cell r="E8">
            <v>6456</v>
          </cell>
          <cell r="F8">
            <v>2714</v>
          </cell>
          <cell r="G8">
            <v>4171</v>
          </cell>
          <cell r="H8">
            <v>1229</v>
          </cell>
          <cell r="I8">
            <v>3232</v>
          </cell>
          <cell r="J8">
            <v>17802</v>
          </cell>
        </row>
        <row r="9">
          <cell r="D9" t="str">
            <v>August</v>
          </cell>
          <cell r="E9">
            <v>6836</v>
          </cell>
          <cell r="F9">
            <v>2081</v>
          </cell>
          <cell r="G9">
            <v>5077</v>
          </cell>
          <cell r="H9">
            <v>1460</v>
          </cell>
          <cell r="I9">
            <v>1607</v>
          </cell>
          <cell r="J9">
            <v>17061</v>
          </cell>
        </row>
        <row r="10">
          <cell r="D10" t="str">
            <v>September</v>
          </cell>
          <cell r="E10">
            <v>5967</v>
          </cell>
          <cell r="F10">
            <v>4574</v>
          </cell>
          <cell r="G10">
            <v>4754</v>
          </cell>
          <cell r="H10">
            <v>1070</v>
          </cell>
          <cell r="I10">
            <v>1563</v>
          </cell>
          <cell r="J10">
            <v>17928</v>
          </cell>
        </row>
        <row r="11">
          <cell r="D11" t="str">
            <v>October</v>
          </cell>
          <cell r="E11">
            <v>6576</v>
          </cell>
          <cell r="F11">
            <v>4008</v>
          </cell>
          <cell r="G11">
            <v>4830</v>
          </cell>
          <cell r="H11">
            <v>1477</v>
          </cell>
          <cell r="I11">
            <v>2590</v>
          </cell>
          <cell r="J11">
            <v>19481</v>
          </cell>
        </row>
        <row r="12">
          <cell r="D12" t="str">
            <v>November</v>
          </cell>
          <cell r="E12">
            <v>6042</v>
          </cell>
          <cell r="F12">
            <v>4235</v>
          </cell>
          <cell r="G12">
            <v>4224</v>
          </cell>
          <cell r="H12">
            <v>1034</v>
          </cell>
          <cell r="I12">
            <v>3960</v>
          </cell>
          <cell r="J12">
            <v>19495</v>
          </cell>
        </row>
        <row r="13">
          <cell r="D13" t="str">
            <v>December</v>
          </cell>
          <cell r="E13">
            <v>5566</v>
          </cell>
          <cell r="F13">
            <v>3751</v>
          </cell>
          <cell r="G13">
            <v>5103</v>
          </cell>
          <cell r="H13">
            <v>1377</v>
          </cell>
          <cell r="I13">
            <v>3013</v>
          </cell>
          <cell r="J13">
            <v>18810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FF00"/>
  </sheetPr>
  <dimension ref="A1:I35"/>
  <sheetViews>
    <sheetView zoomScale="160" zoomScaleNormal="160" workbookViewId="0">
      <selection activeCell="F11" sqref="F11"/>
    </sheetView>
  </sheetViews>
  <sheetFormatPr baseColWidth="10" defaultColWidth="18" defaultRowHeight="14.4" x14ac:dyDescent="0.3"/>
  <cols>
    <col min="1" max="1" width="17.5546875" style="16" bestFit="1" customWidth="1"/>
    <col min="2" max="2" width="14.5546875" style="16" customWidth="1"/>
    <col min="3" max="3" width="6.33203125" style="16" customWidth="1"/>
    <col min="4" max="4" width="11.88671875" style="16" customWidth="1"/>
    <col min="5" max="5" width="15" style="16" bestFit="1" customWidth="1"/>
    <col min="6" max="6" width="21.33203125" style="16" bestFit="1" customWidth="1"/>
    <col min="7" max="7" width="15.33203125" style="16" bestFit="1" customWidth="1"/>
    <col min="8" max="8" width="12.33203125" style="16" bestFit="1" customWidth="1"/>
    <col min="9" max="9" width="13.33203125" style="16" bestFit="1" customWidth="1"/>
    <col min="10" max="10" width="6.33203125" style="16" customWidth="1"/>
    <col min="11" max="11" width="15.109375" style="16" customWidth="1"/>
    <col min="12" max="16384" width="18" style="16"/>
  </cols>
  <sheetData>
    <row r="1" spans="1:9" x14ac:dyDescent="0.3">
      <c r="A1" s="23" t="s">
        <v>3</v>
      </c>
      <c r="B1" s="8">
        <v>40797</v>
      </c>
      <c r="D1" s="8">
        <v>43359</v>
      </c>
      <c r="E1" s="21" t="s">
        <v>16</v>
      </c>
      <c r="F1" s="25">
        <v>0.32847222222222222</v>
      </c>
      <c r="G1" s="25"/>
      <c r="H1" s="21"/>
      <c r="I1" s="21"/>
    </row>
    <row r="2" spans="1:9" x14ac:dyDescent="0.3">
      <c r="A2" s="23" t="s">
        <v>4</v>
      </c>
      <c r="B2" s="8">
        <v>43483</v>
      </c>
      <c r="C2" s="8"/>
      <c r="E2" s="26" t="s">
        <v>17</v>
      </c>
      <c r="F2" s="25">
        <v>0.69930555555555562</v>
      </c>
      <c r="G2" s="25"/>
      <c r="H2" s="8"/>
    </row>
    <row r="3" spans="1:9" x14ac:dyDescent="0.3">
      <c r="A3" s="23" t="s">
        <v>7</v>
      </c>
      <c r="B3" s="27">
        <f>B2-B1</f>
        <v>2686</v>
      </c>
      <c r="C3" s="8"/>
      <c r="E3" s="26" t="s">
        <v>8</v>
      </c>
      <c r="F3" s="28"/>
      <c r="G3" s="29"/>
      <c r="H3" s="8"/>
    </row>
    <row r="4" spans="1:9" x14ac:dyDescent="0.3">
      <c r="A4" s="24"/>
      <c r="B4" s="30"/>
      <c r="C4" s="31"/>
      <c r="G4" s="8"/>
      <c r="H4" s="8"/>
    </row>
    <row r="5" spans="1:9" x14ac:dyDescent="0.3">
      <c r="A5" s="32" t="s">
        <v>11</v>
      </c>
      <c r="B5" s="8">
        <v>43361</v>
      </c>
      <c r="E5" s="21" t="s">
        <v>1</v>
      </c>
      <c r="F5" s="16" t="s">
        <v>63</v>
      </c>
      <c r="G5" s="33"/>
      <c r="H5" s="8"/>
    </row>
    <row r="6" spans="1:9" x14ac:dyDescent="0.3">
      <c r="A6" s="32" t="s">
        <v>12</v>
      </c>
      <c r="B6" s="34">
        <v>1500</v>
      </c>
      <c r="D6" s="8"/>
      <c r="E6" s="21" t="s">
        <v>2</v>
      </c>
      <c r="F6" s="16" t="s">
        <v>64</v>
      </c>
      <c r="G6" s="33"/>
      <c r="H6" s="8"/>
    </row>
    <row r="7" spans="1:9" x14ac:dyDescent="0.3">
      <c r="A7" s="32" t="s">
        <v>13</v>
      </c>
      <c r="B7" s="64">
        <f>B5+B6</f>
        <v>44861</v>
      </c>
      <c r="D7" s="8"/>
      <c r="E7" s="21" t="s">
        <v>8</v>
      </c>
      <c r="F7" s="35"/>
      <c r="H7" s="8"/>
    </row>
    <row r="8" spans="1:9" x14ac:dyDescent="0.3">
      <c r="A8" s="30"/>
      <c r="B8" s="30"/>
      <c r="D8" s="8"/>
      <c r="G8" s="8"/>
      <c r="H8" s="8"/>
    </row>
    <row r="9" spans="1:9" x14ac:dyDescent="0.3">
      <c r="A9" s="36" t="s">
        <v>21</v>
      </c>
      <c r="B9" s="65">
        <f>B10-90</f>
        <v>43634</v>
      </c>
      <c r="D9" s="37"/>
      <c r="G9" s="8"/>
      <c r="H9" s="8"/>
    </row>
    <row r="10" spans="1:9" x14ac:dyDescent="0.3">
      <c r="A10" s="36" t="s">
        <v>15</v>
      </c>
      <c r="B10" s="8">
        <v>43724</v>
      </c>
      <c r="C10" s="31"/>
      <c r="D10" s="37"/>
      <c r="G10" s="8"/>
      <c r="H10" s="8"/>
    </row>
    <row r="11" spans="1:9" x14ac:dyDescent="0.3">
      <c r="A11" s="36" t="s">
        <v>33</v>
      </c>
      <c r="B11" s="65">
        <f>B10+90</f>
        <v>43814</v>
      </c>
      <c r="D11" s="37"/>
      <c r="G11" s="8"/>
      <c r="H11" s="8"/>
    </row>
    <row r="12" spans="1:9" x14ac:dyDescent="0.3">
      <c r="C12" s="8"/>
      <c r="D12" s="37"/>
      <c r="F12" s="66">
        <v>0.25</v>
      </c>
      <c r="G12" s="67">
        <v>0.29166666666666702</v>
      </c>
      <c r="H12" s="8"/>
    </row>
    <row r="13" spans="1:9" x14ac:dyDescent="0.3">
      <c r="A13" s="21" t="s">
        <v>18</v>
      </c>
      <c r="B13" s="8">
        <v>47179</v>
      </c>
      <c r="F13" s="25">
        <v>0.25</v>
      </c>
      <c r="G13" s="8"/>
    </row>
    <row r="14" spans="1:9" x14ac:dyDescent="0.3">
      <c r="A14" s="21" t="s">
        <v>19</v>
      </c>
      <c r="C14" s="8"/>
      <c r="F14" s="25">
        <v>0.75</v>
      </c>
      <c r="G14" s="8"/>
    </row>
    <row r="15" spans="1:9" x14ac:dyDescent="0.3">
      <c r="D15" s="8"/>
      <c r="G15" s="8"/>
    </row>
    <row r="16" spans="1:9" x14ac:dyDescent="0.3">
      <c r="D16" s="8"/>
      <c r="G16" s="8"/>
    </row>
    <row r="17" spans="1:7" x14ac:dyDescent="0.3">
      <c r="G17" s="8"/>
    </row>
    <row r="18" spans="1:7" x14ac:dyDescent="0.3">
      <c r="G18" s="8"/>
    </row>
    <row r="19" spans="1:7" x14ac:dyDescent="0.3">
      <c r="G19" s="8"/>
    </row>
    <row r="20" spans="1:7" x14ac:dyDescent="0.3">
      <c r="G20" s="8"/>
    </row>
    <row r="21" spans="1:7" x14ac:dyDescent="0.3">
      <c r="G21" s="8"/>
    </row>
    <row r="22" spans="1:7" x14ac:dyDescent="0.3">
      <c r="A22" s="22"/>
      <c r="G22" s="8"/>
    </row>
    <row r="23" spans="1:7" x14ac:dyDescent="0.3">
      <c r="A23" s="22"/>
      <c r="G23" s="8"/>
    </row>
    <row r="24" spans="1:7" x14ac:dyDescent="0.3">
      <c r="A24" s="22"/>
      <c r="G24" s="8"/>
    </row>
    <row r="25" spans="1:7" x14ac:dyDescent="0.3">
      <c r="G25" s="8"/>
    </row>
    <row r="26" spans="1:7" x14ac:dyDescent="0.3">
      <c r="G26" s="8"/>
    </row>
    <row r="27" spans="1:7" x14ac:dyDescent="0.3">
      <c r="G27" s="8"/>
    </row>
    <row r="28" spans="1:7" x14ac:dyDescent="0.3">
      <c r="G28" s="8"/>
    </row>
    <row r="29" spans="1:7" x14ac:dyDescent="0.3">
      <c r="G29" s="8"/>
    </row>
    <row r="30" spans="1:7" x14ac:dyDescent="0.3">
      <c r="G30" s="8"/>
    </row>
    <row r="31" spans="1:7" x14ac:dyDescent="0.3">
      <c r="G31" s="8"/>
    </row>
    <row r="32" spans="1:7" x14ac:dyDescent="0.3">
      <c r="G32" s="8"/>
    </row>
    <row r="33" spans="7:7" x14ac:dyDescent="0.3">
      <c r="G33" s="8"/>
    </row>
    <row r="34" spans="7:7" x14ac:dyDescent="0.3">
      <c r="G34" s="8"/>
    </row>
    <row r="35" spans="7:7" x14ac:dyDescent="0.3">
      <c r="G35" s="8"/>
    </row>
  </sheetData>
  <sortState xmlns:xlrd2="http://schemas.microsoft.com/office/spreadsheetml/2017/richdata2" ref="G2:G33">
    <sortCondition ref="G33"/>
  </sortState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S17"/>
  <sheetViews>
    <sheetView topLeftCell="I1" zoomScale="175" zoomScaleNormal="175" workbookViewId="0">
      <selection activeCell="T2" sqref="T2"/>
    </sheetView>
  </sheetViews>
  <sheetFormatPr baseColWidth="10" defaultColWidth="8.88671875" defaultRowHeight="14.4" x14ac:dyDescent="0.3"/>
  <cols>
    <col min="1" max="1" width="5.6640625" bestFit="1" customWidth="1"/>
    <col min="2" max="2" width="8" bestFit="1" customWidth="1"/>
    <col min="3" max="3" width="4.6640625" bestFit="1" customWidth="1"/>
    <col min="4" max="6" width="11.109375" bestFit="1" customWidth="1"/>
    <col min="7" max="7" width="5.6640625" bestFit="1" customWidth="1"/>
    <col min="8" max="8" width="8" bestFit="1" customWidth="1"/>
    <col min="9" max="9" width="4.6640625" bestFit="1" customWidth="1"/>
    <col min="10" max="10" width="11.109375" customWidth="1"/>
    <col min="11" max="11" width="6.33203125" bestFit="1" customWidth="1"/>
    <col min="12" max="13" width="8.33203125" bestFit="1" customWidth="1"/>
    <col min="14" max="14" width="12.6640625" bestFit="1" customWidth="1"/>
    <col min="16" max="16" width="8.33203125" bestFit="1" customWidth="1"/>
    <col min="17" max="17" width="6.33203125" bestFit="1" customWidth="1"/>
    <col min="18" max="19" width="8.33203125" bestFit="1" customWidth="1"/>
  </cols>
  <sheetData>
    <row r="1" spans="1:19" x14ac:dyDescent="0.3">
      <c r="A1" s="43" t="s">
        <v>40</v>
      </c>
      <c r="B1" s="43" t="s">
        <v>41</v>
      </c>
      <c r="C1" s="43" t="s">
        <v>42</v>
      </c>
      <c r="D1" s="40" t="s">
        <v>39</v>
      </c>
      <c r="F1" s="40" t="s">
        <v>39</v>
      </c>
      <c r="G1" s="40" t="s">
        <v>40</v>
      </c>
      <c r="H1" s="40" t="s">
        <v>41</v>
      </c>
      <c r="I1" s="40" t="s">
        <v>42</v>
      </c>
      <c r="K1" s="44" t="s">
        <v>38</v>
      </c>
      <c r="L1" s="44" t="s">
        <v>43</v>
      </c>
      <c r="M1" s="44" t="s">
        <v>44</v>
      </c>
      <c r="N1" s="44" t="s">
        <v>37</v>
      </c>
      <c r="O1" s="39"/>
      <c r="P1" s="44" t="s">
        <v>37</v>
      </c>
      <c r="Q1" s="44" t="s">
        <v>38</v>
      </c>
      <c r="R1" s="44" t="s">
        <v>43</v>
      </c>
      <c r="S1" s="44" t="s">
        <v>44</v>
      </c>
    </row>
    <row r="2" spans="1:19" x14ac:dyDescent="0.3">
      <c r="A2" s="42">
        <v>2015</v>
      </c>
      <c r="B2" s="42">
        <v>2</v>
      </c>
      <c r="C2" s="42">
        <v>2</v>
      </c>
      <c r="D2" s="41">
        <f>DATE(A2,B2,C2)</f>
        <v>42037</v>
      </c>
      <c r="F2" s="41">
        <v>42933</v>
      </c>
      <c r="G2" s="42">
        <f>YEAR(F2)</f>
        <v>2017</v>
      </c>
      <c r="H2" s="42">
        <f>MONTH(F2)</f>
        <v>7</v>
      </c>
      <c r="I2" s="42">
        <f>DAY(F2)</f>
        <v>17</v>
      </c>
      <c r="K2" s="45">
        <v>8</v>
      </c>
      <c r="L2" s="45">
        <v>33</v>
      </c>
      <c r="M2" s="45">
        <v>8</v>
      </c>
      <c r="N2" s="46">
        <f>TIME(K2,L2,M2)</f>
        <v>0.35634259259259254</v>
      </c>
      <c r="P2" s="47">
        <v>0.86798611111111112</v>
      </c>
      <c r="Q2" s="45">
        <f>HOUR(P2)</f>
        <v>20</v>
      </c>
      <c r="R2" s="45">
        <f>MINUTE(P2)</f>
        <v>49</v>
      </c>
      <c r="S2" s="45">
        <f>SECOND(P2)</f>
        <v>54</v>
      </c>
    </row>
    <row r="3" spans="1:19" x14ac:dyDescent="0.3">
      <c r="A3" s="42">
        <v>2017</v>
      </c>
      <c r="B3" s="42">
        <v>1</v>
      </c>
      <c r="C3" s="42">
        <v>10</v>
      </c>
      <c r="D3" s="41">
        <f t="shared" ref="D3:D17" si="0">DATE(A3,B3,C3)</f>
        <v>42745</v>
      </c>
      <c r="F3" s="41">
        <v>43394</v>
      </c>
      <c r="G3" s="42">
        <f t="shared" ref="G3:G17" si="1">YEAR(F3)</f>
        <v>2018</v>
      </c>
      <c r="H3" s="42">
        <f t="shared" ref="H3:H17" si="2">MONTH(F3)</f>
        <v>10</v>
      </c>
      <c r="I3" s="42">
        <f t="shared" ref="I3:I17" si="3">DAY(F3)</f>
        <v>21</v>
      </c>
      <c r="K3" s="45">
        <v>3</v>
      </c>
      <c r="L3" s="45">
        <v>46</v>
      </c>
      <c r="M3" s="45">
        <v>53</v>
      </c>
      <c r="N3" s="46">
        <f t="shared" ref="N3:N17" si="4">TIME(K3,L3,M3)</f>
        <v>0.15755787037037036</v>
      </c>
      <c r="P3" s="47">
        <v>0.52900462962962957</v>
      </c>
      <c r="Q3" s="45">
        <f t="shared" ref="Q3:Q17" si="5">HOUR(P3)</f>
        <v>12</v>
      </c>
      <c r="R3" s="45">
        <f t="shared" ref="R3:R17" si="6">MINUTE(P3)</f>
        <v>41</v>
      </c>
      <c r="S3" s="45">
        <f t="shared" ref="S3:S17" si="7">SECOND(P3)</f>
        <v>46</v>
      </c>
    </row>
    <row r="4" spans="1:19" x14ac:dyDescent="0.3">
      <c r="A4" s="42">
        <v>2016</v>
      </c>
      <c r="B4" s="42">
        <v>9</v>
      </c>
      <c r="C4" s="42">
        <v>24</v>
      </c>
      <c r="D4" s="41">
        <f t="shared" si="0"/>
        <v>42637</v>
      </c>
      <c r="F4" s="41">
        <v>42833</v>
      </c>
      <c r="G4" s="42">
        <f t="shared" si="1"/>
        <v>2017</v>
      </c>
      <c r="H4" s="42">
        <f t="shared" si="2"/>
        <v>4</v>
      </c>
      <c r="I4" s="42">
        <f t="shared" si="3"/>
        <v>8</v>
      </c>
      <c r="K4" s="45">
        <v>16</v>
      </c>
      <c r="L4" s="45">
        <v>1</v>
      </c>
      <c r="M4" s="45">
        <v>7</v>
      </c>
      <c r="N4" s="46">
        <f t="shared" si="4"/>
        <v>0.66744212962962957</v>
      </c>
      <c r="P4" s="47">
        <v>0.26864583333333331</v>
      </c>
      <c r="Q4" s="45">
        <f t="shared" si="5"/>
        <v>6</v>
      </c>
      <c r="R4" s="45">
        <f t="shared" si="6"/>
        <v>26</v>
      </c>
      <c r="S4" s="45">
        <f t="shared" si="7"/>
        <v>51</v>
      </c>
    </row>
    <row r="5" spans="1:19" x14ac:dyDescent="0.3">
      <c r="A5" s="42">
        <v>2017</v>
      </c>
      <c r="B5" s="42">
        <v>8</v>
      </c>
      <c r="C5" s="42">
        <v>3</v>
      </c>
      <c r="D5" s="41">
        <f t="shared" si="0"/>
        <v>42950</v>
      </c>
      <c r="F5" s="41">
        <v>43272</v>
      </c>
      <c r="G5" s="42">
        <f t="shared" si="1"/>
        <v>2018</v>
      </c>
      <c r="H5" s="42">
        <f t="shared" si="2"/>
        <v>6</v>
      </c>
      <c r="I5" s="42">
        <f t="shared" si="3"/>
        <v>21</v>
      </c>
      <c r="K5" s="45">
        <v>21</v>
      </c>
      <c r="L5" s="45">
        <v>55</v>
      </c>
      <c r="M5" s="45">
        <v>20</v>
      </c>
      <c r="N5" s="46">
        <f t="shared" si="4"/>
        <v>0.91342592592592586</v>
      </c>
      <c r="P5" s="47">
        <v>0.39079861111111114</v>
      </c>
      <c r="Q5" s="45">
        <f t="shared" si="5"/>
        <v>9</v>
      </c>
      <c r="R5" s="45">
        <f t="shared" si="6"/>
        <v>22</v>
      </c>
      <c r="S5" s="45">
        <f t="shared" si="7"/>
        <v>45</v>
      </c>
    </row>
    <row r="6" spans="1:19" x14ac:dyDescent="0.3">
      <c r="A6" s="42">
        <v>2018</v>
      </c>
      <c r="B6" s="42">
        <v>3</v>
      </c>
      <c r="C6" s="42">
        <v>16</v>
      </c>
      <c r="D6" s="41">
        <f t="shared" si="0"/>
        <v>43175</v>
      </c>
      <c r="F6" s="41">
        <v>43113</v>
      </c>
      <c r="G6" s="42">
        <f t="shared" si="1"/>
        <v>2018</v>
      </c>
      <c r="H6" s="42">
        <f t="shared" si="2"/>
        <v>1</v>
      </c>
      <c r="I6" s="42">
        <f t="shared" si="3"/>
        <v>13</v>
      </c>
      <c r="K6" s="45">
        <v>9</v>
      </c>
      <c r="L6" s="45">
        <v>44</v>
      </c>
      <c r="M6" s="45">
        <v>26</v>
      </c>
      <c r="N6" s="46">
        <f t="shared" si="4"/>
        <v>0.40585648148148151</v>
      </c>
      <c r="P6" s="47">
        <v>0.58562499999999995</v>
      </c>
      <c r="Q6" s="45">
        <f t="shared" si="5"/>
        <v>14</v>
      </c>
      <c r="R6" s="45">
        <f t="shared" si="6"/>
        <v>3</v>
      </c>
      <c r="S6" s="45">
        <f t="shared" si="7"/>
        <v>18</v>
      </c>
    </row>
    <row r="7" spans="1:19" x14ac:dyDescent="0.3">
      <c r="A7" s="42">
        <v>2018</v>
      </c>
      <c r="B7" s="42">
        <v>12</v>
      </c>
      <c r="C7" s="42">
        <v>18</v>
      </c>
      <c r="D7" s="41">
        <f t="shared" si="0"/>
        <v>43452</v>
      </c>
      <c r="F7" s="41">
        <v>43483</v>
      </c>
      <c r="G7" s="42">
        <f t="shared" si="1"/>
        <v>2019</v>
      </c>
      <c r="H7" s="42">
        <f t="shared" si="2"/>
        <v>1</v>
      </c>
      <c r="I7" s="42">
        <f t="shared" si="3"/>
        <v>18</v>
      </c>
      <c r="K7" s="45">
        <v>23</v>
      </c>
      <c r="L7" s="45">
        <v>32</v>
      </c>
      <c r="M7" s="45">
        <v>49</v>
      </c>
      <c r="N7" s="46">
        <f t="shared" si="4"/>
        <v>0.98112268518518519</v>
      </c>
      <c r="P7" s="47">
        <v>0.52151620370370366</v>
      </c>
      <c r="Q7" s="45">
        <f t="shared" si="5"/>
        <v>12</v>
      </c>
      <c r="R7" s="45">
        <f t="shared" si="6"/>
        <v>30</v>
      </c>
      <c r="S7" s="45">
        <f t="shared" si="7"/>
        <v>59</v>
      </c>
    </row>
    <row r="8" spans="1:19" x14ac:dyDescent="0.3">
      <c r="A8" s="42">
        <v>2016</v>
      </c>
      <c r="B8" s="42">
        <v>11</v>
      </c>
      <c r="C8" s="42">
        <v>24</v>
      </c>
      <c r="D8" s="41">
        <f t="shared" si="0"/>
        <v>42698</v>
      </c>
      <c r="F8" s="41">
        <v>43431</v>
      </c>
      <c r="G8" s="42">
        <f t="shared" si="1"/>
        <v>2018</v>
      </c>
      <c r="H8" s="42">
        <f t="shared" si="2"/>
        <v>11</v>
      </c>
      <c r="I8" s="42">
        <f t="shared" si="3"/>
        <v>27</v>
      </c>
      <c r="K8" s="45">
        <v>6</v>
      </c>
      <c r="L8" s="45">
        <v>7</v>
      </c>
      <c r="M8" s="45">
        <v>37</v>
      </c>
      <c r="N8" s="46">
        <f t="shared" si="4"/>
        <v>0.25528935185185186</v>
      </c>
      <c r="P8" s="47">
        <v>0.84008101851851846</v>
      </c>
      <c r="Q8" s="45">
        <f t="shared" si="5"/>
        <v>20</v>
      </c>
      <c r="R8" s="45">
        <f t="shared" si="6"/>
        <v>9</v>
      </c>
      <c r="S8" s="45">
        <f t="shared" si="7"/>
        <v>43</v>
      </c>
    </row>
    <row r="9" spans="1:19" x14ac:dyDescent="0.3">
      <c r="A9" s="42">
        <v>2018</v>
      </c>
      <c r="B9" s="42">
        <v>6</v>
      </c>
      <c r="C9" s="42">
        <v>21</v>
      </c>
      <c r="D9" s="41">
        <f t="shared" si="0"/>
        <v>43272</v>
      </c>
      <c r="F9" s="41">
        <v>43506</v>
      </c>
      <c r="G9" s="42">
        <f t="shared" si="1"/>
        <v>2019</v>
      </c>
      <c r="H9" s="42">
        <f t="shared" si="2"/>
        <v>2</v>
      </c>
      <c r="I9" s="42">
        <f t="shared" si="3"/>
        <v>10</v>
      </c>
      <c r="K9" s="45">
        <v>19</v>
      </c>
      <c r="L9" s="45">
        <v>38</v>
      </c>
      <c r="M9" s="45">
        <v>19</v>
      </c>
      <c r="N9" s="46">
        <f t="shared" si="4"/>
        <v>0.81827546296296294</v>
      </c>
      <c r="P9" s="47">
        <v>2.2094907407407407E-2</v>
      </c>
      <c r="Q9" s="45">
        <f t="shared" si="5"/>
        <v>0</v>
      </c>
      <c r="R9" s="45">
        <f t="shared" si="6"/>
        <v>31</v>
      </c>
      <c r="S9" s="45">
        <f t="shared" si="7"/>
        <v>49</v>
      </c>
    </row>
    <row r="10" spans="1:19" x14ac:dyDescent="0.3">
      <c r="A10" s="42">
        <v>2015</v>
      </c>
      <c r="B10" s="42">
        <v>10</v>
      </c>
      <c r="C10" s="42">
        <v>15</v>
      </c>
      <c r="D10" s="41">
        <f t="shared" si="0"/>
        <v>42292</v>
      </c>
      <c r="F10" s="41">
        <v>43425</v>
      </c>
      <c r="G10" s="42">
        <f t="shared" si="1"/>
        <v>2018</v>
      </c>
      <c r="H10" s="42">
        <f t="shared" si="2"/>
        <v>11</v>
      </c>
      <c r="I10" s="42">
        <f t="shared" si="3"/>
        <v>21</v>
      </c>
      <c r="K10" s="45">
        <v>11</v>
      </c>
      <c r="L10" s="45">
        <v>58</v>
      </c>
      <c r="M10" s="45">
        <v>39</v>
      </c>
      <c r="N10" s="46">
        <f t="shared" si="4"/>
        <v>0.49906249999999996</v>
      </c>
      <c r="P10" s="47">
        <v>9.2986111111111117E-2</v>
      </c>
      <c r="Q10" s="45">
        <f t="shared" si="5"/>
        <v>2</v>
      </c>
      <c r="R10" s="45">
        <f t="shared" si="6"/>
        <v>13</v>
      </c>
      <c r="S10" s="45">
        <f t="shared" si="7"/>
        <v>54</v>
      </c>
    </row>
    <row r="11" spans="1:19" x14ac:dyDescent="0.3">
      <c r="A11" s="42">
        <v>2017</v>
      </c>
      <c r="B11" s="42">
        <v>7</v>
      </c>
      <c r="C11" s="42">
        <v>7</v>
      </c>
      <c r="D11" s="41">
        <f t="shared" si="0"/>
        <v>42923</v>
      </c>
      <c r="F11" s="41">
        <v>43439</v>
      </c>
      <c r="G11" s="42">
        <f t="shared" si="1"/>
        <v>2018</v>
      </c>
      <c r="H11" s="42">
        <f t="shared" si="2"/>
        <v>12</v>
      </c>
      <c r="I11" s="42">
        <f t="shared" si="3"/>
        <v>5</v>
      </c>
      <c r="K11" s="45">
        <v>12</v>
      </c>
      <c r="L11" s="45">
        <v>42</v>
      </c>
      <c r="M11" s="45">
        <v>43</v>
      </c>
      <c r="N11" s="46">
        <f t="shared" si="4"/>
        <v>0.5296643518518519</v>
      </c>
      <c r="P11" s="47">
        <v>0.45208333333333334</v>
      </c>
      <c r="Q11" s="45">
        <f t="shared" si="5"/>
        <v>10</v>
      </c>
      <c r="R11" s="45">
        <f t="shared" si="6"/>
        <v>51</v>
      </c>
      <c r="S11" s="45">
        <f t="shared" si="7"/>
        <v>0</v>
      </c>
    </row>
    <row r="12" spans="1:19" x14ac:dyDescent="0.3">
      <c r="A12" s="42">
        <v>2017</v>
      </c>
      <c r="B12" s="42">
        <v>5</v>
      </c>
      <c r="C12" s="42">
        <v>8</v>
      </c>
      <c r="D12" s="41">
        <f t="shared" si="0"/>
        <v>42863</v>
      </c>
      <c r="F12" s="41">
        <v>43044</v>
      </c>
      <c r="G12" s="42">
        <f t="shared" si="1"/>
        <v>2017</v>
      </c>
      <c r="H12" s="42">
        <f t="shared" si="2"/>
        <v>11</v>
      </c>
      <c r="I12" s="42">
        <f t="shared" si="3"/>
        <v>5</v>
      </c>
      <c r="K12" s="45">
        <v>2</v>
      </c>
      <c r="L12" s="45">
        <v>5</v>
      </c>
      <c r="M12" s="45">
        <v>5</v>
      </c>
      <c r="N12" s="46">
        <f t="shared" si="4"/>
        <v>8.6863425925925927E-2</v>
      </c>
      <c r="P12" s="47">
        <v>0.17030092592592594</v>
      </c>
      <c r="Q12" s="45">
        <f t="shared" si="5"/>
        <v>4</v>
      </c>
      <c r="R12" s="45">
        <f t="shared" si="6"/>
        <v>5</v>
      </c>
      <c r="S12" s="45">
        <f t="shared" si="7"/>
        <v>14</v>
      </c>
    </row>
    <row r="13" spans="1:19" x14ac:dyDescent="0.3">
      <c r="A13" s="42">
        <v>2018</v>
      </c>
      <c r="B13" s="42">
        <v>3</v>
      </c>
      <c r="C13" s="42">
        <v>24</v>
      </c>
      <c r="D13" s="41">
        <f t="shared" si="0"/>
        <v>43183</v>
      </c>
      <c r="F13" s="41">
        <v>42964</v>
      </c>
      <c r="G13" s="42">
        <f t="shared" si="1"/>
        <v>2017</v>
      </c>
      <c r="H13" s="42">
        <f t="shared" si="2"/>
        <v>8</v>
      </c>
      <c r="I13" s="42">
        <f t="shared" si="3"/>
        <v>17</v>
      </c>
      <c r="K13" s="45">
        <v>4</v>
      </c>
      <c r="L13" s="45">
        <v>15</v>
      </c>
      <c r="M13" s="45">
        <v>18</v>
      </c>
      <c r="N13" s="46">
        <f t="shared" si="4"/>
        <v>0.17729166666666665</v>
      </c>
      <c r="P13" s="47">
        <v>0.7547800925925926</v>
      </c>
      <c r="Q13" s="45">
        <f t="shared" si="5"/>
        <v>18</v>
      </c>
      <c r="R13" s="45">
        <f t="shared" si="6"/>
        <v>6</v>
      </c>
      <c r="S13" s="45">
        <f t="shared" si="7"/>
        <v>53</v>
      </c>
    </row>
    <row r="14" spans="1:19" x14ac:dyDescent="0.3">
      <c r="A14" s="42">
        <v>2017</v>
      </c>
      <c r="B14" s="42">
        <v>10</v>
      </c>
      <c r="C14" s="42">
        <v>4</v>
      </c>
      <c r="D14" s="41">
        <f t="shared" si="0"/>
        <v>43012</v>
      </c>
      <c r="F14" s="41">
        <v>43394</v>
      </c>
      <c r="G14" s="42">
        <f t="shared" si="1"/>
        <v>2018</v>
      </c>
      <c r="H14" s="42">
        <f t="shared" si="2"/>
        <v>10</v>
      </c>
      <c r="I14" s="42">
        <f t="shared" si="3"/>
        <v>21</v>
      </c>
      <c r="K14" s="45">
        <v>15</v>
      </c>
      <c r="L14" s="45">
        <v>48</v>
      </c>
      <c r="M14" s="45">
        <v>9</v>
      </c>
      <c r="N14" s="46">
        <f t="shared" si="4"/>
        <v>0.65843750000000001</v>
      </c>
      <c r="P14" s="47">
        <v>0.62657407407407406</v>
      </c>
      <c r="Q14" s="45">
        <f t="shared" si="5"/>
        <v>15</v>
      </c>
      <c r="R14" s="45">
        <f t="shared" si="6"/>
        <v>2</v>
      </c>
      <c r="S14" s="45">
        <f t="shared" si="7"/>
        <v>16</v>
      </c>
    </row>
    <row r="15" spans="1:19" x14ac:dyDescent="0.3">
      <c r="A15" s="42">
        <v>2015</v>
      </c>
      <c r="B15" s="42">
        <v>4</v>
      </c>
      <c r="C15" s="42">
        <v>13</v>
      </c>
      <c r="D15" s="41">
        <f t="shared" si="0"/>
        <v>42107</v>
      </c>
      <c r="F15" s="41">
        <v>43093</v>
      </c>
      <c r="G15" s="42">
        <f t="shared" si="1"/>
        <v>2017</v>
      </c>
      <c r="H15" s="42">
        <f t="shared" si="2"/>
        <v>12</v>
      </c>
      <c r="I15" s="42">
        <f t="shared" si="3"/>
        <v>24</v>
      </c>
      <c r="K15" s="45">
        <v>13</v>
      </c>
      <c r="L15" s="45">
        <v>13</v>
      </c>
      <c r="M15" s="45">
        <v>36</v>
      </c>
      <c r="N15" s="46">
        <f t="shared" si="4"/>
        <v>0.55111111111111111</v>
      </c>
      <c r="P15" s="47">
        <v>0.29743055555555553</v>
      </c>
      <c r="Q15" s="45">
        <f t="shared" si="5"/>
        <v>7</v>
      </c>
      <c r="R15" s="45">
        <f t="shared" si="6"/>
        <v>8</v>
      </c>
      <c r="S15" s="45">
        <f t="shared" si="7"/>
        <v>18</v>
      </c>
    </row>
    <row r="16" spans="1:19" x14ac:dyDescent="0.3">
      <c r="A16" s="42">
        <v>2018</v>
      </c>
      <c r="B16" s="42">
        <v>1</v>
      </c>
      <c r="C16" s="42">
        <v>21</v>
      </c>
      <c r="D16" s="41">
        <f t="shared" si="0"/>
        <v>43121</v>
      </c>
      <c r="F16" s="41">
        <v>42974</v>
      </c>
      <c r="G16" s="42">
        <f t="shared" si="1"/>
        <v>2017</v>
      </c>
      <c r="H16" s="42">
        <f t="shared" si="2"/>
        <v>8</v>
      </c>
      <c r="I16" s="42">
        <f t="shared" si="3"/>
        <v>27</v>
      </c>
      <c r="K16" s="45">
        <v>5</v>
      </c>
      <c r="L16" s="45">
        <v>46</v>
      </c>
      <c r="M16" s="45">
        <v>42</v>
      </c>
      <c r="N16" s="46">
        <f t="shared" si="4"/>
        <v>0.24076388888888889</v>
      </c>
      <c r="P16" s="47">
        <v>0.96340277777777783</v>
      </c>
      <c r="Q16" s="45">
        <f t="shared" si="5"/>
        <v>23</v>
      </c>
      <c r="R16" s="45">
        <f t="shared" si="6"/>
        <v>7</v>
      </c>
      <c r="S16" s="45">
        <f t="shared" si="7"/>
        <v>18</v>
      </c>
    </row>
    <row r="17" spans="1:19" x14ac:dyDescent="0.3">
      <c r="A17" s="42">
        <v>2016</v>
      </c>
      <c r="B17" s="42">
        <v>6</v>
      </c>
      <c r="C17" s="42">
        <v>28</v>
      </c>
      <c r="D17" s="41">
        <f t="shared" si="0"/>
        <v>42549</v>
      </c>
      <c r="F17" s="41">
        <v>43193</v>
      </c>
      <c r="G17" s="42">
        <f t="shared" si="1"/>
        <v>2018</v>
      </c>
      <c r="H17" s="42">
        <f t="shared" si="2"/>
        <v>4</v>
      </c>
      <c r="I17" s="42">
        <f t="shared" si="3"/>
        <v>3</v>
      </c>
      <c r="K17" s="45">
        <v>7</v>
      </c>
      <c r="L17" s="45">
        <v>56</v>
      </c>
      <c r="M17" s="45">
        <v>7</v>
      </c>
      <c r="N17" s="46">
        <f t="shared" si="4"/>
        <v>0.33063657407407404</v>
      </c>
      <c r="P17" s="47">
        <v>8.9490740740740746E-2</v>
      </c>
      <c r="Q17" s="45">
        <f t="shared" si="5"/>
        <v>2</v>
      </c>
      <c r="R17" s="45">
        <f t="shared" si="6"/>
        <v>8</v>
      </c>
      <c r="S17" s="45">
        <f t="shared" si="7"/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H279"/>
  <sheetViews>
    <sheetView zoomScale="160" zoomScaleNormal="160" workbookViewId="0">
      <selection activeCell="E4" sqref="E4"/>
    </sheetView>
  </sheetViews>
  <sheetFormatPr baseColWidth="10" defaultColWidth="18" defaultRowHeight="14.4" x14ac:dyDescent="0.3"/>
  <cols>
    <col min="1" max="1" width="15.6640625" style="16" bestFit="1" customWidth="1"/>
    <col min="2" max="2" width="11.33203125" style="16" customWidth="1"/>
    <col min="3" max="3" width="11.88671875" style="16" bestFit="1" customWidth="1"/>
    <col min="4" max="4" width="21" style="16" customWidth="1"/>
    <col min="5" max="5" width="12.33203125" style="16" bestFit="1" customWidth="1"/>
    <col min="6" max="6" width="12.33203125" style="16" customWidth="1"/>
    <col min="7" max="7" width="12.5546875" style="16" customWidth="1"/>
    <col min="8" max="8" width="4.33203125" style="16" bestFit="1" customWidth="1"/>
    <col min="9" max="16384" width="18" style="16"/>
  </cols>
  <sheetData>
    <row r="1" spans="1:8" x14ac:dyDescent="0.3">
      <c r="A1" s="20" t="s">
        <v>22</v>
      </c>
      <c r="C1" s="59" t="s">
        <v>24</v>
      </c>
      <c r="D1" s="21" t="s">
        <v>25</v>
      </c>
      <c r="E1" s="8">
        <v>43466</v>
      </c>
      <c r="F1" s="8"/>
      <c r="G1" s="2" t="s">
        <v>65</v>
      </c>
      <c r="H1" s="2" t="s">
        <v>45</v>
      </c>
    </row>
    <row r="2" spans="1:8" x14ac:dyDescent="0.3">
      <c r="A2" s="8">
        <v>44096</v>
      </c>
      <c r="B2" s="8"/>
      <c r="C2" s="8">
        <v>43402</v>
      </c>
      <c r="D2" s="67">
        <f ca="1">TODAY()-C2</f>
        <v>694</v>
      </c>
      <c r="E2" s="8">
        <v>43527</v>
      </c>
      <c r="F2" s="8"/>
      <c r="G2" s="8">
        <v>35149</v>
      </c>
      <c r="H2" s="16">
        <f ca="1">DATEDIF(G2,TODAY(),"y")</f>
        <v>24</v>
      </c>
    </row>
    <row r="3" spans="1:8" x14ac:dyDescent="0.3">
      <c r="A3" s="8">
        <f ca="1">TODAY()</f>
        <v>44096</v>
      </c>
      <c r="C3" s="8">
        <v>43415</v>
      </c>
      <c r="D3" s="67">
        <f t="shared" ref="D3:D13" ca="1" si="0">TODAY()-C3</f>
        <v>681</v>
      </c>
      <c r="E3" s="16">
        <f>E2-E1</f>
        <v>61</v>
      </c>
      <c r="G3" s="8">
        <v>25766</v>
      </c>
      <c r="H3" s="16">
        <f t="shared" ref="H3:H66" ca="1" si="1">DATEDIF(G3,TODAY(),"y")</f>
        <v>50</v>
      </c>
    </row>
    <row r="4" spans="1:8" x14ac:dyDescent="0.3">
      <c r="C4" s="8">
        <v>43428</v>
      </c>
      <c r="D4" s="67">
        <f t="shared" ca="1" si="0"/>
        <v>668</v>
      </c>
      <c r="E4" s="16">
        <f>E1-E2</f>
        <v>-61</v>
      </c>
      <c r="G4" s="8">
        <v>34354</v>
      </c>
      <c r="H4" s="16">
        <f t="shared" ca="1" si="1"/>
        <v>26</v>
      </c>
    </row>
    <row r="5" spans="1:8" x14ac:dyDescent="0.3">
      <c r="A5" s="20" t="s">
        <v>23</v>
      </c>
      <c r="C5" s="8">
        <v>43441</v>
      </c>
      <c r="D5" s="67">
        <f t="shared" ca="1" si="0"/>
        <v>655</v>
      </c>
      <c r="G5" s="8">
        <v>35459</v>
      </c>
      <c r="H5" s="16">
        <f t="shared" ca="1" si="1"/>
        <v>23</v>
      </c>
    </row>
    <row r="6" spans="1:8" x14ac:dyDescent="0.3">
      <c r="A6" s="33">
        <f ca="1">NOW()</f>
        <v>44096.596154398147</v>
      </c>
      <c r="C6" s="8">
        <v>43454</v>
      </c>
      <c r="D6" s="67">
        <f t="shared" ca="1" si="0"/>
        <v>642</v>
      </c>
      <c r="G6" s="8">
        <v>33786</v>
      </c>
      <c r="H6" s="16">
        <f t="shared" ca="1" si="1"/>
        <v>28</v>
      </c>
    </row>
    <row r="7" spans="1:8" x14ac:dyDescent="0.3">
      <c r="C7" s="8">
        <v>43467</v>
      </c>
      <c r="D7" s="67">
        <f t="shared" ca="1" si="0"/>
        <v>629</v>
      </c>
      <c r="G7" s="8">
        <v>23190</v>
      </c>
      <c r="H7" s="16">
        <f t="shared" ca="1" si="1"/>
        <v>57</v>
      </c>
    </row>
    <row r="8" spans="1:8" x14ac:dyDescent="0.3">
      <c r="C8" s="8">
        <v>43480</v>
      </c>
      <c r="D8" s="67">
        <f t="shared" ca="1" si="0"/>
        <v>616</v>
      </c>
      <c r="G8" s="8">
        <v>33070</v>
      </c>
      <c r="H8" s="16">
        <f t="shared" ca="1" si="1"/>
        <v>30</v>
      </c>
    </row>
    <row r="9" spans="1:8" x14ac:dyDescent="0.3">
      <c r="C9" s="8">
        <v>43493</v>
      </c>
      <c r="D9" s="67">
        <f t="shared" ca="1" si="0"/>
        <v>603</v>
      </c>
      <c r="G9" s="8">
        <v>36201</v>
      </c>
      <c r="H9" s="16">
        <f t="shared" ca="1" si="1"/>
        <v>21</v>
      </c>
    </row>
    <row r="10" spans="1:8" x14ac:dyDescent="0.3">
      <c r="A10" s="22"/>
      <c r="C10" s="8">
        <v>43511</v>
      </c>
      <c r="D10" s="67">
        <f t="shared" ca="1" si="0"/>
        <v>585</v>
      </c>
      <c r="G10" s="8">
        <v>35951</v>
      </c>
      <c r="H10" s="16">
        <f t="shared" ca="1" si="1"/>
        <v>22</v>
      </c>
    </row>
    <row r="11" spans="1:8" x14ac:dyDescent="0.3">
      <c r="A11" s="22"/>
      <c r="C11" s="8">
        <v>43529</v>
      </c>
      <c r="D11" s="67">
        <f t="shared" ca="1" si="0"/>
        <v>567</v>
      </c>
      <c r="G11" s="8">
        <v>30498</v>
      </c>
      <c r="H11" s="16">
        <f t="shared" ca="1" si="1"/>
        <v>37</v>
      </c>
    </row>
    <row r="12" spans="1:8" x14ac:dyDescent="0.3">
      <c r="A12" s="22"/>
      <c r="C12" s="8">
        <v>43547</v>
      </c>
      <c r="D12" s="67">
        <f t="shared" ca="1" si="0"/>
        <v>549</v>
      </c>
      <c r="G12" s="8">
        <v>34930</v>
      </c>
      <c r="H12" s="16">
        <f t="shared" ca="1" si="1"/>
        <v>25</v>
      </c>
    </row>
    <row r="13" spans="1:8" x14ac:dyDescent="0.3">
      <c r="C13" s="8">
        <v>43565</v>
      </c>
      <c r="D13" s="67">
        <f t="shared" ca="1" si="0"/>
        <v>531</v>
      </c>
      <c r="G13" s="8">
        <v>36186</v>
      </c>
      <c r="H13" s="16">
        <f t="shared" ca="1" si="1"/>
        <v>21</v>
      </c>
    </row>
    <row r="14" spans="1:8" x14ac:dyDescent="0.3">
      <c r="G14" s="8">
        <v>36130</v>
      </c>
      <c r="H14" s="16">
        <f t="shared" ca="1" si="1"/>
        <v>21</v>
      </c>
    </row>
    <row r="15" spans="1:8" x14ac:dyDescent="0.3">
      <c r="C15" s="8"/>
      <c r="G15" s="8">
        <v>31346</v>
      </c>
      <c r="H15" s="16">
        <f t="shared" ca="1" si="1"/>
        <v>34</v>
      </c>
    </row>
    <row r="16" spans="1:8" x14ac:dyDescent="0.3">
      <c r="G16" s="8">
        <v>23343</v>
      </c>
      <c r="H16" s="16">
        <f t="shared" ca="1" si="1"/>
        <v>56</v>
      </c>
    </row>
    <row r="17" spans="7:8" x14ac:dyDescent="0.3">
      <c r="G17" s="8">
        <v>35840</v>
      </c>
      <c r="H17" s="16">
        <f t="shared" ca="1" si="1"/>
        <v>22</v>
      </c>
    </row>
    <row r="18" spans="7:8" x14ac:dyDescent="0.3">
      <c r="G18" s="8">
        <v>30167</v>
      </c>
      <c r="H18" s="16">
        <f t="shared" ca="1" si="1"/>
        <v>38</v>
      </c>
    </row>
    <row r="19" spans="7:8" x14ac:dyDescent="0.3">
      <c r="G19" s="8">
        <v>35574</v>
      </c>
      <c r="H19" s="16">
        <f t="shared" ca="1" si="1"/>
        <v>23</v>
      </c>
    </row>
    <row r="20" spans="7:8" x14ac:dyDescent="0.3">
      <c r="G20" s="8">
        <v>32839</v>
      </c>
      <c r="H20" s="16">
        <f t="shared" ca="1" si="1"/>
        <v>30</v>
      </c>
    </row>
    <row r="21" spans="7:8" x14ac:dyDescent="0.3">
      <c r="G21" s="8">
        <v>29365</v>
      </c>
      <c r="H21" s="16">
        <f t="shared" ca="1" si="1"/>
        <v>40</v>
      </c>
    </row>
    <row r="22" spans="7:8" x14ac:dyDescent="0.3">
      <c r="G22" s="8">
        <v>19619</v>
      </c>
      <c r="H22" s="16">
        <f t="shared" ca="1" si="1"/>
        <v>67</v>
      </c>
    </row>
    <row r="23" spans="7:8" x14ac:dyDescent="0.3">
      <c r="G23" s="8">
        <v>33940</v>
      </c>
      <c r="H23" s="16">
        <f t="shared" ca="1" si="1"/>
        <v>27</v>
      </c>
    </row>
    <row r="24" spans="7:8" x14ac:dyDescent="0.3">
      <c r="G24" s="8">
        <v>34256</v>
      </c>
      <c r="H24" s="16">
        <f t="shared" ca="1" si="1"/>
        <v>26</v>
      </c>
    </row>
    <row r="25" spans="7:8" x14ac:dyDescent="0.3">
      <c r="G25" s="8">
        <v>20444</v>
      </c>
      <c r="H25" s="16">
        <f t="shared" ca="1" si="1"/>
        <v>64</v>
      </c>
    </row>
    <row r="26" spans="7:8" x14ac:dyDescent="0.3">
      <c r="G26" s="8">
        <v>23241</v>
      </c>
      <c r="H26" s="16">
        <f t="shared" ca="1" si="1"/>
        <v>57</v>
      </c>
    </row>
    <row r="27" spans="7:8" x14ac:dyDescent="0.3">
      <c r="G27" s="8">
        <v>22037</v>
      </c>
      <c r="H27" s="16">
        <f t="shared" ca="1" si="1"/>
        <v>60</v>
      </c>
    </row>
    <row r="28" spans="7:8" x14ac:dyDescent="0.3">
      <c r="G28" s="8">
        <v>29199</v>
      </c>
      <c r="H28" s="16">
        <f t="shared" ca="1" si="1"/>
        <v>40</v>
      </c>
    </row>
    <row r="29" spans="7:8" x14ac:dyDescent="0.3">
      <c r="G29" s="8">
        <v>23288</v>
      </c>
      <c r="H29" s="16">
        <f t="shared" ca="1" si="1"/>
        <v>56</v>
      </c>
    </row>
    <row r="30" spans="7:8" x14ac:dyDescent="0.3">
      <c r="G30" s="8">
        <v>22066</v>
      </c>
      <c r="H30" s="16">
        <f t="shared" ca="1" si="1"/>
        <v>60</v>
      </c>
    </row>
    <row r="31" spans="7:8" x14ac:dyDescent="0.3">
      <c r="G31" s="8">
        <v>33826</v>
      </c>
      <c r="H31" s="16">
        <f t="shared" ca="1" si="1"/>
        <v>28</v>
      </c>
    </row>
    <row r="32" spans="7:8" x14ac:dyDescent="0.3">
      <c r="G32" s="8">
        <v>27591</v>
      </c>
      <c r="H32" s="16">
        <f t="shared" ca="1" si="1"/>
        <v>45</v>
      </c>
    </row>
    <row r="33" spans="7:8" x14ac:dyDescent="0.3">
      <c r="G33" s="8">
        <v>34053</v>
      </c>
      <c r="H33" s="16">
        <f t="shared" ca="1" si="1"/>
        <v>27</v>
      </c>
    </row>
    <row r="34" spans="7:8" x14ac:dyDescent="0.3">
      <c r="G34" s="8">
        <v>26625</v>
      </c>
      <c r="H34" s="16">
        <f t="shared" ca="1" si="1"/>
        <v>47</v>
      </c>
    </row>
    <row r="35" spans="7:8" x14ac:dyDescent="0.3">
      <c r="G35" s="8">
        <v>36203</v>
      </c>
      <c r="H35" s="16">
        <f t="shared" ca="1" si="1"/>
        <v>21</v>
      </c>
    </row>
    <row r="36" spans="7:8" x14ac:dyDescent="0.3">
      <c r="G36" s="8">
        <v>27407</v>
      </c>
      <c r="H36" s="16">
        <f t="shared" ca="1" si="1"/>
        <v>45</v>
      </c>
    </row>
    <row r="37" spans="7:8" x14ac:dyDescent="0.3">
      <c r="G37" s="8">
        <v>34319</v>
      </c>
      <c r="H37" s="16">
        <f t="shared" ca="1" si="1"/>
        <v>26</v>
      </c>
    </row>
    <row r="38" spans="7:8" x14ac:dyDescent="0.3">
      <c r="G38" s="8">
        <v>20687</v>
      </c>
      <c r="H38" s="16">
        <f t="shared" ca="1" si="1"/>
        <v>64</v>
      </c>
    </row>
    <row r="39" spans="7:8" x14ac:dyDescent="0.3">
      <c r="G39" s="8">
        <v>28678</v>
      </c>
      <c r="H39" s="16">
        <f t="shared" ca="1" si="1"/>
        <v>42</v>
      </c>
    </row>
    <row r="40" spans="7:8" x14ac:dyDescent="0.3">
      <c r="G40" s="8">
        <v>33353</v>
      </c>
      <c r="H40" s="16">
        <f t="shared" ca="1" si="1"/>
        <v>29</v>
      </c>
    </row>
    <row r="41" spans="7:8" x14ac:dyDescent="0.3">
      <c r="G41" s="8">
        <v>22102</v>
      </c>
      <c r="H41" s="16">
        <f t="shared" ca="1" si="1"/>
        <v>60</v>
      </c>
    </row>
    <row r="42" spans="7:8" x14ac:dyDescent="0.3">
      <c r="G42" s="8">
        <v>29241</v>
      </c>
      <c r="H42" s="16">
        <f t="shared" ca="1" si="1"/>
        <v>40</v>
      </c>
    </row>
    <row r="43" spans="7:8" x14ac:dyDescent="0.3">
      <c r="G43" s="8">
        <v>22506</v>
      </c>
      <c r="H43" s="16">
        <f t="shared" ca="1" si="1"/>
        <v>59</v>
      </c>
    </row>
    <row r="44" spans="7:8" x14ac:dyDescent="0.3">
      <c r="G44" s="8">
        <v>22090</v>
      </c>
      <c r="H44" s="16">
        <f t="shared" ca="1" si="1"/>
        <v>60</v>
      </c>
    </row>
    <row r="45" spans="7:8" x14ac:dyDescent="0.3">
      <c r="G45" s="8">
        <v>28679</v>
      </c>
      <c r="H45" s="16">
        <f t="shared" ca="1" si="1"/>
        <v>42</v>
      </c>
    </row>
    <row r="46" spans="7:8" x14ac:dyDescent="0.3">
      <c r="G46" s="8">
        <v>34928</v>
      </c>
      <c r="H46" s="16">
        <f t="shared" ca="1" si="1"/>
        <v>25</v>
      </c>
    </row>
    <row r="47" spans="7:8" x14ac:dyDescent="0.3">
      <c r="G47" s="8">
        <v>32823</v>
      </c>
      <c r="H47" s="16">
        <f t="shared" ca="1" si="1"/>
        <v>30</v>
      </c>
    </row>
    <row r="48" spans="7:8" x14ac:dyDescent="0.3">
      <c r="G48" s="8">
        <v>33245</v>
      </c>
      <c r="H48" s="16">
        <f t="shared" ca="1" si="1"/>
        <v>29</v>
      </c>
    </row>
    <row r="49" spans="7:8" x14ac:dyDescent="0.3">
      <c r="G49" s="8">
        <v>30141</v>
      </c>
      <c r="H49" s="16">
        <f t="shared" ca="1" si="1"/>
        <v>38</v>
      </c>
    </row>
    <row r="50" spans="7:8" x14ac:dyDescent="0.3">
      <c r="G50" s="8">
        <v>28570</v>
      </c>
      <c r="H50" s="16">
        <f t="shared" ca="1" si="1"/>
        <v>42</v>
      </c>
    </row>
    <row r="51" spans="7:8" x14ac:dyDescent="0.3">
      <c r="G51" s="8">
        <v>33492</v>
      </c>
      <c r="H51" s="16">
        <f t="shared" ca="1" si="1"/>
        <v>29</v>
      </c>
    </row>
    <row r="52" spans="7:8" x14ac:dyDescent="0.3">
      <c r="G52" s="8">
        <v>27020</v>
      </c>
      <c r="H52" s="16">
        <f t="shared" ca="1" si="1"/>
        <v>46</v>
      </c>
    </row>
    <row r="53" spans="7:8" x14ac:dyDescent="0.3">
      <c r="G53" s="8">
        <v>31209</v>
      </c>
      <c r="H53" s="16">
        <f t="shared" ca="1" si="1"/>
        <v>35</v>
      </c>
    </row>
    <row r="54" spans="7:8" x14ac:dyDescent="0.3">
      <c r="G54" s="8">
        <v>35859</v>
      </c>
      <c r="H54" s="16">
        <f t="shared" ca="1" si="1"/>
        <v>22</v>
      </c>
    </row>
    <row r="55" spans="7:8" x14ac:dyDescent="0.3">
      <c r="G55" s="8">
        <v>26131</v>
      </c>
      <c r="H55" s="16">
        <f t="shared" ca="1" si="1"/>
        <v>49</v>
      </c>
    </row>
    <row r="56" spans="7:8" x14ac:dyDescent="0.3">
      <c r="G56" s="8">
        <v>30341</v>
      </c>
      <c r="H56" s="16">
        <f t="shared" ca="1" si="1"/>
        <v>37</v>
      </c>
    </row>
    <row r="57" spans="7:8" x14ac:dyDescent="0.3">
      <c r="G57" s="8">
        <v>29864</v>
      </c>
      <c r="H57" s="16">
        <f t="shared" ca="1" si="1"/>
        <v>38</v>
      </c>
    </row>
    <row r="58" spans="7:8" x14ac:dyDescent="0.3">
      <c r="G58" s="8">
        <v>29205</v>
      </c>
      <c r="H58" s="16">
        <f t="shared" ca="1" si="1"/>
        <v>40</v>
      </c>
    </row>
    <row r="59" spans="7:8" x14ac:dyDescent="0.3">
      <c r="G59" s="8">
        <v>35821</v>
      </c>
      <c r="H59" s="16">
        <f t="shared" ca="1" si="1"/>
        <v>22</v>
      </c>
    </row>
    <row r="60" spans="7:8" x14ac:dyDescent="0.3">
      <c r="G60" s="8">
        <v>34772</v>
      </c>
      <c r="H60" s="16">
        <f t="shared" ca="1" si="1"/>
        <v>25</v>
      </c>
    </row>
    <row r="61" spans="7:8" x14ac:dyDescent="0.3">
      <c r="G61" s="8">
        <v>19197</v>
      </c>
      <c r="H61" s="16">
        <f t="shared" ca="1" si="1"/>
        <v>68</v>
      </c>
    </row>
    <row r="62" spans="7:8" x14ac:dyDescent="0.3">
      <c r="G62" s="8">
        <v>31086</v>
      </c>
      <c r="H62" s="16">
        <f t="shared" ca="1" si="1"/>
        <v>35</v>
      </c>
    </row>
    <row r="63" spans="7:8" x14ac:dyDescent="0.3">
      <c r="G63" s="8">
        <v>18946</v>
      </c>
      <c r="H63" s="16">
        <f t="shared" ca="1" si="1"/>
        <v>68</v>
      </c>
    </row>
    <row r="64" spans="7:8" x14ac:dyDescent="0.3">
      <c r="G64" s="8">
        <v>32602</v>
      </c>
      <c r="H64" s="16">
        <f t="shared" ca="1" si="1"/>
        <v>31</v>
      </c>
    </row>
    <row r="65" spans="7:8" x14ac:dyDescent="0.3">
      <c r="G65" s="8">
        <v>34579</v>
      </c>
      <c r="H65" s="16">
        <f t="shared" ca="1" si="1"/>
        <v>26</v>
      </c>
    </row>
    <row r="66" spans="7:8" x14ac:dyDescent="0.3">
      <c r="G66" s="8">
        <v>34973</v>
      </c>
      <c r="H66" s="16">
        <f t="shared" ca="1" si="1"/>
        <v>24</v>
      </c>
    </row>
    <row r="67" spans="7:8" x14ac:dyDescent="0.3">
      <c r="G67" s="8">
        <v>28942</v>
      </c>
      <c r="H67" s="16">
        <f t="shared" ref="H67:H130" ca="1" si="2">DATEDIF(G67,TODAY(),"y")</f>
        <v>41</v>
      </c>
    </row>
    <row r="68" spans="7:8" x14ac:dyDescent="0.3">
      <c r="G68" s="8">
        <v>29230</v>
      </c>
      <c r="H68" s="16">
        <f t="shared" ca="1" si="2"/>
        <v>40</v>
      </c>
    </row>
    <row r="69" spans="7:8" x14ac:dyDescent="0.3">
      <c r="G69" s="8">
        <v>23367</v>
      </c>
      <c r="H69" s="16">
        <f t="shared" ca="1" si="2"/>
        <v>56</v>
      </c>
    </row>
    <row r="70" spans="7:8" x14ac:dyDescent="0.3">
      <c r="G70" s="8">
        <v>30143</v>
      </c>
      <c r="H70" s="16">
        <f t="shared" ca="1" si="2"/>
        <v>38</v>
      </c>
    </row>
    <row r="71" spans="7:8" x14ac:dyDescent="0.3">
      <c r="G71" s="8">
        <v>29972</v>
      </c>
      <c r="H71" s="16">
        <f t="shared" ca="1" si="2"/>
        <v>38</v>
      </c>
    </row>
    <row r="72" spans="7:8" x14ac:dyDescent="0.3">
      <c r="G72" s="8">
        <v>30688</v>
      </c>
      <c r="H72" s="16">
        <f t="shared" ca="1" si="2"/>
        <v>36</v>
      </c>
    </row>
    <row r="73" spans="7:8" x14ac:dyDescent="0.3">
      <c r="G73" s="8">
        <v>33194</v>
      </c>
      <c r="H73" s="16">
        <f t="shared" ca="1" si="2"/>
        <v>29</v>
      </c>
    </row>
    <row r="74" spans="7:8" x14ac:dyDescent="0.3">
      <c r="G74" s="8">
        <v>34449</v>
      </c>
      <c r="H74" s="16">
        <f t="shared" ca="1" si="2"/>
        <v>26</v>
      </c>
    </row>
    <row r="75" spans="7:8" x14ac:dyDescent="0.3">
      <c r="G75" s="8">
        <v>26230</v>
      </c>
      <c r="H75" s="16">
        <f t="shared" ca="1" si="2"/>
        <v>48</v>
      </c>
    </row>
    <row r="76" spans="7:8" x14ac:dyDescent="0.3">
      <c r="G76" s="8">
        <v>23096</v>
      </c>
      <c r="H76" s="16">
        <f t="shared" ca="1" si="2"/>
        <v>57</v>
      </c>
    </row>
    <row r="77" spans="7:8" x14ac:dyDescent="0.3">
      <c r="G77" s="8">
        <v>34861</v>
      </c>
      <c r="H77" s="16">
        <f t="shared" ca="1" si="2"/>
        <v>25</v>
      </c>
    </row>
    <row r="78" spans="7:8" x14ac:dyDescent="0.3">
      <c r="G78" s="8">
        <v>34050</v>
      </c>
      <c r="H78" s="16">
        <f t="shared" ca="1" si="2"/>
        <v>27</v>
      </c>
    </row>
    <row r="79" spans="7:8" x14ac:dyDescent="0.3">
      <c r="G79" s="8">
        <v>33115</v>
      </c>
      <c r="H79" s="16">
        <f t="shared" ca="1" si="2"/>
        <v>30</v>
      </c>
    </row>
    <row r="80" spans="7:8" x14ac:dyDescent="0.3">
      <c r="G80" s="8">
        <v>36178</v>
      </c>
      <c r="H80" s="16">
        <f t="shared" ca="1" si="2"/>
        <v>21</v>
      </c>
    </row>
    <row r="81" spans="7:8" x14ac:dyDescent="0.3">
      <c r="G81" s="8">
        <v>33871</v>
      </c>
      <c r="H81" s="16">
        <f t="shared" ca="1" si="2"/>
        <v>27</v>
      </c>
    </row>
    <row r="82" spans="7:8" x14ac:dyDescent="0.3">
      <c r="G82" s="8">
        <v>36163</v>
      </c>
      <c r="H82" s="16">
        <f t="shared" ca="1" si="2"/>
        <v>21</v>
      </c>
    </row>
    <row r="83" spans="7:8" x14ac:dyDescent="0.3">
      <c r="G83" s="8">
        <v>18292</v>
      </c>
      <c r="H83" s="16">
        <f t="shared" ca="1" si="2"/>
        <v>70</v>
      </c>
    </row>
    <row r="84" spans="7:8" x14ac:dyDescent="0.3">
      <c r="G84" s="8">
        <v>34271</v>
      </c>
      <c r="H84" s="16">
        <f t="shared" ca="1" si="2"/>
        <v>26</v>
      </c>
    </row>
    <row r="85" spans="7:8" x14ac:dyDescent="0.3">
      <c r="G85" s="8">
        <v>18329</v>
      </c>
      <c r="H85" s="16">
        <f t="shared" ca="1" si="2"/>
        <v>70</v>
      </c>
    </row>
    <row r="86" spans="7:8" x14ac:dyDescent="0.3">
      <c r="G86" s="8">
        <v>35366</v>
      </c>
      <c r="H86" s="16">
        <f t="shared" ca="1" si="2"/>
        <v>23</v>
      </c>
    </row>
    <row r="87" spans="7:8" x14ac:dyDescent="0.3">
      <c r="G87" s="8">
        <v>34268</v>
      </c>
      <c r="H87" s="16">
        <f t="shared" ca="1" si="2"/>
        <v>26</v>
      </c>
    </row>
    <row r="88" spans="7:8" x14ac:dyDescent="0.3">
      <c r="G88" s="8">
        <v>29680</v>
      </c>
      <c r="H88" s="16">
        <f t="shared" ca="1" si="2"/>
        <v>39</v>
      </c>
    </row>
    <row r="89" spans="7:8" x14ac:dyDescent="0.3">
      <c r="G89" s="8">
        <v>30774</v>
      </c>
      <c r="H89" s="16">
        <f t="shared" ca="1" si="2"/>
        <v>36</v>
      </c>
    </row>
    <row r="90" spans="7:8" x14ac:dyDescent="0.3">
      <c r="G90" s="8">
        <v>33539</v>
      </c>
      <c r="H90" s="16">
        <f t="shared" ca="1" si="2"/>
        <v>28</v>
      </c>
    </row>
    <row r="91" spans="7:8" x14ac:dyDescent="0.3">
      <c r="G91" s="8">
        <v>36163</v>
      </c>
      <c r="H91" s="16">
        <f t="shared" ca="1" si="2"/>
        <v>21</v>
      </c>
    </row>
    <row r="92" spans="7:8" x14ac:dyDescent="0.3">
      <c r="G92" s="8">
        <v>21096</v>
      </c>
      <c r="H92" s="16">
        <f t="shared" ca="1" si="2"/>
        <v>62</v>
      </c>
    </row>
    <row r="93" spans="7:8" x14ac:dyDescent="0.3">
      <c r="G93" s="8">
        <v>30108</v>
      </c>
      <c r="H93" s="16">
        <f t="shared" ca="1" si="2"/>
        <v>38</v>
      </c>
    </row>
    <row r="94" spans="7:8" x14ac:dyDescent="0.3">
      <c r="G94" s="8">
        <v>35151</v>
      </c>
      <c r="H94" s="16">
        <f t="shared" ca="1" si="2"/>
        <v>24</v>
      </c>
    </row>
    <row r="95" spans="7:8" x14ac:dyDescent="0.3">
      <c r="G95" s="8">
        <v>28543</v>
      </c>
      <c r="H95" s="16">
        <f t="shared" ca="1" si="2"/>
        <v>42</v>
      </c>
    </row>
    <row r="96" spans="7:8" x14ac:dyDescent="0.3">
      <c r="G96" s="8">
        <v>35016</v>
      </c>
      <c r="H96" s="16">
        <f t="shared" ca="1" si="2"/>
        <v>24</v>
      </c>
    </row>
    <row r="97" spans="7:8" x14ac:dyDescent="0.3">
      <c r="G97" s="8">
        <v>28388</v>
      </c>
      <c r="H97" s="16">
        <f t="shared" ca="1" si="2"/>
        <v>43</v>
      </c>
    </row>
    <row r="98" spans="7:8" x14ac:dyDescent="0.3">
      <c r="G98" s="8">
        <v>33010</v>
      </c>
      <c r="H98" s="16">
        <f t="shared" ca="1" si="2"/>
        <v>30</v>
      </c>
    </row>
    <row r="99" spans="7:8" x14ac:dyDescent="0.3">
      <c r="G99" s="8">
        <v>35718</v>
      </c>
      <c r="H99" s="16">
        <f t="shared" ca="1" si="2"/>
        <v>22</v>
      </c>
    </row>
    <row r="100" spans="7:8" x14ac:dyDescent="0.3">
      <c r="G100" s="8">
        <v>33942</v>
      </c>
      <c r="H100" s="16">
        <f t="shared" ca="1" si="2"/>
        <v>27</v>
      </c>
    </row>
    <row r="101" spans="7:8" x14ac:dyDescent="0.3">
      <c r="G101" s="8">
        <v>31837</v>
      </c>
      <c r="H101" s="16">
        <f t="shared" ca="1" si="2"/>
        <v>33</v>
      </c>
    </row>
    <row r="102" spans="7:8" x14ac:dyDescent="0.3">
      <c r="G102" s="8">
        <v>31956</v>
      </c>
      <c r="H102" s="16">
        <f t="shared" ca="1" si="2"/>
        <v>33</v>
      </c>
    </row>
    <row r="103" spans="7:8" x14ac:dyDescent="0.3">
      <c r="G103" s="8">
        <v>33884</v>
      </c>
      <c r="H103" s="16">
        <f t="shared" ca="1" si="2"/>
        <v>27</v>
      </c>
    </row>
    <row r="104" spans="7:8" x14ac:dyDescent="0.3">
      <c r="G104" s="8">
        <v>27761</v>
      </c>
      <c r="H104" s="16">
        <f t="shared" ca="1" si="2"/>
        <v>44</v>
      </c>
    </row>
    <row r="105" spans="7:8" x14ac:dyDescent="0.3">
      <c r="G105" s="8">
        <v>30047</v>
      </c>
      <c r="H105" s="16">
        <f t="shared" ca="1" si="2"/>
        <v>38</v>
      </c>
    </row>
    <row r="106" spans="7:8" x14ac:dyDescent="0.3">
      <c r="G106" s="8">
        <v>28936</v>
      </c>
      <c r="H106" s="16">
        <f t="shared" ca="1" si="2"/>
        <v>41</v>
      </c>
    </row>
    <row r="107" spans="7:8" x14ac:dyDescent="0.3">
      <c r="G107" s="8">
        <v>36062</v>
      </c>
      <c r="H107" s="16">
        <f t="shared" ca="1" si="2"/>
        <v>21</v>
      </c>
    </row>
    <row r="108" spans="7:8" x14ac:dyDescent="0.3">
      <c r="G108" s="8">
        <v>23348</v>
      </c>
      <c r="H108" s="16">
        <f t="shared" ca="1" si="2"/>
        <v>56</v>
      </c>
    </row>
    <row r="109" spans="7:8" x14ac:dyDescent="0.3">
      <c r="G109" s="8">
        <v>29961</v>
      </c>
      <c r="H109" s="16">
        <f t="shared" ca="1" si="2"/>
        <v>38</v>
      </c>
    </row>
    <row r="110" spans="7:8" x14ac:dyDescent="0.3">
      <c r="G110" s="8">
        <v>26210</v>
      </c>
      <c r="H110" s="16">
        <f t="shared" ca="1" si="2"/>
        <v>48</v>
      </c>
    </row>
    <row r="111" spans="7:8" x14ac:dyDescent="0.3">
      <c r="G111" s="8">
        <v>27780</v>
      </c>
      <c r="H111" s="16">
        <f t="shared" ca="1" si="2"/>
        <v>44</v>
      </c>
    </row>
    <row r="112" spans="7:8" x14ac:dyDescent="0.3">
      <c r="G112" s="8">
        <v>29479</v>
      </c>
      <c r="H112" s="16">
        <f t="shared" ca="1" si="2"/>
        <v>40</v>
      </c>
    </row>
    <row r="113" spans="7:8" x14ac:dyDescent="0.3">
      <c r="G113" s="8">
        <v>34908</v>
      </c>
      <c r="H113" s="16">
        <f t="shared" ca="1" si="2"/>
        <v>25</v>
      </c>
    </row>
    <row r="114" spans="7:8" x14ac:dyDescent="0.3">
      <c r="G114" s="8">
        <v>33628</v>
      </c>
      <c r="H114" s="16">
        <f t="shared" ca="1" si="2"/>
        <v>28</v>
      </c>
    </row>
    <row r="115" spans="7:8" x14ac:dyDescent="0.3">
      <c r="G115" s="8">
        <v>32969</v>
      </c>
      <c r="H115" s="16">
        <f t="shared" ca="1" si="2"/>
        <v>30</v>
      </c>
    </row>
    <row r="116" spans="7:8" x14ac:dyDescent="0.3">
      <c r="G116" s="8">
        <v>27163</v>
      </c>
      <c r="H116" s="16">
        <f t="shared" ca="1" si="2"/>
        <v>46</v>
      </c>
    </row>
    <row r="117" spans="7:8" x14ac:dyDescent="0.3">
      <c r="G117" s="8">
        <v>30155</v>
      </c>
      <c r="H117" s="16">
        <f t="shared" ca="1" si="2"/>
        <v>38</v>
      </c>
    </row>
    <row r="118" spans="7:8" x14ac:dyDescent="0.3">
      <c r="G118" s="8">
        <v>21110</v>
      </c>
      <c r="H118" s="16">
        <f t="shared" ca="1" si="2"/>
        <v>62</v>
      </c>
    </row>
    <row r="119" spans="7:8" x14ac:dyDescent="0.3">
      <c r="G119" s="8">
        <v>29695</v>
      </c>
      <c r="H119" s="16">
        <f t="shared" ca="1" si="2"/>
        <v>39</v>
      </c>
    </row>
    <row r="120" spans="7:8" x14ac:dyDescent="0.3">
      <c r="G120" s="8">
        <v>20525</v>
      </c>
      <c r="H120" s="16">
        <f t="shared" ca="1" si="2"/>
        <v>64</v>
      </c>
    </row>
    <row r="121" spans="7:8" x14ac:dyDescent="0.3">
      <c r="G121" s="8">
        <v>30120</v>
      </c>
      <c r="H121" s="16">
        <f t="shared" ca="1" si="2"/>
        <v>38</v>
      </c>
    </row>
    <row r="122" spans="7:8" x14ac:dyDescent="0.3">
      <c r="G122" s="8">
        <v>32914</v>
      </c>
      <c r="H122" s="16">
        <f t="shared" ca="1" si="2"/>
        <v>30</v>
      </c>
    </row>
    <row r="123" spans="7:8" x14ac:dyDescent="0.3">
      <c r="G123" s="8">
        <v>29613</v>
      </c>
      <c r="H123" s="16">
        <f t="shared" ca="1" si="2"/>
        <v>39</v>
      </c>
    </row>
    <row r="124" spans="7:8" x14ac:dyDescent="0.3">
      <c r="G124" s="8">
        <v>19268</v>
      </c>
      <c r="H124" s="16">
        <f t="shared" ca="1" si="2"/>
        <v>67</v>
      </c>
    </row>
    <row r="125" spans="7:8" x14ac:dyDescent="0.3">
      <c r="G125" s="8">
        <v>32750</v>
      </c>
      <c r="H125" s="16">
        <f t="shared" ca="1" si="2"/>
        <v>31</v>
      </c>
    </row>
    <row r="126" spans="7:8" x14ac:dyDescent="0.3">
      <c r="G126" s="8">
        <v>34417</v>
      </c>
      <c r="H126" s="16">
        <f t="shared" ca="1" si="2"/>
        <v>26</v>
      </c>
    </row>
    <row r="127" spans="7:8" x14ac:dyDescent="0.3">
      <c r="G127" s="8">
        <v>20783</v>
      </c>
      <c r="H127" s="16">
        <f t="shared" ca="1" si="2"/>
        <v>63</v>
      </c>
    </row>
    <row r="128" spans="7:8" x14ac:dyDescent="0.3">
      <c r="G128" s="8">
        <v>32209</v>
      </c>
      <c r="H128" s="16">
        <f t="shared" ca="1" si="2"/>
        <v>32</v>
      </c>
    </row>
    <row r="129" spans="7:8" x14ac:dyDescent="0.3">
      <c r="G129" s="8">
        <v>31876</v>
      </c>
      <c r="H129" s="16">
        <f t="shared" ca="1" si="2"/>
        <v>33</v>
      </c>
    </row>
    <row r="130" spans="7:8" x14ac:dyDescent="0.3">
      <c r="G130" s="8">
        <v>30047</v>
      </c>
      <c r="H130" s="16">
        <f t="shared" ca="1" si="2"/>
        <v>38</v>
      </c>
    </row>
    <row r="131" spans="7:8" x14ac:dyDescent="0.3">
      <c r="G131" s="8">
        <v>26057</v>
      </c>
      <c r="H131" s="16">
        <f t="shared" ref="H131:H194" ca="1" si="3">DATEDIF(G131,TODAY(),"y")</f>
        <v>49</v>
      </c>
    </row>
    <row r="132" spans="7:8" x14ac:dyDescent="0.3">
      <c r="G132" s="8">
        <v>33287</v>
      </c>
      <c r="H132" s="16">
        <f t="shared" ca="1" si="3"/>
        <v>29</v>
      </c>
    </row>
    <row r="133" spans="7:8" x14ac:dyDescent="0.3">
      <c r="G133" s="8">
        <v>26912</v>
      </c>
      <c r="H133" s="16">
        <f t="shared" ca="1" si="3"/>
        <v>47</v>
      </c>
    </row>
    <row r="134" spans="7:8" x14ac:dyDescent="0.3">
      <c r="G134" s="8">
        <v>31195</v>
      </c>
      <c r="H134" s="16">
        <f t="shared" ca="1" si="3"/>
        <v>35</v>
      </c>
    </row>
    <row r="135" spans="7:8" x14ac:dyDescent="0.3">
      <c r="G135" s="8">
        <v>31720</v>
      </c>
      <c r="H135" s="16">
        <f t="shared" ca="1" si="3"/>
        <v>33</v>
      </c>
    </row>
    <row r="136" spans="7:8" x14ac:dyDescent="0.3">
      <c r="G136" s="8">
        <v>34591</v>
      </c>
      <c r="H136" s="16">
        <f t="shared" ca="1" si="3"/>
        <v>26</v>
      </c>
    </row>
    <row r="137" spans="7:8" x14ac:dyDescent="0.3">
      <c r="G137" s="8">
        <v>33830</v>
      </c>
      <c r="H137" s="16">
        <f t="shared" ca="1" si="3"/>
        <v>28</v>
      </c>
    </row>
    <row r="138" spans="7:8" x14ac:dyDescent="0.3">
      <c r="G138" s="8">
        <v>36167</v>
      </c>
      <c r="H138" s="16">
        <f t="shared" ca="1" si="3"/>
        <v>21</v>
      </c>
    </row>
    <row r="139" spans="7:8" x14ac:dyDescent="0.3">
      <c r="G139" s="8">
        <v>25749</v>
      </c>
      <c r="H139" s="16">
        <f t="shared" ca="1" si="3"/>
        <v>50</v>
      </c>
    </row>
    <row r="140" spans="7:8" x14ac:dyDescent="0.3">
      <c r="G140" s="8">
        <v>34030</v>
      </c>
      <c r="H140" s="16">
        <f t="shared" ca="1" si="3"/>
        <v>27</v>
      </c>
    </row>
    <row r="141" spans="7:8" x14ac:dyDescent="0.3">
      <c r="G141" s="8">
        <v>32623</v>
      </c>
      <c r="H141" s="16">
        <f t="shared" ca="1" si="3"/>
        <v>31</v>
      </c>
    </row>
    <row r="142" spans="7:8" x14ac:dyDescent="0.3">
      <c r="G142" s="8">
        <v>29233</v>
      </c>
      <c r="H142" s="16">
        <f t="shared" ca="1" si="3"/>
        <v>40</v>
      </c>
    </row>
    <row r="143" spans="7:8" x14ac:dyDescent="0.3">
      <c r="G143" s="8">
        <v>27095</v>
      </c>
      <c r="H143" s="16">
        <f t="shared" ca="1" si="3"/>
        <v>46</v>
      </c>
    </row>
    <row r="144" spans="7:8" x14ac:dyDescent="0.3">
      <c r="G144" s="8">
        <v>33302</v>
      </c>
      <c r="H144" s="16">
        <f t="shared" ca="1" si="3"/>
        <v>29</v>
      </c>
    </row>
    <row r="145" spans="7:8" x14ac:dyDescent="0.3">
      <c r="G145" s="8">
        <v>34124</v>
      </c>
      <c r="H145" s="16">
        <f t="shared" ca="1" si="3"/>
        <v>27</v>
      </c>
    </row>
    <row r="146" spans="7:8" x14ac:dyDescent="0.3">
      <c r="G146" s="8">
        <v>30798</v>
      </c>
      <c r="H146" s="16">
        <f t="shared" ca="1" si="3"/>
        <v>36</v>
      </c>
    </row>
    <row r="147" spans="7:8" x14ac:dyDescent="0.3">
      <c r="G147" s="8">
        <v>28944</v>
      </c>
      <c r="H147" s="16">
        <f t="shared" ca="1" si="3"/>
        <v>41</v>
      </c>
    </row>
    <row r="148" spans="7:8" x14ac:dyDescent="0.3">
      <c r="G148" s="8">
        <v>33139</v>
      </c>
      <c r="H148" s="16">
        <f t="shared" ca="1" si="3"/>
        <v>29</v>
      </c>
    </row>
    <row r="149" spans="7:8" x14ac:dyDescent="0.3">
      <c r="G149" s="8">
        <v>31268</v>
      </c>
      <c r="H149" s="16">
        <f t="shared" ca="1" si="3"/>
        <v>35</v>
      </c>
    </row>
    <row r="150" spans="7:8" x14ac:dyDescent="0.3">
      <c r="G150" s="8">
        <v>32955</v>
      </c>
      <c r="H150" s="16">
        <f t="shared" ca="1" si="3"/>
        <v>30</v>
      </c>
    </row>
    <row r="151" spans="7:8" x14ac:dyDescent="0.3">
      <c r="G151" s="8">
        <v>33841</v>
      </c>
      <c r="H151" s="16">
        <f t="shared" ca="1" si="3"/>
        <v>28</v>
      </c>
    </row>
    <row r="152" spans="7:8" x14ac:dyDescent="0.3">
      <c r="G152" s="8">
        <v>34157</v>
      </c>
      <c r="H152" s="16">
        <f t="shared" ca="1" si="3"/>
        <v>27</v>
      </c>
    </row>
    <row r="153" spans="7:8" x14ac:dyDescent="0.3">
      <c r="G153" s="8">
        <v>33199</v>
      </c>
      <c r="H153" s="16">
        <f t="shared" ca="1" si="3"/>
        <v>29</v>
      </c>
    </row>
    <row r="154" spans="7:8" x14ac:dyDescent="0.3">
      <c r="G154" s="8">
        <v>28591</v>
      </c>
      <c r="H154" s="16">
        <f t="shared" ca="1" si="3"/>
        <v>42</v>
      </c>
    </row>
    <row r="155" spans="7:8" x14ac:dyDescent="0.3">
      <c r="G155" s="8">
        <v>29410</v>
      </c>
      <c r="H155" s="16">
        <f t="shared" ca="1" si="3"/>
        <v>40</v>
      </c>
    </row>
    <row r="156" spans="7:8" x14ac:dyDescent="0.3">
      <c r="G156" s="8">
        <v>33583</v>
      </c>
      <c r="H156" s="16">
        <f t="shared" ca="1" si="3"/>
        <v>28</v>
      </c>
    </row>
    <row r="157" spans="7:8" x14ac:dyDescent="0.3">
      <c r="G157" s="8">
        <v>34003</v>
      </c>
      <c r="H157" s="16">
        <f t="shared" ca="1" si="3"/>
        <v>27</v>
      </c>
    </row>
    <row r="158" spans="7:8" x14ac:dyDescent="0.3">
      <c r="G158" s="8">
        <v>33302</v>
      </c>
      <c r="H158" s="16">
        <f t="shared" ca="1" si="3"/>
        <v>29</v>
      </c>
    </row>
    <row r="159" spans="7:8" x14ac:dyDescent="0.3">
      <c r="G159" s="8">
        <v>28662</v>
      </c>
      <c r="H159" s="16">
        <f t="shared" ca="1" si="3"/>
        <v>42</v>
      </c>
    </row>
    <row r="160" spans="7:8" x14ac:dyDescent="0.3">
      <c r="G160" s="8">
        <v>32109</v>
      </c>
      <c r="H160" s="16">
        <f t="shared" ca="1" si="3"/>
        <v>32</v>
      </c>
    </row>
    <row r="161" spans="7:8" x14ac:dyDescent="0.3">
      <c r="G161" s="8">
        <v>34090</v>
      </c>
      <c r="H161" s="16">
        <f t="shared" ca="1" si="3"/>
        <v>27</v>
      </c>
    </row>
    <row r="162" spans="7:8" x14ac:dyDescent="0.3">
      <c r="G162" s="8">
        <v>21006</v>
      </c>
      <c r="H162" s="16">
        <f t="shared" ca="1" si="3"/>
        <v>63</v>
      </c>
    </row>
    <row r="163" spans="7:8" x14ac:dyDescent="0.3">
      <c r="G163" s="8">
        <v>22074</v>
      </c>
      <c r="H163" s="16">
        <f t="shared" ca="1" si="3"/>
        <v>60</v>
      </c>
    </row>
    <row r="164" spans="7:8" x14ac:dyDescent="0.3">
      <c r="G164" s="8">
        <v>26228</v>
      </c>
      <c r="H164" s="16">
        <f t="shared" ca="1" si="3"/>
        <v>48</v>
      </c>
    </row>
    <row r="165" spans="7:8" x14ac:dyDescent="0.3">
      <c r="G165" s="8">
        <v>23468</v>
      </c>
      <c r="H165" s="16">
        <f t="shared" ca="1" si="3"/>
        <v>56</v>
      </c>
    </row>
    <row r="166" spans="7:8" x14ac:dyDescent="0.3">
      <c r="G166" s="8">
        <v>33689</v>
      </c>
      <c r="H166" s="16">
        <f t="shared" ca="1" si="3"/>
        <v>28</v>
      </c>
    </row>
    <row r="167" spans="7:8" x14ac:dyDescent="0.3">
      <c r="G167" s="8">
        <v>33911</v>
      </c>
      <c r="H167" s="16">
        <f t="shared" ca="1" si="3"/>
        <v>27</v>
      </c>
    </row>
    <row r="168" spans="7:8" x14ac:dyDescent="0.3">
      <c r="G168" s="8">
        <v>27126</v>
      </c>
      <c r="H168" s="16">
        <f t="shared" ca="1" si="3"/>
        <v>46</v>
      </c>
    </row>
    <row r="169" spans="7:8" x14ac:dyDescent="0.3">
      <c r="G169" s="8">
        <v>34585</v>
      </c>
      <c r="H169" s="16">
        <f t="shared" ca="1" si="3"/>
        <v>26</v>
      </c>
    </row>
    <row r="170" spans="7:8" x14ac:dyDescent="0.3">
      <c r="G170" s="8">
        <v>35147</v>
      </c>
      <c r="H170" s="16">
        <f t="shared" ca="1" si="3"/>
        <v>24</v>
      </c>
    </row>
    <row r="171" spans="7:8" x14ac:dyDescent="0.3">
      <c r="G171" s="8">
        <v>33789</v>
      </c>
      <c r="H171" s="16">
        <f t="shared" ca="1" si="3"/>
        <v>28</v>
      </c>
    </row>
    <row r="172" spans="7:8" x14ac:dyDescent="0.3">
      <c r="G172" s="8">
        <v>32172</v>
      </c>
      <c r="H172" s="16">
        <f t="shared" ca="1" si="3"/>
        <v>32</v>
      </c>
    </row>
    <row r="173" spans="7:8" x14ac:dyDescent="0.3">
      <c r="G173" s="8">
        <v>29581</v>
      </c>
      <c r="H173" s="16">
        <f t="shared" ca="1" si="3"/>
        <v>39</v>
      </c>
    </row>
    <row r="174" spans="7:8" x14ac:dyDescent="0.3">
      <c r="G174" s="8">
        <v>27489</v>
      </c>
      <c r="H174" s="16">
        <f t="shared" ca="1" si="3"/>
        <v>45</v>
      </c>
    </row>
    <row r="175" spans="7:8" x14ac:dyDescent="0.3">
      <c r="G175" s="8">
        <v>36116</v>
      </c>
      <c r="H175" s="16">
        <f t="shared" ca="1" si="3"/>
        <v>21</v>
      </c>
    </row>
    <row r="176" spans="7:8" x14ac:dyDescent="0.3">
      <c r="G176" s="8">
        <v>35589</v>
      </c>
      <c r="H176" s="16">
        <f t="shared" ca="1" si="3"/>
        <v>23</v>
      </c>
    </row>
    <row r="177" spans="7:8" x14ac:dyDescent="0.3">
      <c r="G177" s="8">
        <v>29997</v>
      </c>
      <c r="H177" s="16">
        <f t="shared" ca="1" si="3"/>
        <v>38</v>
      </c>
    </row>
    <row r="178" spans="7:8" x14ac:dyDescent="0.3">
      <c r="G178" s="8">
        <v>20483</v>
      </c>
      <c r="H178" s="16">
        <f t="shared" ca="1" si="3"/>
        <v>64</v>
      </c>
    </row>
    <row r="179" spans="7:8" x14ac:dyDescent="0.3">
      <c r="G179" s="8">
        <v>35700</v>
      </c>
      <c r="H179" s="16">
        <f t="shared" ca="1" si="3"/>
        <v>22</v>
      </c>
    </row>
    <row r="180" spans="7:8" x14ac:dyDescent="0.3">
      <c r="G180" s="8">
        <v>28219</v>
      </c>
      <c r="H180" s="16">
        <f t="shared" ca="1" si="3"/>
        <v>43</v>
      </c>
    </row>
    <row r="181" spans="7:8" x14ac:dyDescent="0.3">
      <c r="G181" s="8">
        <v>25993</v>
      </c>
      <c r="H181" s="16">
        <f t="shared" ca="1" si="3"/>
        <v>49</v>
      </c>
    </row>
    <row r="182" spans="7:8" x14ac:dyDescent="0.3">
      <c r="G182" s="8">
        <v>33114</v>
      </c>
      <c r="H182" s="16">
        <f t="shared" ca="1" si="3"/>
        <v>30</v>
      </c>
    </row>
    <row r="183" spans="7:8" x14ac:dyDescent="0.3">
      <c r="G183" s="8">
        <v>34115</v>
      </c>
      <c r="H183" s="16">
        <f t="shared" ca="1" si="3"/>
        <v>27</v>
      </c>
    </row>
    <row r="184" spans="7:8" x14ac:dyDescent="0.3">
      <c r="G184" s="8">
        <v>22686</v>
      </c>
      <c r="H184" s="16">
        <f t="shared" ca="1" si="3"/>
        <v>58</v>
      </c>
    </row>
    <row r="185" spans="7:8" x14ac:dyDescent="0.3">
      <c r="G185" s="8">
        <v>19480</v>
      </c>
      <c r="H185" s="16">
        <f t="shared" ca="1" si="3"/>
        <v>67</v>
      </c>
    </row>
    <row r="186" spans="7:8" x14ac:dyDescent="0.3">
      <c r="G186" s="8">
        <v>35930</v>
      </c>
      <c r="H186" s="16">
        <f t="shared" ca="1" si="3"/>
        <v>22</v>
      </c>
    </row>
    <row r="187" spans="7:8" x14ac:dyDescent="0.3">
      <c r="G187" s="8">
        <v>26754</v>
      </c>
      <c r="H187" s="16">
        <f t="shared" ca="1" si="3"/>
        <v>47</v>
      </c>
    </row>
    <row r="188" spans="7:8" x14ac:dyDescent="0.3">
      <c r="G188" s="8">
        <v>33368</v>
      </c>
      <c r="H188" s="16">
        <f t="shared" ca="1" si="3"/>
        <v>29</v>
      </c>
    </row>
    <row r="189" spans="7:8" x14ac:dyDescent="0.3">
      <c r="G189" s="8">
        <v>25616</v>
      </c>
      <c r="H189" s="16">
        <f t="shared" ca="1" si="3"/>
        <v>50</v>
      </c>
    </row>
    <row r="190" spans="7:8" x14ac:dyDescent="0.3">
      <c r="G190" s="8">
        <v>29660</v>
      </c>
      <c r="H190" s="16">
        <f t="shared" ca="1" si="3"/>
        <v>39</v>
      </c>
    </row>
    <row r="191" spans="7:8" x14ac:dyDescent="0.3">
      <c r="G191" s="8">
        <v>22634</v>
      </c>
      <c r="H191" s="16">
        <f t="shared" ca="1" si="3"/>
        <v>58</v>
      </c>
    </row>
    <row r="192" spans="7:8" x14ac:dyDescent="0.3">
      <c r="G192" s="8">
        <v>32771</v>
      </c>
      <c r="H192" s="16">
        <f t="shared" ca="1" si="3"/>
        <v>31</v>
      </c>
    </row>
    <row r="193" spans="7:8" x14ac:dyDescent="0.3">
      <c r="G193" s="8">
        <v>33289</v>
      </c>
      <c r="H193" s="16">
        <f t="shared" ca="1" si="3"/>
        <v>29</v>
      </c>
    </row>
    <row r="194" spans="7:8" x14ac:dyDescent="0.3">
      <c r="G194" s="8">
        <v>32906</v>
      </c>
      <c r="H194" s="16">
        <f t="shared" ca="1" si="3"/>
        <v>30</v>
      </c>
    </row>
    <row r="195" spans="7:8" x14ac:dyDescent="0.3">
      <c r="G195" s="8">
        <v>18378</v>
      </c>
      <c r="H195" s="16">
        <f t="shared" ref="H195:H258" ca="1" si="4">DATEDIF(G195,TODAY(),"y")</f>
        <v>70</v>
      </c>
    </row>
    <row r="196" spans="7:8" x14ac:dyDescent="0.3">
      <c r="G196" s="8">
        <v>32725</v>
      </c>
      <c r="H196" s="16">
        <f t="shared" ca="1" si="4"/>
        <v>31</v>
      </c>
    </row>
    <row r="197" spans="7:8" x14ac:dyDescent="0.3">
      <c r="G197" s="8">
        <v>31995</v>
      </c>
      <c r="H197" s="16">
        <f t="shared" ca="1" si="4"/>
        <v>33</v>
      </c>
    </row>
    <row r="198" spans="7:8" x14ac:dyDescent="0.3">
      <c r="G198" s="8">
        <v>34389</v>
      </c>
      <c r="H198" s="16">
        <f t="shared" ca="1" si="4"/>
        <v>26</v>
      </c>
    </row>
    <row r="199" spans="7:8" x14ac:dyDescent="0.3">
      <c r="G199" s="8">
        <v>35821</v>
      </c>
      <c r="H199" s="16">
        <f t="shared" ca="1" si="4"/>
        <v>22</v>
      </c>
    </row>
    <row r="200" spans="7:8" x14ac:dyDescent="0.3">
      <c r="G200" s="8">
        <v>32784</v>
      </c>
      <c r="H200" s="16">
        <f t="shared" ca="1" si="4"/>
        <v>30</v>
      </c>
    </row>
    <row r="201" spans="7:8" x14ac:dyDescent="0.3">
      <c r="G201" s="8">
        <v>35638</v>
      </c>
      <c r="H201" s="16">
        <f t="shared" ca="1" si="4"/>
        <v>23</v>
      </c>
    </row>
    <row r="202" spans="7:8" x14ac:dyDescent="0.3">
      <c r="G202" s="8">
        <v>34651</v>
      </c>
      <c r="H202" s="16">
        <f t="shared" ca="1" si="4"/>
        <v>25</v>
      </c>
    </row>
    <row r="203" spans="7:8" x14ac:dyDescent="0.3">
      <c r="G203" s="8">
        <v>35984</v>
      </c>
      <c r="H203" s="16">
        <f t="shared" ca="1" si="4"/>
        <v>22</v>
      </c>
    </row>
    <row r="204" spans="7:8" x14ac:dyDescent="0.3">
      <c r="G204" s="8">
        <v>25817</v>
      </c>
      <c r="H204" s="16">
        <f t="shared" ca="1" si="4"/>
        <v>50</v>
      </c>
    </row>
    <row r="205" spans="7:8" x14ac:dyDescent="0.3">
      <c r="G205" s="8">
        <v>31136</v>
      </c>
      <c r="H205" s="16">
        <f t="shared" ca="1" si="4"/>
        <v>35</v>
      </c>
    </row>
    <row r="206" spans="7:8" x14ac:dyDescent="0.3">
      <c r="G206" s="8">
        <v>30187</v>
      </c>
      <c r="H206" s="16">
        <f t="shared" ca="1" si="4"/>
        <v>38</v>
      </c>
    </row>
    <row r="207" spans="7:8" x14ac:dyDescent="0.3">
      <c r="G207" s="8">
        <v>32543</v>
      </c>
      <c r="H207" s="16">
        <f t="shared" ca="1" si="4"/>
        <v>31</v>
      </c>
    </row>
    <row r="208" spans="7:8" x14ac:dyDescent="0.3">
      <c r="G208" s="8">
        <v>22287</v>
      </c>
      <c r="H208" s="16">
        <f t="shared" ca="1" si="4"/>
        <v>59</v>
      </c>
    </row>
    <row r="209" spans="7:8" x14ac:dyDescent="0.3">
      <c r="G209" s="8">
        <v>34378</v>
      </c>
      <c r="H209" s="16">
        <f t="shared" ca="1" si="4"/>
        <v>26</v>
      </c>
    </row>
    <row r="210" spans="7:8" x14ac:dyDescent="0.3">
      <c r="G210" s="8">
        <v>23986</v>
      </c>
      <c r="H210" s="16">
        <f t="shared" ca="1" si="4"/>
        <v>55</v>
      </c>
    </row>
    <row r="211" spans="7:8" x14ac:dyDescent="0.3">
      <c r="G211" s="8">
        <v>26022</v>
      </c>
      <c r="H211" s="16">
        <f t="shared" ca="1" si="4"/>
        <v>49</v>
      </c>
    </row>
    <row r="212" spans="7:8" x14ac:dyDescent="0.3">
      <c r="G212" s="8">
        <v>28280</v>
      </c>
      <c r="H212" s="16">
        <f t="shared" ca="1" si="4"/>
        <v>43</v>
      </c>
    </row>
    <row r="213" spans="7:8" x14ac:dyDescent="0.3">
      <c r="G213" s="8">
        <v>32792</v>
      </c>
      <c r="H213" s="16">
        <f t="shared" ca="1" si="4"/>
        <v>30</v>
      </c>
    </row>
    <row r="214" spans="7:8" x14ac:dyDescent="0.3">
      <c r="G214" s="8">
        <v>30785</v>
      </c>
      <c r="H214" s="16">
        <f t="shared" ca="1" si="4"/>
        <v>36</v>
      </c>
    </row>
    <row r="215" spans="7:8" x14ac:dyDescent="0.3">
      <c r="G215" s="8">
        <v>34624</v>
      </c>
      <c r="H215" s="16">
        <f t="shared" ca="1" si="4"/>
        <v>25</v>
      </c>
    </row>
    <row r="216" spans="7:8" x14ac:dyDescent="0.3">
      <c r="G216" s="8">
        <v>33934</v>
      </c>
      <c r="H216" s="16">
        <f t="shared" ca="1" si="4"/>
        <v>27</v>
      </c>
    </row>
    <row r="217" spans="7:8" x14ac:dyDescent="0.3">
      <c r="G217" s="8">
        <v>33296</v>
      </c>
      <c r="H217" s="16">
        <f t="shared" ca="1" si="4"/>
        <v>29</v>
      </c>
    </row>
    <row r="218" spans="7:8" x14ac:dyDescent="0.3">
      <c r="G218" s="8">
        <v>31836</v>
      </c>
      <c r="H218" s="16">
        <f t="shared" ca="1" si="4"/>
        <v>33</v>
      </c>
    </row>
    <row r="219" spans="7:8" x14ac:dyDescent="0.3">
      <c r="G219" s="8">
        <v>33370</v>
      </c>
      <c r="H219" s="16">
        <f t="shared" ca="1" si="4"/>
        <v>29</v>
      </c>
    </row>
    <row r="220" spans="7:8" x14ac:dyDescent="0.3">
      <c r="G220" s="8">
        <v>28190</v>
      </c>
      <c r="H220" s="16">
        <f t="shared" ca="1" si="4"/>
        <v>43</v>
      </c>
    </row>
    <row r="221" spans="7:8" x14ac:dyDescent="0.3">
      <c r="G221" s="8">
        <v>25869</v>
      </c>
      <c r="H221" s="16">
        <f t="shared" ca="1" si="4"/>
        <v>49</v>
      </c>
    </row>
    <row r="222" spans="7:8" x14ac:dyDescent="0.3">
      <c r="G222" s="8">
        <v>31947</v>
      </c>
      <c r="H222" s="16">
        <f t="shared" ca="1" si="4"/>
        <v>33</v>
      </c>
    </row>
    <row r="223" spans="7:8" x14ac:dyDescent="0.3">
      <c r="G223" s="8">
        <v>33453</v>
      </c>
      <c r="H223" s="16">
        <f t="shared" ca="1" si="4"/>
        <v>29</v>
      </c>
    </row>
    <row r="224" spans="7:8" x14ac:dyDescent="0.3">
      <c r="G224" s="8">
        <v>32885</v>
      </c>
      <c r="H224" s="16">
        <f t="shared" ca="1" si="4"/>
        <v>30</v>
      </c>
    </row>
    <row r="225" spans="7:8" x14ac:dyDescent="0.3">
      <c r="G225" s="8">
        <v>36016</v>
      </c>
      <c r="H225" s="16">
        <f t="shared" ca="1" si="4"/>
        <v>22</v>
      </c>
    </row>
    <row r="226" spans="7:8" x14ac:dyDescent="0.3">
      <c r="G226" s="8">
        <v>22930</v>
      </c>
      <c r="H226" s="16">
        <f t="shared" ca="1" si="4"/>
        <v>57</v>
      </c>
    </row>
    <row r="227" spans="7:8" x14ac:dyDescent="0.3">
      <c r="G227" s="8">
        <v>32874</v>
      </c>
      <c r="H227" s="16">
        <f t="shared" ca="1" si="4"/>
        <v>30</v>
      </c>
    </row>
    <row r="228" spans="7:8" x14ac:dyDescent="0.3">
      <c r="G228" s="8">
        <v>22865</v>
      </c>
      <c r="H228" s="16">
        <f t="shared" ca="1" si="4"/>
        <v>58</v>
      </c>
    </row>
    <row r="229" spans="7:8" x14ac:dyDescent="0.3">
      <c r="G229" s="8">
        <v>33291</v>
      </c>
      <c r="H229" s="16">
        <f t="shared" ca="1" si="4"/>
        <v>29</v>
      </c>
    </row>
    <row r="230" spans="7:8" x14ac:dyDescent="0.3">
      <c r="G230" s="8">
        <v>34426</v>
      </c>
      <c r="H230" s="16">
        <f t="shared" ca="1" si="4"/>
        <v>26</v>
      </c>
    </row>
    <row r="231" spans="7:8" x14ac:dyDescent="0.3">
      <c r="G231" s="8">
        <v>25663</v>
      </c>
      <c r="H231" s="16">
        <f t="shared" ca="1" si="4"/>
        <v>50</v>
      </c>
    </row>
    <row r="232" spans="7:8" x14ac:dyDescent="0.3">
      <c r="G232" s="8">
        <v>33288</v>
      </c>
      <c r="H232" s="16">
        <f t="shared" ca="1" si="4"/>
        <v>29</v>
      </c>
    </row>
    <row r="233" spans="7:8" x14ac:dyDescent="0.3">
      <c r="G233" s="8">
        <v>35586</v>
      </c>
      <c r="H233" s="16">
        <f t="shared" ca="1" si="4"/>
        <v>23</v>
      </c>
    </row>
    <row r="234" spans="7:8" x14ac:dyDescent="0.3">
      <c r="G234" s="8">
        <v>29719</v>
      </c>
      <c r="H234" s="16">
        <f t="shared" ca="1" si="4"/>
        <v>39</v>
      </c>
    </row>
    <row r="235" spans="7:8" x14ac:dyDescent="0.3">
      <c r="G235" s="8">
        <v>33715</v>
      </c>
      <c r="H235" s="16">
        <f t="shared" ca="1" si="4"/>
        <v>28</v>
      </c>
    </row>
    <row r="236" spans="7:8" x14ac:dyDescent="0.3">
      <c r="G236" s="8">
        <v>33130</v>
      </c>
      <c r="H236" s="16">
        <f t="shared" ca="1" si="4"/>
        <v>30</v>
      </c>
    </row>
    <row r="237" spans="7:8" x14ac:dyDescent="0.3">
      <c r="G237" s="8">
        <v>35630</v>
      </c>
      <c r="H237" s="16">
        <f t="shared" ca="1" si="4"/>
        <v>23</v>
      </c>
    </row>
    <row r="238" spans="7:8" x14ac:dyDescent="0.3">
      <c r="G238" s="8">
        <v>34537</v>
      </c>
      <c r="H238" s="16">
        <f t="shared" ca="1" si="4"/>
        <v>26</v>
      </c>
    </row>
    <row r="239" spans="7:8" x14ac:dyDescent="0.3">
      <c r="G239" s="8">
        <v>32624</v>
      </c>
      <c r="H239" s="16">
        <f t="shared" ca="1" si="4"/>
        <v>31</v>
      </c>
    </row>
    <row r="240" spans="7:8" x14ac:dyDescent="0.3">
      <c r="G240" s="8">
        <v>35653</v>
      </c>
      <c r="H240" s="16">
        <f t="shared" ca="1" si="4"/>
        <v>23</v>
      </c>
    </row>
    <row r="241" spans="7:8" x14ac:dyDescent="0.3">
      <c r="G241" s="8">
        <v>32650</v>
      </c>
      <c r="H241" s="16">
        <f t="shared" ca="1" si="4"/>
        <v>31</v>
      </c>
    </row>
    <row r="242" spans="7:8" x14ac:dyDescent="0.3">
      <c r="G242" s="8">
        <v>29941</v>
      </c>
      <c r="H242" s="16">
        <f t="shared" ca="1" si="4"/>
        <v>38</v>
      </c>
    </row>
    <row r="243" spans="7:8" x14ac:dyDescent="0.3">
      <c r="G243" s="8">
        <v>26305</v>
      </c>
      <c r="H243" s="16">
        <f t="shared" ca="1" si="4"/>
        <v>48</v>
      </c>
    </row>
    <row r="244" spans="7:8" x14ac:dyDescent="0.3">
      <c r="G244" s="8">
        <v>35594</v>
      </c>
      <c r="H244" s="16">
        <f t="shared" ca="1" si="4"/>
        <v>23</v>
      </c>
    </row>
    <row r="245" spans="7:8" x14ac:dyDescent="0.3">
      <c r="G245" s="8">
        <v>19839</v>
      </c>
      <c r="H245" s="16">
        <f t="shared" ca="1" si="4"/>
        <v>66</v>
      </c>
    </row>
    <row r="246" spans="7:8" x14ac:dyDescent="0.3">
      <c r="G246" s="8">
        <v>30245</v>
      </c>
      <c r="H246" s="16">
        <f t="shared" ca="1" si="4"/>
        <v>37</v>
      </c>
    </row>
    <row r="247" spans="7:8" x14ac:dyDescent="0.3">
      <c r="G247" s="8">
        <v>26076</v>
      </c>
      <c r="H247" s="16">
        <f t="shared" ca="1" si="4"/>
        <v>49</v>
      </c>
    </row>
    <row r="248" spans="7:8" x14ac:dyDescent="0.3">
      <c r="G248" s="8">
        <v>34041</v>
      </c>
      <c r="H248" s="16">
        <f t="shared" ca="1" si="4"/>
        <v>27</v>
      </c>
    </row>
    <row r="249" spans="7:8" x14ac:dyDescent="0.3">
      <c r="G249" s="8">
        <v>25945</v>
      </c>
      <c r="H249" s="16">
        <f t="shared" ca="1" si="4"/>
        <v>49</v>
      </c>
    </row>
    <row r="250" spans="7:8" x14ac:dyDescent="0.3">
      <c r="G250" s="8">
        <v>33375</v>
      </c>
      <c r="H250" s="16">
        <f t="shared" ca="1" si="4"/>
        <v>29</v>
      </c>
    </row>
    <row r="251" spans="7:8" x14ac:dyDescent="0.3">
      <c r="G251" s="8">
        <v>36108</v>
      </c>
      <c r="H251" s="16">
        <f t="shared" ca="1" si="4"/>
        <v>21</v>
      </c>
    </row>
    <row r="252" spans="7:8" x14ac:dyDescent="0.3">
      <c r="G252" s="8">
        <v>33973</v>
      </c>
      <c r="H252" s="16">
        <f t="shared" ca="1" si="4"/>
        <v>27</v>
      </c>
    </row>
    <row r="253" spans="7:8" x14ac:dyDescent="0.3">
      <c r="G253" s="8">
        <v>35032</v>
      </c>
      <c r="H253" s="16">
        <f t="shared" ca="1" si="4"/>
        <v>24</v>
      </c>
    </row>
    <row r="254" spans="7:8" x14ac:dyDescent="0.3">
      <c r="G254" s="8">
        <v>33099</v>
      </c>
      <c r="H254" s="16">
        <f t="shared" ca="1" si="4"/>
        <v>30</v>
      </c>
    </row>
    <row r="255" spans="7:8" x14ac:dyDescent="0.3">
      <c r="G255" s="8">
        <v>29965</v>
      </c>
      <c r="H255" s="16">
        <f t="shared" ca="1" si="4"/>
        <v>38</v>
      </c>
    </row>
    <row r="256" spans="7:8" x14ac:dyDescent="0.3">
      <c r="G256" s="8">
        <v>34058</v>
      </c>
      <c r="H256" s="16">
        <f t="shared" ca="1" si="4"/>
        <v>27</v>
      </c>
    </row>
    <row r="257" spans="7:8" x14ac:dyDescent="0.3">
      <c r="G257" s="8">
        <v>36093</v>
      </c>
      <c r="H257" s="16">
        <f t="shared" ca="1" si="4"/>
        <v>21</v>
      </c>
    </row>
    <row r="258" spans="7:8" x14ac:dyDescent="0.3">
      <c r="G258" s="8">
        <v>36142</v>
      </c>
      <c r="H258" s="16">
        <f t="shared" ca="1" si="4"/>
        <v>21</v>
      </c>
    </row>
    <row r="259" spans="7:8" x14ac:dyDescent="0.3">
      <c r="G259" s="8">
        <v>34849</v>
      </c>
      <c r="H259" s="16">
        <f t="shared" ref="H259:H279" ca="1" si="5">DATEDIF(G259,TODAY(),"y")</f>
        <v>25</v>
      </c>
    </row>
    <row r="260" spans="7:8" x14ac:dyDescent="0.3">
      <c r="G260" s="8">
        <v>28277</v>
      </c>
      <c r="H260" s="16">
        <f t="shared" ca="1" si="5"/>
        <v>43</v>
      </c>
    </row>
    <row r="261" spans="7:8" x14ac:dyDescent="0.3">
      <c r="G261" s="8">
        <v>29666</v>
      </c>
      <c r="H261" s="16">
        <f t="shared" ca="1" si="5"/>
        <v>39</v>
      </c>
    </row>
    <row r="262" spans="7:8" x14ac:dyDescent="0.3">
      <c r="G262" s="8">
        <v>34590</v>
      </c>
      <c r="H262" s="16">
        <f t="shared" ca="1" si="5"/>
        <v>26</v>
      </c>
    </row>
    <row r="263" spans="7:8" x14ac:dyDescent="0.3">
      <c r="G263" s="8">
        <v>32617</v>
      </c>
      <c r="H263" s="16">
        <f t="shared" ca="1" si="5"/>
        <v>31</v>
      </c>
    </row>
    <row r="264" spans="7:8" x14ac:dyDescent="0.3">
      <c r="G264" s="8">
        <v>36137</v>
      </c>
      <c r="H264" s="16">
        <f t="shared" ca="1" si="5"/>
        <v>21</v>
      </c>
    </row>
    <row r="265" spans="7:8" x14ac:dyDescent="0.3">
      <c r="G265" s="8">
        <v>33612</v>
      </c>
      <c r="H265" s="16">
        <f t="shared" ca="1" si="5"/>
        <v>28</v>
      </c>
    </row>
    <row r="266" spans="7:8" x14ac:dyDescent="0.3">
      <c r="G266" s="8">
        <v>33592</v>
      </c>
      <c r="H266" s="16">
        <f t="shared" ca="1" si="5"/>
        <v>28</v>
      </c>
    </row>
    <row r="267" spans="7:8" x14ac:dyDescent="0.3">
      <c r="G267" s="8">
        <v>23497</v>
      </c>
      <c r="H267" s="16">
        <f t="shared" ca="1" si="5"/>
        <v>56</v>
      </c>
    </row>
    <row r="268" spans="7:8" x14ac:dyDescent="0.3">
      <c r="G268" s="8">
        <v>32781</v>
      </c>
      <c r="H268" s="16">
        <f t="shared" ca="1" si="5"/>
        <v>30</v>
      </c>
    </row>
    <row r="269" spans="7:8" x14ac:dyDescent="0.3">
      <c r="G269" s="8">
        <v>30669</v>
      </c>
      <c r="H269" s="16">
        <f t="shared" ca="1" si="5"/>
        <v>36</v>
      </c>
    </row>
    <row r="270" spans="7:8" x14ac:dyDescent="0.3">
      <c r="G270" s="8">
        <v>18684</v>
      </c>
      <c r="H270" s="16">
        <f t="shared" ca="1" si="5"/>
        <v>69</v>
      </c>
    </row>
    <row r="271" spans="7:8" x14ac:dyDescent="0.3">
      <c r="G271" s="8">
        <v>33351</v>
      </c>
      <c r="H271" s="16">
        <f t="shared" ca="1" si="5"/>
        <v>29</v>
      </c>
    </row>
    <row r="272" spans="7:8" x14ac:dyDescent="0.3">
      <c r="G272" s="8">
        <v>36141</v>
      </c>
      <c r="H272" s="16">
        <f t="shared" ca="1" si="5"/>
        <v>21</v>
      </c>
    </row>
    <row r="273" spans="7:8" x14ac:dyDescent="0.3">
      <c r="G273" s="8">
        <v>35325</v>
      </c>
      <c r="H273" s="16">
        <f t="shared" ca="1" si="5"/>
        <v>24</v>
      </c>
    </row>
    <row r="274" spans="7:8" x14ac:dyDescent="0.3">
      <c r="G274" s="8">
        <v>29417</v>
      </c>
      <c r="H274" s="16">
        <f t="shared" ca="1" si="5"/>
        <v>40</v>
      </c>
    </row>
    <row r="275" spans="7:8" x14ac:dyDescent="0.3">
      <c r="G275" s="8">
        <v>35812</v>
      </c>
      <c r="H275" s="16">
        <f t="shared" ca="1" si="5"/>
        <v>22</v>
      </c>
    </row>
    <row r="276" spans="7:8" x14ac:dyDescent="0.3">
      <c r="G276" s="8">
        <v>35656</v>
      </c>
      <c r="H276" s="16">
        <f t="shared" ca="1" si="5"/>
        <v>23</v>
      </c>
    </row>
    <row r="277" spans="7:8" x14ac:dyDescent="0.3">
      <c r="G277" s="8">
        <v>29750</v>
      </c>
      <c r="H277" s="16">
        <f t="shared" ca="1" si="5"/>
        <v>39</v>
      </c>
    </row>
    <row r="278" spans="7:8" x14ac:dyDescent="0.3">
      <c r="G278" s="8">
        <v>27727</v>
      </c>
      <c r="H278" s="16">
        <f t="shared" ca="1" si="5"/>
        <v>44</v>
      </c>
    </row>
    <row r="279" spans="7:8" x14ac:dyDescent="0.3">
      <c r="G279" s="8">
        <v>34879</v>
      </c>
      <c r="H279" s="16">
        <f t="shared" ca="1" si="5"/>
        <v>25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FF00"/>
  </sheetPr>
  <dimension ref="A1:I39"/>
  <sheetViews>
    <sheetView zoomScale="145" zoomScaleNormal="145" workbookViewId="0">
      <selection activeCell="K6" sqref="K6"/>
    </sheetView>
  </sheetViews>
  <sheetFormatPr baseColWidth="10" defaultColWidth="8.88671875" defaultRowHeight="14.4" x14ac:dyDescent="0.3"/>
  <cols>
    <col min="1" max="1" width="11.109375" style="16" bestFit="1" customWidth="1"/>
    <col min="2" max="2" width="13.88671875" style="16" bestFit="1" customWidth="1"/>
    <col min="3" max="3" width="10.109375" style="16" bestFit="1" customWidth="1"/>
    <col min="4" max="4" width="10.109375" style="16" customWidth="1"/>
    <col min="5" max="5" width="9.109375" style="16"/>
    <col min="6" max="7" width="13.33203125" style="16" bestFit="1" customWidth="1"/>
    <col min="8" max="247" width="9.109375" style="16"/>
    <col min="248" max="248" width="10.109375" style="16" bestFit="1" customWidth="1"/>
    <col min="249" max="249" width="10.109375" style="16" customWidth="1"/>
    <col min="250" max="250" width="23.33203125" style="16" customWidth="1"/>
    <col min="251" max="251" width="10.33203125" style="16" bestFit="1" customWidth="1"/>
    <col min="252" max="252" width="3.88671875" style="16" customWidth="1"/>
    <col min="253" max="253" width="13.33203125" style="16" customWidth="1"/>
    <col min="254" max="254" width="17" style="16" customWidth="1"/>
    <col min="255" max="255" width="14.33203125" style="16" bestFit="1" customWidth="1"/>
    <col min="256" max="256" width="10" style="16" customWidth="1"/>
    <col min="257" max="257" width="16.109375" style="16" customWidth="1"/>
    <col min="258" max="503" width="9.109375" style="16"/>
    <col min="504" max="504" width="10.109375" style="16" bestFit="1" customWidth="1"/>
    <col min="505" max="505" width="10.109375" style="16" customWidth="1"/>
    <col min="506" max="506" width="23.33203125" style="16" customWidth="1"/>
    <col min="507" max="507" width="10.33203125" style="16" bestFit="1" customWidth="1"/>
    <col min="508" max="508" width="3.88671875" style="16" customWidth="1"/>
    <col min="509" max="509" width="13.33203125" style="16" customWidth="1"/>
    <col min="510" max="510" width="17" style="16" customWidth="1"/>
    <col min="511" max="511" width="14.33203125" style="16" bestFit="1" customWidth="1"/>
    <col min="512" max="512" width="10" style="16" customWidth="1"/>
    <col min="513" max="513" width="16.109375" style="16" customWidth="1"/>
    <col min="514" max="759" width="9.109375" style="16"/>
    <col min="760" max="760" width="10.109375" style="16" bestFit="1" customWidth="1"/>
    <col min="761" max="761" width="10.109375" style="16" customWidth="1"/>
    <col min="762" max="762" width="23.33203125" style="16" customWidth="1"/>
    <col min="763" max="763" width="10.33203125" style="16" bestFit="1" customWidth="1"/>
    <col min="764" max="764" width="3.88671875" style="16" customWidth="1"/>
    <col min="765" max="765" width="13.33203125" style="16" customWidth="1"/>
    <col min="766" max="766" width="17" style="16" customWidth="1"/>
    <col min="767" max="767" width="14.33203125" style="16" bestFit="1" customWidth="1"/>
    <col min="768" max="768" width="10" style="16" customWidth="1"/>
    <col min="769" max="769" width="16.109375" style="16" customWidth="1"/>
    <col min="770" max="1015" width="9.109375" style="16"/>
    <col min="1016" max="1016" width="10.109375" style="16" bestFit="1" customWidth="1"/>
    <col min="1017" max="1017" width="10.109375" style="16" customWidth="1"/>
    <col min="1018" max="1018" width="23.33203125" style="16" customWidth="1"/>
    <col min="1019" max="1019" width="10.33203125" style="16" bestFit="1" customWidth="1"/>
    <col min="1020" max="1020" width="3.88671875" style="16" customWidth="1"/>
    <col min="1021" max="1021" width="13.33203125" style="16" customWidth="1"/>
    <col min="1022" max="1022" width="17" style="16" customWidth="1"/>
    <col min="1023" max="1023" width="14.33203125" style="16" bestFit="1" customWidth="1"/>
    <col min="1024" max="1024" width="10" style="16" customWidth="1"/>
    <col min="1025" max="1025" width="16.109375" style="16" customWidth="1"/>
    <col min="1026" max="1271" width="9.109375" style="16"/>
    <col min="1272" max="1272" width="10.109375" style="16" bestFit="1" customWidth="1"/>
    <col min="1273" max="1273" width="10.109375" style="16" customWidth="1"/>
    <col min="1274" max="1274" width="23.33203125" style="16" customWidth="1"/>
    <col min="1275" max="1275" width="10.33203125" style="16" bestFit="1" customWidth="1"/>
    <col min="1276" max="1276" width="3.88671875" style="16" customWidth="1"/>
    <col min="1277" max="1277" width="13.33203125" style="16" customWidth="1"/>
    <col min="1278" max="1278" width="17" style="16" customWidth="1"/>
    <col min="1279" max="1279" width="14.33203125" style="16" bestFit="1" customWidth="1"/>
    <col min="1280" max="1280" width="10" style="16" customWidth="1"/>
    <col min="1281" max="1281" width="16.109375" style="16" customWidth="1"/>
    <col min="1282" max="1527" width="9.109375" style="16"/>
    <col min="1528" max="1528" width="10.109375" style="16" bestFit="1" customWidth="1"/>
    <col min="1529" max="1529" width="10.109375" style="16" customWidth="1"/>
    <col min="1530" max="1530" width="23.33203125" style="16" customWidth="1"/>
    <col min="1531" max="1531" width="10.33203125" style="16" bestFit="1" customWidth="1"/>
    <col min="1532" max="1532" width="3.88671875" style="16" customWidth="1"/>
    <col min="1533" max="1533" width="13.33203125" style="16" customWidth="1"/>
    <col min="1534" max="1534" width="17" style="16" customWidth="1"/>
    <col min="1535" max="1535" width="14.33203125" style="16" bestFit="1" customWidth="1"/>
    <col min="1536" max="1536" width="10" style="16" customWidth="1"/>
    <col min="1537" max="1537" width="16.109375" style="16" customWidth="1"/>
    <col min="1538" max="1783" width="9.109375" style="16"/>
    <col min="1784" max="1784" width="10.109375" style="16" bestFit="1" customWidth="1"/>
    <col min="1785" max="1785" width="10.109375" style="16" customWidth="1"/>
    <col min="1786" max="1786" width="23.33203125" style="16" customWidth="1"/>
    <col min="1787" max="1787" width="10.33203125" style="16" bestFit="1" customWidth="1"/>
    <col min="1788" max="1788" width="3.88671875" style="16" customWidth="1"/>
    <col min="1789" max="1789" width="13.33203125" style="16" customWidth="1"/>
    <col min="1790" max="1790" width="17" style="16" customWidth="1"/>
    <col min="1791" max="1791" width="14.33203125" style="16" bestFit="1" customWidth="1"/>
    <col min="1792" max="1792" width="10" style="16" customWidth="1"/>
    <col min="1793" max="1793" width="16.109375" style="16" customWidth="1"/>
    <col min="1794" max="2039" width="9.109375" style="16"/>
    <col min="2040" max="2040" width="10.109375" style="16" bestFit="1" customWidth="1"/>
    <col min="2041" max="2041" width="10.109375" style="16" customWidth="1"/>
    <col min="2042" max="2042" width="23.33203125" style="16" customWidth="1"/>
    <col min="2043" max="2043" width="10.33203125" style="16" bestFit="1" customWidth="1"/>
    <col min="2044" max="2044" width="3.88671875" style="16" customWidth="1"/>
    <col min="2045" max="2045" width="13.33203125" style="16" customWidth="1"/>
    <col min="2046" max="2046" width="17" style="16" customWidth="1"/>
    <col min="2047" max="2047" width="14.33203125" style="16" bestFit="1" customWidth="1"/>
    <col min="2048" max="2048" width="10" style="16" customWidth="1"/>
    <col min="2049" max="2049" width="16.109375" style="16" customWidth="1"/>
    <col min="2050" max="2295" width="9.109375" style="16"/>
    <col min="2296" max="2296" width="10.109375" style="16" bestFit="1" customWidth="1"/>
    <col min="2297" max="2297" width="10.109375" style="16" customWidth="1"/>
    <col min="2298" max="2298" width="23.33203125" style="16" customWidth="1"/>
    <col min="2299" max="2299" width="10.33203125" style="16" bestFit="1" customWidth="1"/>
    <col min="2300" max="2300" width="3.88671875" style="16" customWidth="1"/>
    <col min="2301" max="2301" width="13.33203125" style="16" customWidth="1"/>
    <col min="2302" max="2302" width="17" style="16" customWidth="1"/>
    <col min="2303" max="2303" width="14.33203125" style="16" bestFit="1" customWidth="1"/>
    <col min="2304" max="2304" width="10" style="16" customWidth="1"/>
    <col min="2305" max="2305" width="16.109375" style="16" customWidth="1"/>
    <col min="2306" max="2551" width="9.109375" style="16"/>
    <col min="2552" max="2552" width="10.109375" style="16" bestFit="1" customWidth="1"/>
    <col min="2553" max="2553" width="10.109375" style="16" customWidth="1"/>
    <col min="2554" max="2554" width="23.33203125" style="16" customWidth="1"/>
    <col min="2555" max="2555" width="10.33203125" style="16" bestFit="1" customWidth="1"/>
    <col min="2556" max="2556" width="3.88671875" style="16" customWidth="1"/>
    <col min="2557" max="2557" width="13.33203125" style="16" customWidth="1"/>
    <col min="2558" max="2558" width="17" style="16" customWidth="1"/>
    <col min="2559" max="2559" width="14.33203125" style="16" bestFit="1" customWidth="1"/>
    <col min="2560" max="2560" width="10" style="16" customWidth="1"/>
    <col min="2561" max="2561" width="16.109375" style="16" customWidth="1"/>
    <col min="2562" max="2807" width="9.109375" style="16"/>
    <col min="2808" max="2808" width="10.109375" style="16" bestFit="1" customWidth="1"/>
    <col min="2809" max="2809" width="10.109375" style="16" customWidth="1"/>
    <col min="2810" max="2810" width="23.33203125" style="16" customWidth="1"/>
    <col min="2811" max="2811" width="10.33203125" style="16" bestFit="1" customWidth="1"/>
    <col min="2812" max="2812" width="3.88671875" style="16" customWidth="1"/>
    <col min="2813" max="2813" width="13.33203125" style="16" customWidth="1"/>
    <col min="2814" max="2814" width="17" style="16" customWidth="1"/>
    <col min="2815" max="2815" width="14.33203125" style="16" bestFit="1" customWidth="1"/>
    <col min="2816" max="2816" width="10" style="16" customWidth="1"/>
    <col min="2817" max="2817" width="16.109375" style="16" customWidth="1"/>
    <col min="2818" max="3063" width="9.109375" style="16"/>
    <col min="3064" max="3064" width="10.109375" style="16" bestFit="1" customWidth="1"/>
    <col min="3065" max="3065" width="10.109375" style="16" customWidth="1"/>
    <col min="3066" max="3066" width="23.33203125" style="16" customWidth="1"/>
    <col min="3067" max="3067" width="10.33203125" style="16" bestFit="1" customWidth="1"/>
    <col min="3068" max="3068" width="3.88671875" style="16" customWidth="1"/>
    <col min="3069" max="3069" width="13.33203125" style="16" customWidth="1"/>
    <col min="3070" max="3070" width="17" style="16" customWidth="1"/>
    <col min="3071" max="3071" width="14.33203125" style="16" bestFit="1" customWidth="1"/>
    <col min="3072" max="3072" width="10" style="16" customWidth="1"/>
    <col min="3073" max="3073" width="16.109375" style="16" customWidth="1"/>
    <col min="3074" max="3319" width="9.109375" style="16"/>
    <col min="3320" max="3320" width="10.109375" style="16" bestFit="1" customWidth="1"/>
    <col min="3321" max="3321" width="10.109375" style="16" customWidth="1"/>
    <col min="3322" max="3322" width="23.33203125" style="16" customWidth="1"/>
    <col min="3323" max="3323" width="10.33203125" style="16" bestFit="1" customWidth="1"/>
    <col min="3324" max="3324" width="3.88671875" style="16" customWidth="1"/>
    <col min="3325" max="3325" width="13.33203125" style="16" customWidth="1"/>
    <col min="3326" max="3326" width="17" style="16" customWidth="1"/>
    <col min="3327" max="3327" width="14.33203125" style="16" bestFit="1" customWidth="1"/>
    <col min="3328" max="3328" width="10" style="16" customWidth="1"/>
    <col min="3329" max="3329" width="16.109375" style="16" customWidth="1"/>
    <col min="3330" max="3575" width="9.109375" style="16"/>
    <col min="3576" max="3576" width="10.109375" style="16" bestFit="1" customWidth="1"/>
    <col min="3577" max="3577" width="10.109375" style="16" customWidth="1"/>
    <col min="3578" max="3578" width="23.33203125" style="16" customWidth="1"/>
    <col min="3579" max="3579" width="10.33203125" style="16" bestFit="1" customWidth="1"/>
    <col min="3580" max="3580" width="3.88671875" style="16" customWidth="1"/>
    <col min="3581" max="3581" width="13.33203125" style="16" customWidth="1"/>
    <col min="3582" max="3582" width="17" style="16" customWidth="1"/>
    <col min="3583" max="3583" width="14.33203125" style="16" bestFit="1" customWidth="1"/>
    <col min="3584" max="3584" width="10" style="16" customWidth="1"/>
    <col min="3585" max="3585" width="16.109375" style="16" customWidth="1"/>
    <col min="3586" max="3831" width="9.109375" style="16"/>
    <col min="3832" max="3832" width="10.109375" style="16" bestFit="1" customWidth="1"/>
    <col min="3833" max="3833" width="10.109375" style="16" customWidth="1"/>
    <col min="3834" max="3834" width="23.33203125" style="16" customWidth="1"/>
    <col min="3835" max="3835" width="10.33203125" style="16" bestFit="1" customWidth="1"/>
    <col min="3836" max="3836" width="3.88671875" style="16" customWidth="1"/>
    <col min="3837" max="3837" width="13.33203125" style="16" customWidth="1"/>
    <col min="3838" max="3838" width="17" style="16" customWidth="1"/>
    <col min="3839" max="3839" width="14.33203125" style="16" bestFit="1" customWidth="1"/>
    <col min="3840" max="3840" width="10" style="16" customWidth="1"/>
    <col min="3841" max="3841" width="16.109375" style="16" customWidth="1"/>
    <col min="3842" max="4087" width="9.109375" style="16"/>
    <col min="4088" max="4088" width="10.109375" style="16" bestFit="1" customWidth="1"/>
    <col min="4089" max="4089" width="10.109375" style="16" customWidth="1"/>
    <col min="4090" max="4090" width="23.33203125" style="16" customWidth="1"/>
    <col min="4091" max="4091" width="10.33203125" style="16" bestFit="1" customWidth="1"/>
    <col min="4092" max="4092" width="3.88671875" style="16" customWidth="1"/>
    <col min="4093" max="4093" width="13.33203125" style="16" customWidth="1"/>
    <col min="4094" max="4094" width="17" style="16" customWidth="1"/>
    <col min="4095" max="4095" width="14.33203125" style="16" bestFit="1" customWidth="1"/>
    <col min="4096" max="4096" width="10" style="16" customWidth="1"/>
    <col min="4097" max="4097" width="16.109375" style="16" customWidth="1"/>
    <col min="4098" max="4343" width="9.109375" style="16"/>
    <col min="4344" max="4344" width="10.109375" style="16" bestFit="1" customWidth="1"/>
    <col min="4345" max="4345" width="10.109375" style="16" customWidth="1"/>
    <col min="4346" max="4346" width="23.33203125" style="16" customWidth="1"/>
    <col min="4347" max="4347" width="10.33203125" style="16" bestFit="1" customWidth="1"/>
    <col min="4348" max="4348" width="3.88671875" style="16" customWidth="1"/>
    <col min="4349" max="4349" width="13.33203125" style="16" customWidth="1"/>
    <col min="4350" max="4350" width="17" style="16" customWidth="1"/>
    <col min="4351" max="4351" width="14.33203125" style="16" bestFit="1" customWidth="1"/>
    <col min="4352" max="4352" width="10" style="16" customWidth="1"/>
    <col min="4353" max="4353" width="16.109375" style="16" customWidth="1"/>
    <col min="4354" max="4599" width="9.109375" style="16"/>
    <col min="4600" max="4600" width="10.109375" style="16" bestFit="1" customWidth="1"/>
    <col min="4601" max="4601" width="10.109375" style="16" customWidth="1"/>
    <col min="4602" max="4602" width="23.33203125" style="16" customWidth="1"/>
    <col min="4603" max="4603" width="10.33203125" style="16" bestFit="1" customWidth="1"/>
    <col min="4604" max="4604" width="3.88671875" style="16" customWidth="1"/>
    <col min="4605" max="4605" width="13.33203125" style="16" customWidth="1"/>
    <col min="4606" max="4606" width="17" style="16" customWidth="1"/>
    <col min="4607" max="4607" width="14.33203125" style="16" bestFit="1" customWidth="1"/>
    <col min="4608" max="4608" width="10" style="16" customWidth="1"/>
    <col min="4609" max="4609" width="16.109375" style="16" customWidth="1"/>
    <col min="4610" max="4855" width="9.109375" style="16"/>
    <col min="4856" max="4856" width="10.109375" style="16" bestFit="1" customWidth="1"/>
    <col min="4857" max="4857" width="10.109375" style="16" customWidth="1"/>
    <col min="4858" max="4858" width="23.33203125" style="16" customWidth="1"/>
    <col min="4859" max="4859" width="10.33203125" style="16" bestFit="1" customWidth="1"/>
    <col min="4860" max="4860" width="3.88671875" style="16" customWidth="1"/>
    <col min="4861" max="4861" width="13.33203125" style="16" customWidth="1"/>
    <col min="4862" max="4862" width="17" style="16" customWidth="1"/>
    <col min="4863" max="4863" width="14.33203125" style="16" bestFit="1" customWidth="1"/>
    <col min="4864" max="4864" width="10" style="16" customWidth="1"/>
    <col min="4865" max="4865" width="16.109375" style="16" customWidth="1"/>
    <col min="4866" max="5111" width="9.109375" style="16"/>
    <col min="5112" max="5112" width="10.109375" style="16" bestFit="1" customWidth="1"/>
    <col min="5113" max="5113" width="10.109375" style="16" customWidth="1"/>
    <col min="5114" max="5114" width="23.33203125" style="16" customWidth="1"/>
    <col min="5115" max="5115" width="10.33203125" style="16" bestFit="1" customWidth="1"/>
    <col min="5116" max="5116" width="3.88671875" style="16" customWidth="1"/>
    <col min="5117" max="5117" width="13.33203125" style="16" customWidth="1"/>
    <col min="5118" max="5118" width="17" style="16" customWidth="1"/>
    <col min="5119" max="5119" width="14.33203125" style="16" bestFit="1" customWidth="1"/>
    <col min="5120" max="5120" width="10" style="16" customWidth="1"/>
    <col min="5121" max="5121" width="16.109375" style="16" customWidth="1"/>
    <col min="5122" max="5367" width="9.109375" style="16"/>
    <col min="5368" max="5368" width="10.109375" style="16" bestFit="1" customWidth="1"/>
    <col min="5369" max="5369" width="10.109375" style="16" customWidth="1"/>
    <col min="5370" max="5370" width="23.33203125" style="16" customWidth="1"/>
    <col min="5371" max="5371" width="10.33203125" style="16" bestFit="1" customWidth="1"/>
    <col min="5372" max="5372" width="3.88671875" style="16" customWidth="1"/>
    <col min="5373" max="5373" width="13.33203125" style="16" customWidth="1"/>
    <col min="5374" max="5374" width="17" style="16" customWidth="1"/>
    <col min="5375" max="5375" width="14.33203125" style="16" bestFit="1" customWidth="1"/>
    <col min="5376" max="5376" width="10" style="16" customWidth="1"/>
    <col min="5377" max="5377" width="16.109375" style="16" customWidth="1"/>
    <col min="5378" max="5623" width="9.109375" style="16"/>
    <col min="5624" max="5624" width="10.109375" style="16" bestFit="1" customWidth="1"/>
    <col min="5625" max="5625" width="10.109375" style="16" customWidth="1"/>
    <col min="5626" max="5626" width="23.33203125" style="16" customWidth="1"/>
    <col min="5627" max="5627" width="10.33203125" style="16" bestFit="1" customWidth="1"/>
    <col min="5628" max="5628" width="3.88671875" style="16" customWidth="1"/>
    <col min="5629" max="5629" width="13.33203125" style="16" customWidth="1"/>
    <col min="5630" max="5630" width="17" style="16" customWidth="1"/>
    <col min="5631" max="5631" width="14.33203125" style="16" bestFit="1" customWidth="1"/>
    <col min="5632" max="5632" width="10" style="16" customWidth="1"/>
    <col min="5633" max="5633" width="16.109375" style="16" customWidth="1"/>
    <col min="5634" max="5879" width="9.109375" style="16"/>
    <col min="5880" max="5880" width="10.109375" style="16" bestFit="1" customWidth="1"/>
    <col min="5881" max="5881" width="10.109375" style="16" customWidth="1"/>
    <col min="5882" max="5882" width="23.33203125" style="16" customWidth="1"/>
    <col min="5883" max="5883" width="10.33203125" style="16" bestFit="1" customWidth="1"/>
    <col min="5884" max="5884" width="3.88671875" style="16" customWidth="1"/>
    <col min="5885" max="5885" width="13.33203125" style="16" customWidth="1"/>
    <col min="5886" max="5886" width="17" style="16" customWidth="1"/>
    <col min="5887" max="5887" width="14.33203125" style="16" bestFit="1" customWidth="1"/>
    <col min="5888" max="5888" width="10" style="16" customWidth="1"/>
    <col min="5889" max="5889" width="16.109375" style="16" customWidth="1"/>
    <col min="5890" max="6135" width="9.109375" style="16"/>
    <col min="6136" max="6136" width="10.109375" style="16" bestFit="1" customWidth="1"/>
    <col min="6137" max="6137" width="10.109375" style="16" customWidth="1"/>
    <col min="6138" max="6138" width="23.33203125" style="16" customWidth="1"/>
    <col min="6139" max="6139" width="10.33203125" style="16" bestFit="1" customWidth="1"/>
    <col min="6140" max="6140" width="3.88671875" style="16" customWidth="1"/>
    <col min="6141" max="6141" width="13.33203125" style="16" customWidth="1"/>
    <col min="6142" max="6142" width="17" style="16" customWidth="1"/>
    <col min="6143" max="6143" width="14.33203125" style="16" bestFit="1" customWidth="1"/>
    <col min="6144" max="6144" width="10" style="16" customWidth="1"/>
    <col min="6145" max="6145" width="16.109375" style="16" customWidth="1"/>
    <col min="6146" max="6391" width="9.109375" style="16"/>
    <col min="6392" max="6392" width="10.109375" style="16" bestFit="1" customWidth="1"/>
    <col min="6393" max="6393" width="10.109375" style="16" customWidth="1"/>
    <col min="6394" max="6394" width="23.33203125" style="16" customWidth="1"/>
    <col min="6395" max="6395" width="10.33203125" style="16" bestFit="1" customWidth="1"/>
    <col min="6396" max="6396" width="3.88671875" style="16" customWidth="1"/>
    <col min="6397" max="6397" width="13.33203125" style="16" customWidth="1"/>
    <col min="6398" max="6398" width="17" style="16" customWidth="1"/>
    <col min="6399" max="6399" width="14.33203125" style="16" bestFit="1" customWidth="1"/>
    <col min="6400" max="6400" width="10" style="16" customWidth="1"/>
    <col min="6401" max="6401" width="16.109375" style="16" customWidth="1"/>
    <col min="6402" max="6647" width="9.109375" style="16"/>
    <col min="6648" max="6648" width="10.109375" style="16" bestFit="1" customWidth="1"/>
    <col min="6649" max="6649" width="10.109375" style="16" customWidth="1"/>
    <col min="6650" max="6650" width="23.33203125" style="16" customWidth="1"/>
    <col min="6651" max="6651" width="10.33203125" style="16" bestFit="1" customWidth="1"/>
    <col min="6652" max="6652" width="3.88671875" style="16" customWidth="1"/>
    <col min="6653" max="6653" width="13.33203125" style="16" customWidth="1"/>
    <col min="6654" max="6654" width="17" style="16" customWidth="1"/>
    <col min="6655" max="6655" width="14.33203125" style="16" bestFit="1" customWidth="1"/>
    <col min="6656" max="6656" width="10" style="16" customWidth="1"/>
    <col min="6657" max="6657" width="16.109375" style="16" customWidth="1"/>
    <col min="6658" max="6903" width="9.109375" style="16"/>
    <col min="6904" max="6904" width="10.109375" style="16" bestFit="1" customWidth="1"/>
    <col min="6905" max="6905" width="10.109375" style="16" customWidth="1"/>
    <col min="6906" max="6906" width="23.33203125" style="16" customWidth="1"/>
    <col min="6907" max="6907" width="10.33203125" style="16" bestFit="1" customWidth="1"/>
    <col min="6908" max="6908" width="3.88671875" style="16" customWidth="1"/>
    <col min="6909" max="6909" width="13.33203125" style="16" customWidth="1"/>
    <col min="6910" max="6910" width="17" style="16" customWidth="1"/>
    <col min="6911" max="6911" width="14.33203125" style="16" bestFit="1" customWidth="1"/>
    <col min="6912" max="6912" width="10" style="16" customWidth="1"/>
    <col min="6913" max="6913" width="16.109375" style="16" customWidth="1"/>
    <col min="6914" max="7159" width="9.109375" style="16"/>
    <col min="7160" max="7160" width="10.109375" style="16" bestFit="1" customWidth="1"/>
    <col min="7161" max="7161" width="10.109375" style="16" customWidth="1"/>
    <col min="7162" max="7162" width="23.33203125" style="16" customWidth="1"/>
    <col min="7163" max="7163" width="10.33203125" style="16" bestFit="1" customWidth="1"/>
    <col min="7164" max="7164" width="3.88671875" style="16" customWidth="1"/>
    <col min="7165" max="7165" width="13.33203125" style="16" customWidth="1"/>
    <col min="7166" max="7166" width="17" style="16" customWidth="1"/>
    <col min="7167" max="7167" width="14.33203125" style="16" bestFit="1" customWidth="1"/>
    <col min="7168" max="7168" width="10" style="16" customWidth="1"/>
    <col min="7169" max="7169" width="16.109375" style="16" customWidth="1"/>
    <col min="7170" max="7415" width="9.109375" style="16"/>
    <col min="7416" max="7416" width="10.109375" style="16" bestFit="1" customWidth="1"/>
    <col min="7417" max="7417" width="10.109375" style="16" customWidth="1"/>
    <col min="7418" max="7418" width="23.33203125" style="16" customWidth="1"/>
    <col min="7419" max="7419" width="10.33203125" style="16" bestFit="1" customWidth="1"/>
    <col min="7420" max="7420" width="3.88671875" style="16" customWidth="1"/>
    <col min="7421" max="7421" width="13.33203125" style="16" customWidth="1"/>
    <col min="7422" max="7422" width="17" style="16" customWidth="1"/>
    <col min="7423" max="7423" width="14.33203125" style="16" bestFit="1" customWidth="1"/>
    <col min="7424" max="7424" width="10" style="16" customWidth="1"/>
    <col min="7425" max="7425" width="16.109375" style="16" customWidth="1"/>
    <col min="7426" max="7671" width="9.109375" style="16"/>
    <col min="7672" max="7672" width="10.109375" style="16" bestFit="1" customWidth="1"/>
    <col min="7673" max="7673" width="10.109375" style="16" customWidth="1"/>
    <col min="7674" max="7674" width="23.33203125" style="16" customWidth="1"/>
    <col min="7675" max="7675" width="10.33203125" style="16" bestFit="1" customWidth="1"/>
    <col min="7676" max="7676" width="3.88671875" style="16" customWidth="1"/>
    <col min="7677" max="7677" width="13.33203125" style="16" customWidth="1"/>
    <col min="7678" max="7678" width="17" style="16" customWidth="1"/>
    <col min="7679" max="7679" width="14.33203125" style="16" bestFit="1" customWidth="1"/>
    <col min="7680" max="7680" width="10" style="16" customWidth="1"/>
    <col min="7681" max="7681" width="16.109375" style="16" customWidth="1"/>
    <col min="7682" max="7927" width="9.109375" style="16"/>
    <col min="7928" max="7928" width="10.109375" style="16" bestFit="1" customWidth="1"/>
    <col min="7929" max="7929" width="10.109375" style="16" customWidth="1"/>
    <col min="7930" max="7930" width="23.33203125" style="16" customWidth="1"/>
    <col min="7931" max="7931" width="10.33203125" style="16" bestFit="1" customWidth="1"/>
    <col min="7932" max="7932" width="3.88671875" style="16" customWidth="1"/>
    <col min="7933" max="7933" width="13.33203125" style="16" customWidth="1"/>
    <col min="7934" max="7934" width="17" style="16" customWidth="1"/>
    <col min="7935" max="7935" width="14.33203125" style="16" bestFit="1" customWidth="1"/>
    <col min="7936" max="7936" width="10" style="16" customWidth="1"/>
    <col min="7937" max="7937" width="16.109375" style="16" customWidth="1"/>
    <col min="7938" max="8183" width="9.109375" style="16"/>
    <col min="8184" max="8184" width="10.109375" style="16" bestFit="1" customWidth="1"/>
    <col min="8185" max="8185" width="10.109375" style="16" customWidth="1"/>
    <col min="8186" max="8186" width="23.33203125" style="16" customWidth="1"/>
    <col min="8187" max="8187" width="10.33203125" style="16" bestFit="1" customWidth="1"/>
    <col min="8188" max="8188" width="3.88671875" style="16" customWidth="1"/>
    <col min="8189" max="8189" width="13.33203125" style="16" customWidth="1"/>
    <col min="8190" max="8190" width="17" style="16" customWidth="1"/>
    <col min="8191" max="8191" width="14.33203125" style="16" bestFit="1" customWidth="1"/>
    <col min="8192" max="8192" width="10" style="16" customWidth="1"/>
    <col min="8193" max="8193" width="16.109375" style="16" customWidth="1"/>
    <col min="8194" max="8439" width="9.109375" style="16"/>
    <col min="8440" max="8440" width="10.109375" style="16" bestFit="1" customWidth="1"/>
    <col min="8441" max="8441" width="10.109375" style="16" customWidth="1"/>
    <col min="8442" max="8442" width="23.33203125" style="16" customWidth="1"/>
    <col min="8443" max="8443" width="10.33203125" style="16" bestFit="1" customWidth="1"/>
    <col min="8444" max="8444" width="3.88671875" style="16" customWidth="1"/>
    <col min="8445" max="8445" width="13.33203125" style="16" customWidth="1"/>
    <col min="8446" max="8446" width="17" style="16" customWidth="1"/>
    <col min="8447" max="8447" width="14.33203125" style="16" bestFit="1" customWidth="1"/>
    <col min="8448" max="8448" width="10" style="16" customWidth="1"/>
    <col min="8449" max="8449" width="16.109375" style="16" customWidth="1"/>
    <col min="8450" max="8695" width="9.109375" style="16"/>
    <col min="8696" max="8696" width="10.109375" style="16" bestFit="1" customWidth="1"/>
    <col min="8697" max="8697" width="10.109375" style="16" customWidth="1"/>
    <col min="8698" max="8698" width="23.33203125" style="16" customWidth="1"/>
    <col min="8699" max="8699" width="10.33203125" style="16" bestFit="1" customWidth="1"/>
    <col min="8700" max="8700" width="3.88671875" style="16" customWidth="1"/>
    <col min="8701" max="8701" width="13.33203125" style="16" customWidth="1"/>
    <col min="8702" max="8702" width="17" style="16" customWidth="1"/>
    <col min="8703" max="8703" width="14.33203125" style="16" bestFit="1" customWidth="1"/>
    <col min="8704" max="8704" width="10" style="16" customWidth="1"/>
    <col min="8705" max="8705" width="16.109375" style="16" customWidth="1"/>
    <col min="8706" max="8951" width="9.109375" style="16"/>
    <col min="8952" max="8952" width="10.109375" style="16" bestFit="1" customWidth="1"/>
    <col min="8953" max="8953" width="10.109375" style="16" customWidth="1"/>
    <col min="8954" max="8954" width="23.33203125" style="16" customWidth="1"/>
    <col min="8955" max="8955" width="10.33203125" style="16" bestFit="1" customWidth="1"/>
    <col min="8956" max="8956" width="3.88671875" style="16" customWidth="1"/>
    <col min="8957" max="8957" width="13.33203125" style="16" customWidth="1"/>
    <col min="8958" max="8958" width="17" style="16" customWidth="1"/>
    <col min="8959" max="8959" width="14.33203125" style="16" bestFit="1" customWidth="1"/>
    <col min="8960" max="8960" width="10" style="16" customWidth="1"/>
    <col min="8961" max="8961" width="16.109375" style="16" customWidth="1"/>
    <col min="8962" max="9207" width="9.109375" style="16"/>
    <col min="9208" max="9208" width="10.109375" style="16" bestFit="1" customWidth="1"/>
    <col min="9209" max="9209" width="10.109375" style="16" customWidth="1"/>
    <col min="9210" max="9210" width="23.33203125" style="16" customWidth="1"/>
    <col min="9211" max="9211" width="10.33203125" style="16" bestFit="1" customWidth="1"/>
    <col min="9212" max="9212" width="3.88671875" style="16" customWidth="1"/>
    <col min="9213" max="9213" width="13.33203125" style="16" customWidth="1"/>
    <col min="9214" max="9214" width="17" style="16" customWidth="1"/>
    <col min="9215" max="9215" width="14.33203125" style="16" bestFit="1" customWidth="1"/>
    <col min="9216" max="9216" width="10" style="16" customWidth="1"/>
    <col min="9217" max="9217" width="16.109375" style="16" customWidth="1"/>
    <col min="9218" max="9463" width="9.109375" style="16"/>
    <col min="9464" max="9464" width="10.109375" style="16" bestFit="1" customWidth="1"/>
    <col min="9465" max="9465" width="10.109375" style="16" customWidth="1"/>
    <col min="9466" max="9466" width="23.33203125" style="16" customWidth="1"/>
    <col min="9467" max="9467" width="10.33203125" style="16" bestFit="1" customWidth="1"/>
    <col min="9468" max="9468" width="3.88671875" style="16" customWidth="1"/>
    <col min="9469" max="9469" width="13.33203125" style="16" customWidth="1"/>
    <col min="9470" max="9470" width="17" style="16" customWidth="1"/>
    <col min="9471" max="9471" width="14.33203125" style="16" bestFit="1" customWidth="1"/>
    <col min="9472" max="9472" width="10" style="16" customWidth="1"/>
    <col min="9473" max="9473" width="16.109375" style="16" customWidth="1"/>
    <col min="9474" max="9719" width="9.109375" style="16"/>
    <col min="9720" max="9720" width="10.109375" style="16" bestFit="1" customWidth="1"/>
    <col min="9721" max="9721" width="10.109375" style="16" customWidth="1"/>
    <col min="9722" max="9722" width="23.33203125" style="16" customWidth="1"/>
    <col min="9723" max="9723" width="10.33203125" style="16" bestFit="1" customWidth="1"/>
    <col min="9724" max="9724" width="3.88671875" style="16" customWidth="1"/>
    <col min="9725" max="9725" width="13.33203125" style="16" customWidth="1"/>
    <col min="9726" max="9726" width="17" style="16" customWidth="1"/>
    <col min="9727" max="9727" width="14.33203125" style="16" bestFit="1" customWidth="1"/>
    <col min="9728" max="9728" width="10" style="16" customWidth="1"/>
    <col min="9729" max="9729" width="16.109375" style="16" customWidth="1"/>
    <col min="9730" max="9975" width="9.109375" style="16"/>
    <col min="9976" max="9976" width="10.109375" style="16" bestFit="1" customWidth="1"/>
    <col min="9977" max="9977" width="10.109375" style="16" customWidth="1"/>
    <col min="9978" max="9978" width="23.33203125" style="16" customWidth="1"/>
    <col min="9979" max="9979" width="10.33203125" style="16" bestFit="1" customWidth="1"/>
    <col min="9980" max="9980" width="3.88671875" style="16" customWidth="1"/>
    <col min="9981" max="9981" width="13.33203125" style="16" customWidth="1"/>
    <col min="9982" max="9982" width="17" style="16" customWidth="1"/>
    <col min="9983" max="9983" width="14.33203125" style="16" bestFit="1" customWidth="1"/>
    <col min="9984" max="9984" width="10" style="16" customWidth="1"/>
    <col min="9985" max="9985" width="16.109375" style="16" customWidth="1"/>
    <col min="9986" max="10231" width="9.109375" style="16"/>
    <col min="10232" max="10232" width="10.109375" style="16" bestFit="1" customWidth="1"/>
    <col min="10233" max="10233" width="10.109375" style="16" customWidth="1"/>
    <col min="10234" max="10234" width="23.33203125" style="16" customWidth="1"/>
    <col min="10235" max="10235" width="10.33203125" style="16" bestFit="1" customWidth="1"/>
    <col min="10236" max="10236" width="3.88671875" style="16" customWidth="1"/>
    <col min="10237" max="10237" width="13.33203125" style="16" customWidth="1"/>
    <col min="10238" max="10238" width="17" style="16" customWidth="1"/>
    <col min="10239" max="10239" width="14.33203125" style="16" bestFit="1" customWidth="1"/>
    <col min="10240" max="10240" width="10" style="16" customWidth="1"/>
    <col min="10241" max="10241" width="16.109375" style="16" customWidth="1"/>
    <col min="10242" max="10487" width="9.109375" style="16"/>
    <col min="10488" max="10488" width="10.109375" style="16" bestFit="1" customWidth="1"/>
    <col min="10489" max="10489" width="10.109375" style="16" customWidth="1"/>
    <col min="10490" max="10490" width="23.33203125" style="16" customWidth="1"/>
    <col min="10491" max="10491" width="10.33203125" style="16" bestFit="1" customWidth="1"/>
    <col min="10492" max="10492" width="3.88671875" style="16" customWidth="1"/>
    <col min="10493" max="10493" width="13.33203125" style="16" customWidth="1"/>
    <col min="10494" max="10494" width="17" style="16" customWidth="1"/>
    <col min="10495" max="10495" width="14.33203125" style="16" bestFit="1" customWidth="1"/>
    <col min="10496" max="10496" width="10" style="16" customWidth="1"/>
    <col min="10497" max="10497" width="16.109375" style="16" customWidth="1"/>
    <col min="10498" max="10743" width="9.109375" style="16"/>
    <col min="10744" max="10744" width="10.109375" style="16" bestFit="1" customWidth="1"/>
    <col min="10745" max="10745" width="10.109375" style="16" customWidth="1"/>
    <col min="10746" max="10746" width="23.33203125" style="16" customWidth="1"/>
    <col min="10747" max="10747" width="10.33203125" style="16" bestFit="1" customWidth="1"/>
    <col min="10748" max="10748" width="3.88671875" style="16" customWidth="1"/>
    <col min="10749" max="10749" width="13.33203125" style="16" customWidth="1"/>
    <col min="10750" max="10750" width="17" style="16" customWidth="1"/>
    <col min="10751" max="10751" width="14.33203125" style="16" bestFit="1" customWidth="1"/>
    <col min="10752" max="10752" width="10" style="16" customWidth="1"/>
    <col min="10753" max="10753" width="16.109375" style="16" customWidth="1"/>
    <col min="10754" max="10999" width="9.109375" style="16"/>
    <col min="11000" max="11000" width="10.109375" style="16" bestFit="1" customWidth="1"/>
    <col min="11001" max="11001" width="10.109375" style="16" customWidth="1"/>
    <col min="11002" max="11002" width="23.33203125" style="16" customWidth="1"/>
    <col min="11003" max="11003" width="10.33203125" style="16" bestFit="1" customWidth="1"/>
    <col min="11004" max="11004" width="3.88671875" style="16" customWidth="1"/>
    <col min="11005" max="11005" width="13.33203125" style="16" customWidth="1"/>
    <col min="11006" max="11006" width="17" style="16" customWidth="1"/>
    <col min="11007" max="11007" width="14.33203125" style="16" bestFit="1" customWidth="1"/>
    <col min="11008" max="11008" width="10" style="16" customWidth="1"/>
    <col min="11009" max="11009" width="16.109375" style="16" customWidth="1"/>
    <col min="11010" max="11255" width="9.109375" style="16"/>
    <col min="11256" max="11256" width="10.109375" style="16" bestFit="1" customWidth="1"/>
    <col min="11257" max="11257" width="10.109375" style="16" customWidth="1"/>
    <col min="11258" max="11258" width="23.33203125" style="16" customWidth="1"/>
    <col min="11259" max="11259" width="10.33203125" style="16" bestFit="1" customWidth="1"/>
    <col min="11260" max="11260" width="3.88671875" style="16" customWidth="1"/>
    <col min="11261" max="11261" width="13.33203125" style="16" customWidth="1"/>
    <col min="11262" max="11262" width="17" style="16" customWidth="1"/>
    <col min="11263" max="11263" width="14.33203125" style="16" bestFit="1" customWidth="1"/>
    <col min="11264" max="11264" width="10" style="16" customWidth="1"/>
    <col min="11265" max="11265" width="16.109375" style="16" customWidth="1"/>
    <col min="11266" max="11511" width="9.109375" style="16"/>
    <col min="11512" max="11512" width="10.109375" style="16" bestFit="1" customWidth="1"/>
    <col min="11513" max="11513" width="10.109375" style="16" customWidth="1"/>
    <col min="11514" max="11514" width="23.33203125" style="16" customWidth="1"/>
    <col min="11515" max="11515" width="10.33203125" style="16" bestFit="1" customWidth="1"/>
    <col min="11516" max="11516" width="3.88671875" style="16" customWidth="1"/>
    <col min="11517" max="11517" width="13.33203125" style="16" customWidth="1"/>
    <col min="11518" max="11518" width="17" style="16" customWidth="1"/>
    <col min="11519" max="11519" width="14.33203125" style="16" bestFit="1" customWidth="1"/>
    <col min="11520" max="11520" width="10" style="16" customWidth="1"/>
    <col min="11521" max="11521" width="16.109375" style="16" customWidth="1"/>
    <col min="11522" max="11767" width="9.109375" style="16"/>
    <col min="11768" max="11768" width="10.109375" style="16" bestFit="1" customWidth="1"/>
    <col min="11769" max="11769" width="10.109375" style="16" customWidth="1"/>
    <col min="11770" max="11770" width="23.33203125" style="16" customWidth="1"/>
    <col min="11771" max="11771" width="10.33203125" style="16" bestFit="1" customWidth="1"/>
    <col min="11772" max="11772" width="3.88671875" style="16" customWidth="1"/>
    <col min="11773" max="11773" width="13.33203125" style="16" customWidth="1"/>
    <col min="11774" max="11774" width="17" style="16" customWidth="1"/>
    <col min="11775" max="11775" width="14.33203125" style="16" bestFit="1" customWidth="1"/>
    <col min="11776" max="11776" width="10" style="16" customWidth="1"/>
    <col min="11777" max="11777" width="16.109375" style="16" customWidth="1"/>
    <col min="11778" max="12023" width="9.109375" style="16"/>
    <col min="12024" max="12024" width="10.109375" style="16" bestFit="1" customWidth="1"/>
    <col min="12025" max="12025" width="10.109375" style="16" customWidth="1"/>
    <col min="12026" max="12026" width="23.33203125" style="16" customWidth="1"/>
    <col min="12027" max="12027" width="10.33203125" style="16" bestFit="1" customWidth="1"/>
    <col min="12028" max="12028" width="3.88671875" style="16" customWidth="1"/>
    <col min="12029" max="12029" width="13.33203125" style="16" customWidth="1"/>
    <col min="12030" max="12030" width="17" style="16" customWidth="1"/>
    <col min="12031" max="12031" width="14.33203125" style="16" bestFit="1" customWidth="1"/>
    <col min="12032" max="12032" width="10" style="16" customWidth="1"/>
    <col min="12033" max="12033" width="16.109375" style="16" customWidth="1"/>
    <col min="12034" max="12279" width="9.109375" style="16"/>
    <col min="12280" max="12280" width="10.109375" style="16" bestFit="1" customWidth="1"/>
    <col min="12281" max="12281" width="10.109375" style="16" customWidth="1"/>
    <col min="12282" max="12282" width="23.33203125" style="16" customWidth="1"/>
    <col min="12283" max="12283" width="10.33203125" style="16" bestFit="1" customWidth="1"/>
    <col min="12284" max="12284" width="3.88671875" style="16" customWidth="1"/>
    <col min="12285" max="12285" width="13.33203125" style="16" customWidth="1"/>
    <col min="12286" max="12286" width="17" style="16" customWidth="1"/>
    <col min="12287" max="12287" width="14.33203125" style="16" bestFit="1" customWidth="1"/>
    <col min="12288" max="12288" width="10" style="16" customWidth="1"/>
    <col min="12289" max="12289" width="16.109375" style="16" customWidth="1"/>
    <col min="12290" max="12535" width="9.109375" style="16"/>
    <col min="12536" max="12536" width="10.109375" style="16" bestFit="1" customWidth="1"/>
    <col min="12537" max="12537" width="10.109375" style="16" customWidth="1"/>
    <col min="12538" max="12538" width="23.33203125" style="16" customWidth="1"/>
    <col min="12539" max="12539" width="10.33203125" style="16" bestFit="1" customWidth="1"/>
    <col min="12540" max="12540" width="3.88671875" style="16" customWidth="1"/>
    <col min="12541" max="12541" width="13.33203125" style="16" customWidth="1"/>
    <col min="12542" max="12542" width="17" style="16" customWidth="1"/>
    <col min="12543" max="12543" width="14.33203125" style="16" bestFit="1" customWidth="1"/>
    <col min="12544" max="12544" width="10" style="16" customWidth="1"/>
    <col min="12545" max="12545" width="16.109375" style="16" customWidth="1"/>
    <col min="12546" max="12791" width="9.109375" style="16"/>
    <col min="12792" max="12792" width="10.109375" style="16" bestFit="1" customWidth="1"/>
    <col min="12793" max="12793" width="10.109375" style="16" customWidth="1"/>
    <col min="12794" max="12794" width="23.33203125" style="16" customWidth="1"/>
    <col min="12795" max="12795" width="10.33203125" style="16" bestFit="1" customWidth="1"/>
    <col min="12796" max="12796" width="3.88671875" style="16" customWidth="1"/>
    <col min="12797" max="12797" width="13.33203125" style="16" customWidth="1"/>
    <col min="12798" max="12798" width="17" style="16" customWidth="1"/>
    <col min="12799" max="12799" width="14.33203125" style="16" bestFit="1" customWidth="1"/>
    <col min="12800" max="12800" width="10" style="16" customWidth="1"/>
    <col min="12801" max="12801" width="16.109375" style="16" customWidth="1"/>
    <col min="12802" max="13047" width="9.109375" style="16"/>
    <col min="13048" max="13048" width="10.109375" style="16" bestFit="1" customWidth="1"/>
    <col min="13049" max="13049" width="10.109375" style="16" customWidth="1"/>
    <col min="13050" max="13050" width="23.33203125" style="16" customWidth="1"/>
    <col min="13051" max="13051" width="10.33203125" style="16" bestFit="1" customWidth="1"/>
    <col min="13052" max="13052" width="3.88671875" style="16" customWidth="1"/>
    <col min="13053" max="13053" width="13.33203125" style="16" customWidth="1"/>
    <col min="13054" max="13054" width="17" style="16" customWidth="1"/>
    <col min="13055" max="13055" width="14.33203125" style="16" bestFit="1" customWidth="1"/>
    <col min="13056" max="13056" width="10" style="16" customWidth="1"/>
    <col min="13057" max="13057" width="16.109375" style="16" customWidth="1"/>
    <col min="13058" max="13303" width="9.109375" style="16"/>
    <col min="13304" max="13304" width="10.109375" style="16" bestFit="1" customWidth="1"/>
    <col min="13305" max="13305" width="10.109375" style="16" customWidth="1"/>
    <col min="13306" max="13306" width="23.33203125" style="16" customWidth="1"/>
    <col min="13307" max="13307" width="10.33203125" style="16" bestFit="1" customWidth="1"/>
    <col min="13308" max="13308" width="3.88671875" style="16" customWidth="1"/>
    <col min="13309" max="13309" width="13.33203125" style="16" customWidth="1"/>
    <col min="13310" max="13310" width="17" style="16" customWidth="1"/>
    <col min="13311" max="13311" width="14.33203125" style="16" bestFit="1" customWidth="1"/>
    <col min="13312" max="13312" width="10" style="16" customWidth="1"/>
    <col min="13313" max="13313" width="16.109375" style="16" customWidth="1"/>
    <col min="13314" max="13559" width="9.109375" style="16"/>
    <col min="13560" max="13560" width="10.109375" style="16" bestFit="1" customWidth="1"/>
    <col min="13561" max="13561" width="10.109375" style="16" customWidth="1"/>
    <col min="13562" max="13562" width="23.33203125" style="16" customWidth="1"/>
    <col min="13563" max="13563" width="10.33203125" style="16" bestFit="1" customWidth="1"/>
    <col min="13564" max="13564" width="3.88671875" style="16" customWidth="1"/>
    <col min="13565" max="13565" width="13.33203125" style="16" customWidth="1"/>
    <col min="13566" max="13566" width="17" style="16" customWidth="1"/>
    <col min="13567" max="13567" width="14.33203125" style="16" bestFit="1" customWidth="1"/>
    <col min="13568" max="13568" width="10" style="16" customWidth="1"/>
    <col min="13569" max="13569" width="16.109375" style="16" customWidth="1"/>
    <col min="13570" max="13815" width="9.109375" style="16"/>
    <col min="13816" max="13816" width="10.109375" style="16" bestFit="1" customWidth="1"/>
    <col min="13817" max="13817" width="10.109375" style="16" customWidth="1"/>
    <col min="13818" max="13818" width="23.33203125" style="16" customWidth="1"/>
    <col min="13819" max="13819" width="10.33203125" style="16" bestFit="1" customWidth="1"/>
    <col min="13820" max="13820" width="3.88671875" style="16" customWidth="1"/>
    <col min="13821" max="13821" width="13.33203125" style="16" customWidth="1"/>
    <col min="13822" max="13822" width="17" style="16" customWidth="1"/>
    <col min="13823" max="13823" width="14.33203125" style="16" bestFit="1" customWidth="1"/>
    <col min="13824" max="13824" width="10" style="16" customWidth="1"/>
    <col min="13825" max="13825" width="16.109375" style="16" customWidth="1"/>
    <col min="13826" max="14071" width="9.109375" style="16"/>
    <col min="14072" max="14072" width="10.109375" style="16" bestFit="1" customWidth="1"/>
    <col min="14073" max="14073" width="10.109375" style="16" customWidth="1"/>
    <col min="14074" max="14074" width="23.33203125" style="16" customWidth="1"/>
    <col min="14075" max="14075" width="10.33203125" style="16" bestFit="1" customWidth="1"/>
    <col min="14076" max="14076" width="3.88671875" style="16" customWidth="1"/>
    <col min="14077" max="14077" width="13.33203125" style="16" customWidth="1"/>
    <col min="14078" max="14078" width="17" style="16" customWidth="1"/>
    <col min="14079" max="14079" width="14.33203125" style="16" bestFit="1" customWidth="1"/>
    <col min="14080" max="14080" width="10" style="16" customWidth="1"/>
    <col min="14081" max="14081" width="16.109375" style="16" customWidth="1"/>
    <col min="14082" max="14327" width="9.109375" style="16"/>
    <col min="14328" max="14328" width="10.109375" style="16" bestFit="1" customWidth="1"/>
    <col min="14329" max="14329" width="10.109375" style="16" customWidth="1"/>
    <col min="14330" max="14330" width="23.33203125" style="16" customWidth="1"/>
    <col min="14331" max="14331" width="10.33203125" style="16" bestFit="1" customWidth="1"/>
    <col min="14332" max="14332" width="3.88671875" style="16" customWidth="1"/>
    <col min="14333" max="14333" width="13.33203125" style="16" customWidth="1"/>
    <col min="14334" max="14334" width="17" style="16" customWidth="1"/>
    <col min="14335" max="14335" width="14.33203125" style="16" bestFit="1" customWidth="1"/>
    <col min="14336" max="14336" width="10" style="16" customWidth="1"/>
    <col min="14337" max="14337" width="16.109375" style="16" customWidth="1"/>
    <col min="14338" max="14583" width="9.109375" style="16"/>
    <col min="14584" max="14584" width="10.109375" style="16" bestFit="1" customWidth="1"/>
    <col min="14585" max="14585" width="10.109375" style="16" customWidth="1"/>
    <col min="14586" max="14586" width="23.33203125" style="16" customWidth="1"/>
    <col min="14587" max="14587" width="10.33203125" style="16" bestFit="1" customWidth="1"/>
    <col min="14588" max="14588" width="3.88671875" style="16" customWidth="1"/>
    <col min="14589" max="14589" width="13.33203125" style="16" customWidth="1"/>
    <col min="14590" max="14590" width="17" style="16" customWidth="1"/>
    <col min="14591" max="14591" width="14.33203125" style="16" bestFit="1" customWidth="1"/>
    <col min="14592" max="14592" width="10" style="16" customWidth="1"/>
    <col min="14593" max="14593" width="16.109375" style="16" customWidth="1"/>
    <col min="14594" max="14839" width="9.109375" style="16"/>
    <col min="14840" max="14840" width="10.109375" style="16" bestFit="1" customWidth="1"/>
    <col min="14841" max="14841" width="10.109375" style="16" customWidth="1"/>
    <col min="14842" max="14842" width="23.33203125" style="16" customWidth="1"/>
    <col min="14843" max="14843" width="10.33203125" style="16" bestFit="1" customWidth="1"/>
    <col min="14844" max="14844" width="3.88671875" style="16" customWidth="1"/>
    <col min="14845" max="14845" width="13.33203125" style="16" customWidth="1"/>
    <col min="14846" max="14846" width="17" style="16" customWidth="1"/>
    <col min="14847" max="14847" width="14.33203125" style="16" bestFit="1" customWidth="1"/>
    <col min="14848" max="14848" width="10" style="16" customWidth="1"/>
    <col min="14849" max="14849" width="16.109375" style="16" customWidth="1"/>
    <col min="14850" max="15095" width="9.109375" style="16"/>
    <col min="15096" max="15096" width="10.109375" style="16" bestFit="1" customWidth="1"/>
    <col min="15097" max="15097" width="10.109375" style="16" customWidth="1"/>
    <col min="15098" max="15098" width="23.33203125" style="16" customWidth="1"/>
    <col min="15099" max="15099" width="10.33203125" style="16" bestFit="1" customWidth="1"/>
    <col min="15100" max="15100" width="3.88671875" style="16" customWidth="1"/>
    <col min="15101" max="15101" width="13.33203125" style="16" customWidth="1"/>
    <col min="15102" max="15102" width="17" style="16" customWidth="1"/>
    <col min="15103" max="15103" width="14.33203125" style="16" bestFit="1" customWidth="1"/>
    <col min="15104" max="15104" width="10" style="16" customWidth="1"/>
    <col min="15105" max="15105" width="16.109375" style="16" customWidth="1"/>
    <col min="15106" max="15351" width="9.109375" style="16"/>
    <col min="15352" max="15352" width="10.109375" style="16" bestFit="1" customWidth="1"/>
    <col min="15353" max="15353" width="10.109375" style="16" customWidth="1"/>
    <col min="15354" max="15354" width="23.33203125" style="16" customWidth="1"/>
    <col min="15355" max="15355" width="10.33203125" style="16" bestFit="1" customWidth="1"/>
    <col min="15356" max="15356" width="3.88671875" style="16" customWidth="1"/>
    <col min="15357" max="15357" width="13.33203125" style="16" customWidth="1"/>
    <col min="15358" max="15358" width="17" style="16" customWidth="1"/>
    <col min="15359" max="15359" width="14.33203125" style="16" bestFit="1" customWidth="1"/>
    <col min="15360" max="15360" width="10" style="16" customWidth="1"/>
    <col min="15361" max="15361" width="16.109375" style="16" customWidth="1"/>
    <col min="15362" max="15607" width="9.109375" style="16"/>
    <col min="15608" max="15608" width="10.109375" style="16" bestFit="1" customWidth="1"/>
    <col min="15609" max="15609" width="10.109375" style="16" customWidth="1"/>
    <col min="15610" max="15610" width="23.33203125" style="16" customWidth="1"/>
    <col min="15611" max="15611" width="10.33203125" style="16" bestFit="1" customWidth="1"/>
    <col min="15612" max="15612" width="3.88671875" style="16" customWidth="1"/>
    <col min="15613" max="15613" width="13.33203125" style="16" customWidth="1"/>
    <col min="15614" max="15614" width="17" style="16" customWidth="1"/>
    <col min="15615" max="15615" width="14.33203125" style="16" bestFit="1" customWidth="1"/>
    <col min="15616" max="15616" width="10" style="16" customWidth="1"/>
    <col min="15617" max="15617" width="16.109375" style="16" customWidth="1"/>
    <col min="15618" max="15863" width="9.109375" style="16"/>
    <col min="15864" max="15864" width="10.109375" style="16" bestFit="1" customWidth="1"/>
    <col min="15865" max="15865" width="10.109375" style="16" customWidth="1"/>
    <col min="15866" max="15866" width="23.33203125" style="16" customWidth="1"/>
    <col min="15867" max="15867" width="10.33203125" style="16" bestFit="1" customWidth="1"/>
    <col min="15868" max="15868" width="3.88671875" style="16" customWidth="1"/>
    <col min="15869" max="15869" width="13.33203125" style="16" customWidth="1"/>
    <col min="15870" max="15870" width="17" style="16" customWidth="1"/>
    <col min="15871" max="15871" width="14.33203125" style="16" bestFit="1" customWidth="1"/>
    <col min="15872" max="15872" width="10" style="16" customWidth="1"/>
    <col min="15873" max="15873" width="16.109375" style="16" customWidth="1"/>
    <col min="15874" max="16119" width="9.109375" style="16"/>
    <col min="16120" max="16120" width="10.109375" style="16" bestFit="1" customWidth="1"/>
    <col min="16121" max="16121" width="10.109375" style="16" customWidth="1"/>
    <col min="16122" max="16122" width="23.33203125" style="16" customWidth="1"/>
    <col min="16123" max="16123" width="10.33203125" style="16" bestFit="1" customWidth="1"/>
    <col min="16124" max="16124" width="3.88671875" style="16" customWidth="1"/>
    <col min="16125" max="16125" width="13.33203125" style="16" customWidth="1"/>
    <col min="16126" max="16126" width="17" style="16" customWidth="1"/>
    <col min="16127" max="16127" width="14.33203125" style="16" bestFit="1" customWidth="1"/>
    <col min="16128" max="16128" width="10" style="16" customWidth="1"/>
    <col min="16129" max="16129" width="16.109375" style="16" customWidth="1"/>
    <col min="16130" max="16384" width="9.109375" style="16"/>
  </cols>
  <sheetData>
    <row r="1" spans="1:9" ht="28.8" x14ac:dyDescent="0.3">
      <c r="A1" s="57" t="s">
        <v>0</v>
      </c>
      <c r="B1" s="58" t="s">
        <v>66</v>
      </c>
      <c r="F1" s="56" t="s">
        <v>9</v>
      </c>
      <c r="G1" s="56" t="s">
        <v>34</v>
      </c>
    </row>
    <row r="2" spans="1:9" x14ac:dyDescent="0.3">
      <c r="A2" s="8">
        <v>43430</v>
      </c>
      <c r="B2" s="68">
        <f>WEEKDAY(A2)</f>
        <v>2</v>
      </c>
      <c r="F2" s="8">
        <v>43506</v>
      </c>
      <c r="G2" s="16">
        <f>IF(WEEKDAY(F2)=1,F2+1,IF(WEEKDAY(F2)=7,F2-1,F2))</f>
        <v>43507</v>
      </c>
      <c r="I2" s="8"/>
    </row>
    <row r="3" spans="1:9" x14ac:dyDescent="0.3">
      <c r="A3" s="8">
        <v>43442</v>
      </c>
      <c r="B3" s="68">
        <f t="shared" ref="B3:B18" si="0">WEEKDAY(A3)</f>
        <v>7</v>
      </c>
      <c r="F3" s="8">
        <v>43507</v>
      </c>
      <c r="G3" s="16">
        <f t="shared" ref="G3:G18" si="1">IF(WEEKDAY(F3)=1,F3+1,IF(WEEKDAY(F3)=7,F3-1,F3))</f>
        <v>43507</v>
      </c>
    </row>
    <row r="4" spans="1:9" x14ac:dyDescent="0.3">
      <c r="A4" s="8">
        <v>43449</v>
      </c>
      <c r="B4" s="68">
        <f t="shared" si="0"/>
        <v>7</v>
      </c>
      <c r="F4" s="8">
        <v>43509</v>
      </c>
      <c r="G4" s="16">
        <f t="shared" si="1"/>
        <v>43509</v>
      </c>
    </row>
    <row r="5" spans="1:9" x14ac:dyDescent="0.3">
      <c r="A5" s="8">
        <v>43451</v>
      </c>
      <c r="B5" s="68">
        <f t="shared" si="0"/>
        <v>2</v>
      </c>
      <c r="F5" s="8">
        <v>43509</v>
      </c>
      <c r="G5" s="16">
        <f t="shared" si="1"/>
        <v>43509</v>
      </c>
    </row>
    <row r="6" spans="1:9" x14ac:dyDescent="0.3">
      <c r="A6" s="8">
        <v>43462</v>
      </c>
      <c r="B6" s="68">
        <f t="shared" si="0"/>
        <v>6</v>
      </c>
      <c r="F6" s="8">
        <v>43512</v>
      </c>
      <c r="G6" s="16">
        <f t="shared" si="1"/>
        <v>43511</v>
      </c>
    </row>
    <row r="7" spans="1:9" x14ac:dyDescent="0.3">
      <c r="A7" s="8">
        <v>43464</v>
      </c>
      <c r="B7" s="68">
        <f t="shared" si="0"/>
        <v>1</v>
      </c>
      <c r="F7" s="8">
        <v>43513</v>
      </c>
      <c r="G7" s="16">
        <f t="shared" si="1"/>
        <v>43514</v>
      </c>
    </row>
    <row r="8" spans="1:9" x14ac:dyDescent="0.3">
      <c r="A8" s="8">
        <v>43470</v>
      </c>
      <c r="B8" s="68">
        <f t="shared" si="0"/>
        <v>7</v>
      </c>
      <c r="F8" s="8">
        <v>43514</v>
      </c>
      <c r="G8" s="16">
        <f t="shared" si="1"/>
        <v>43514</v>
      </c>
    </row>
    <row r="9" spans="1:9" x14ac:dyDescent="0.3">
      <c r="A9" s="8">
        <v>43471</v>
      </c>
      <c r="B9" s="68">
        <f t="shared" si="0"/>
        <v>1</v>
      </c>
      <c r="F9" s="8">
        <v>43515</v>
      </c>
      <c r="G9" s="16">
        <f t="shared" si="1"/>
        <v>43515</v>
      </c>
    </row>
    <row r="10" spans="1:9" x14ac:dyDescent="0.3">
      <c r="A10" s="8">
        <v>43483</v>
      </c>
      <c r="B10" s="68">
        <f t="shared" si="0"/>
        <v>6</v>
      </c>
      <c r="F10" s="8">
        <v>43516</v>
      </c>
      <c r="G10" s="16">
        <f t="shared" si="1"/>
        <v>43516</v>
      </c>
    </row>
    <row r="11" spans="1:9" x14ac:dyDescent="0.3">
      <c r="A11" s="8">
        <v>43486</v>
      </c>
      <c r="B11" s="68">
        <f t="shared" si="0"/>
        <v>2</v>
      </c>
      <c r="F11" s="8">
        <v>43518</v>
      </c>
      <c r="G11" s="16">
        <f t="shared" si="1"/>
        <v>43518</v>
      </c>
    </row>
    <row r="12" spans="1:9" x14ac:dyDescent="0.3">
      <c r="A12" s="8">
        <v>43492</v>
      </c>
      <c r="B12" s="68">
        <f t="shared" si="0"/>
        <v>1</v>
      </c>
      <c r="F12" s="8">
        <v>43519</v>
      </c>
      <c r="G12" s="16">
        <f t="shared" si="1"/>
        <v>43518</v>
      </c>
    </row>
    <row r="13" spans="1:9" x14ac:dyDescent="0.3">
      <c r="A13" s="8">
        <v>43502</v>
      </c>
      <c r="B13" s="68">
        <f t="shared" si="0"/>
        <v>4</v>
      </c>
      <c r="F13" s="8">
        <v>43519</v>
      </c>
      <c r="G13" s="16">
        <f t="shared" si="1"/>
        <v>43518</v>
      </c>
    </row>
    <row r="14" spans="1:9" x14ac:dyDescent="0.3">
      <c r="A14" s="8">
        <v>43512</v>
      </c>
      <c r="B14" s="68">
        <f t="shared" si="0"/>
        <v>7</v>
      </c>
      <c r="F14" s="8">
        <v>43520</v>
      </c>
      <c r="G14" s="16">
        <f t="shared" si="1"/>
        <v>43521</v>
      </c>
    </row>
    <row r="15" spans="1:9" x14ac:dyDescent="0.3">
      <c r="A15" s="8">
        <v>43519</v>
      </c>
      <c r="B15" s="68">
        <f t="shared" si="0"/>
        <v>7</v>
      </c>
      <c r="F15" s="8">
        <v>43522</v>
      </c>
      <c r="G15" s="16">
        <f t="shared" si="1"/>
        <v>43522</v>
      </c>
    </row>
    <row r="16" spans="1:9" x14ac:dyDescent="0.3">
      <c r="A16" s="8">
        <v>43525</v>
      </c>
      <c r="B16" s="68">
        <f t="shared" si="0"/>
        <v>6</v>
      </c>
      <c r="F16" s="8">
        <v>43524</v>
      </c>
      <c r="G16" s="16">
        <f t="shared" si="1"/>
        <v>43524</v>
      </c>
    </row>
    <row r="17" spans="1:7" x14ac:dyDescent="0.3">
      <c r="A17" s="8">
        <v>43532</v>
      </c>
      <c r="B17" s="68">
        <f t="shared" si="0"/>
        <v>6</v>
      </c>
      <c r="F17" s="8">
        <v>43525</v>
      </c>
      <c r="G17" s="16">
        <f t="shared" si="1"/>
        <v>43525</v>
      </c>
    </row>
    <row r="18" spans="1:7" x14ac:dyDescent="0.3">
      <c r="A18" s="8">
        <v>43537</v>
      </c>
      <c r="B18" s="68">
        <f t="shared" si="0"/>
        <v>4</v>
      </c>
      <c r="C18" s="8"/>
      <c r="D18" s="8"/>
      <c r="F18" s="8">
        <v>43526</v>
      </c>
      <c r="G18" s="16">
        <f t="shared" si="1"/>
        <v>43525</v>
      </c>
    </row>
    <row r="19" spans="1:7" x14ac:dyDescent="0.3">
      <c r="A19" s="8"/>
      <c r="B19" s="19"/>
      <c r="F19" s="8"/>
    </row>
    <row r="20" spans="1:7" x14ac:dyDescent="0.3">
      <c r="A20" s="8"/>
      <c r="B20" s="19"/>
      <c r="F20" s="8"/>
    </row>
    <row r="21" spans="1:7" x14ac:dyDescent="0.3">
      <c r="A21" s="8"/>
      <c r="B21" s="19"/>
      <c r="F21" s="8"/>
    </row>
    <row r="22" spans="1:7" x14ac:dyDescent="0.3">
      <c r="A22" s="8"/>
      <c r="B22" s="19"/>
      <c r="F22" s="8"/>
    </row>
    <row r="23" spans="1:7" x14ac:dyDescent="0.3">
      <c r="A23" s="8"/>
      <c r="B23" s="19"/>
      <c r="F23" s="8"/>
    </row>
    <row r="24" spans="1:7" x14ac:dyDescent="0.3">
      <c r="A24" s="8"/>
      <c r="B24" s="19"/>
      <c r="F24" s="8"/>
    </row>
    <row r="25" spans="1:7" x14ac:dyDescent="0.3">
      <c r="A25" s="8"/>
      <c r="B25" s="19"/>
      <c r="F25" s="8"/>
    </row>
    <row r="26" spans="1:7" x14ac:dyDescent="0.3">
      <c r="A26" s="8"/>
      <c r="B26" s="19"/>
      <c r="F26" s="8"/>
    </row>
    <row r="27" spans="1:7" x14ac:dyDescent="0.3">
      <c r="A27" s="8"/>
      <c r="B27" s="19"/>
      <c r="F27" s="8"/>
    </row>
    <row r="28" spans="1:7" x14ac:dyDescent="0.3">
      <c r="A28" s="8"/>
      <c r="B28" s="19"/>
      <c r="F28" s="8"/>
    </row>
    <row r="29" spans="1:7" x14ac:dyDescent="0.3">
      <c r="A29" s="8"/>
      <c r="B29" s="19"/>
      <c r="F29" s="8"/>
    </row>
    <row r="30" spans="1:7" x14ac:dyDescent="0.3">
      <c r="A30" s="8"/>
      <c r="B30" s="19"/>
      <c r="F30" s="8"/>
    </row>
    <row r="31" spans="1:7" x14ac:dyDescent="0.3">
      <c r="A31" s="8"/>
      <c r="B31" s="19"/>
      <c r="F31" s="8"/>
    </row>
    <row r="32" spans="1:7" x14ac:dyDescent="0.3">
      <c r="A32" s="8"/>
      <c r="B32" s="19"/>
      <c r="F32" s="8"/>
    </row>
    <row r="33" spans="1:6" x14ac:dyDescent="0.3">
      <c r="A33" s="8"/>
      <c r="B33" s="19"/>
      <c r="F33" s="8"/>
    </row>
    <row r="34" spans="1:6" x14ac:dyDescent="0.3">
      <c r="A34" s="8"/>
      <c r="B34" s="19"/>
      <c r="F34" s="8"/>
    </row>
    <row r="35" spans="1:6" x14ac:dyDescent="0.3">
      <c r="A35" s="8"/>
      <c r="B35" s="19"/>
      <c r="F35" s="8"/>
    </row>
    <row r="36" spans="1:6" x14ac:dyDescent="0.3">
      <c r="A36" s="8"/>
      <c r="B36" s="19"/>
      <c r="F36" s="8"/>
    </row>
    <row r="37" spans="1:6" x14ac:dyDescent="0.3">
      <c r="A37" s="8"/>
      <c r="B37" s="19"/>
      <c r="F37" s="8"/>
    </row>
    <row r="38" spans="1:6" x14ac:dyDescent="0.3">
      <c r="A38" s="8"/>
      <c r="B38" s="19"/>
      <c r="F38" s="8"/>
    </row>
    <row r="39" spans="1:6" x14ac:dyDescent="0.3">
      <c r="A39" s="8"/>
      <c r="F39" s="8"/>
    </row>
  </sheetData>
  <sortState xmlns:xlrd2="http://schemas.microsoft.com/office/spreadsheetml/2017/richdata2" ref="A2:B18">
    <sortCondition ref="A2"/>
  </sortState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FFFF00"/>
  </sheetPr>
  <dimension ref="A1:L20"/>
  <sheetViews>
    <sheetView topLeftCell="D1" zoomScale="145" zoomScaleNormal="145" workbookViewId="0">
      <selection activeCell="L12" sqref="L12"/>
    </sheetView>
  </sheetViews>
  <sheetFormatPr baseColWidth="10" defaultColWidth="8.88671875" defaultRowHeight="14.4" x14ac:dyDescent="0.3"/>
  <cols>
    <col min="1" max="1" width="9.109375" style="48"/>
    <col min="2" max="3" width="11.109375" style="16" bestFit="1" customWidth="1"/>
    <col min="4" max="4" width="7.88671875" style="16" bestFit="1" customWidth="1"/>
    <col min="5" max="5" width="36.33203125" style="16" customWidth="1"/>
    <col min="6" max="6" width="8.5546875" style="16" customWidth="1"/>
    <col min="7" max="7" width="11.33203125" style="16" bestFit="1" customWidth="1"/>
    <col min="8" max="9" width="9.109375" style="16"/>
    <col min="10" max="10" width="11.109375" style="16" bestFit="1" customWidth="1"/>
    <col min="11" max="11" width="9.109375" style="16"/>
    <col min="12" max="12" width="34.6640625" style="16" customWidth="1"/>
    <col min="13" max="244" width="9.109375" style="16"/>
    <col min="245" max="245" width="10.109375" style="16" bestFit="1" customWidth="1"/>
    <col min="246" max="246" width="10.109375" style="16" customWidth="1"/>
    <col min="247" max="247" width="23.33203125" style="16" customWidth="1"/>
    <col min="248" max="248" width="10.33203125" style="16" bestFit="1" customWidth="1"/>
    <col min="249" max="249" width="3.88671875" style="16" customWidth="1"/>
    <col min="250" max="250" width="13.33203125" style="16" customWidth="1"/>
    <col min="251" max="251" width="17" style="16" customWidth="1"/>
    <col min="252" max="252" width="14.33203125" style="16" bestFit="1" customWidth="1"/>
    <col min="253" max="253" width="10" style="16" customWidth="1"/>
    <col min="254" max="254" width="16.109375" style="16" customWidth="1"/>
    <col min="255" max="500" width="9.109375" style="16"/>
    <col min="501" max="501" width="10.109375" style="16" bestFit="1" customWidth="1"/>
    <col min="502" max="502" width="10.109375" style="16" customWidth="1"/>
    <col min="503" max="503" width="23.33203125" style="16" customWidth="1"/>
    <col min="504" max="504" width="10.33203125" style="16" bestFit="1" customWidth="1"/>
    <col min="505" max="505" width="3.88671875" style="16" customWidth="1"/>
    <col min="506" max="506" width="13.33203125" style="16" customWidth="1"/>
    <col min="507" max="507" width="17" style="16" customWidth="1"/>
    <col min="508" max="508" width="14.33203125" style="16" bestFit="1" customWidth="1"/>
    <col min="509" max="509" width="10" style="16" customWidth="1"/>
    <col min="510" max="510" width="16.109375" style="16" customWidth="1"/>
    <col min="511" max="756" width="9.109375" style="16"/>
    <col min="757" max="757" width="10.109375" style="16" bestFit="1" customWidth="1"/>
    <col min="758" max="758" width="10.109375" style="16" customWidth="1"/>
    <col min="759" max="759" width="23.33203125" style="16" customWidth="1"/>
    <col min="760" max="760" width="10.33203125" style="16" bestFit="1" customWidth="1"/>
    <col min="761" max="761" width="3.88671875" style="16" customWidth="1"/>
    <col min="762" max="762" width="13.33203125" style="16" customWidth="1"/>
    <col min="763" max="763" width="17" style="16" customWidth="1"/>
    <col min="764" max="764" width="14.33203125" style="16" bestFit="1" customWidth="1"/>
    <col min="765" max="765" width="10" style="16" customWidth="1"/>
    <col min="766" max="766" width="16.109375" style="16" customWidth="1"/>
    <col min="767" max="1012" width="9.109375" style="16"/>
    <col min="1013" max="1013" width="10.109375" style="16" bestFit="1" customWidth="1"/>
    <col min="1014" max="1014" width="10.109375" style="16" customWidth="1"/>
    <col min="1015" max="1015" width="23.33203125" style="16" customWidth="1"/>
    <col min="1016" max="1016" width="10.33203125" style="16" bestFit="1" customWidth="1"/>
    <col min="1017" max="1017" width="3.88671875" style="16" customWidth="1"/>
    <col min="1018" max="1018" width="13.33203125" style="16" customWidth="1"/>
    <col min="1019" max="1019" width="17" style="16" customWidth="1"/>
    <col min="1020" max="1020" width="14.33203125" style="16" bestFit="1" customWidth="1"/>
    <col min="1021" max="1021" width="10" style="16" customWidth="1"/>
    <col min="1022" max="1022" width="16.109375" style="16" customWidth="1"/>
    <col min="1023" max="1268" width="9.109375" style="16"/>
    <col min="1269" max="1269" width="10.109375" style="16" bestFit="1" customWidth="1"/>
    <col min="1270" max="1270" width="10.109375" style="16" customWidth="1"/>
    <col min="1271" max="1271" width="23.33203125" style="16" customWidth="1"/>
    <col min="1272" max="1272" width="10.33203125" style="16" bestFit="1" customWidth="1"/>
    <col min="1273" max="1273" width="3.88671875" style="16" customWidth="1"/>
    <col min="1274" max="1274" width="13.33203125" style="16" customWidth="1"/>
    <col min="1275" max="1275" width="17" style="16" customWidth="1"/>
    <col min="1276" max="1276" width="14.33203125" style="16" bestFit="1" customWidth="1"/>
    <col min="1277" max="1277" width="10" style="16" customWidth="1"/>
    <col min="1278" max="1278" width="16.109375" style="16" customWidth="1"/>
    <col min="1279" max="1524" width="9.109375" style="16"/>
    <col min="1525" max="1525" width="10.109375" style="16" bestFit="1" customWidth="1"/>
    <col min="1526" max="1526" width="10.109375" style="16" customWidth="1"/>
    <col min="1527" max="1527" width="23.33203125" style="16" customWidth="1"/>
    <col min="1528" max="1528" width="10.33203125" style="16" bestFit="1" customWidth="1"/>
    <col min="1529" max="1529" width="3.88671875" style="16" customWidth="1"/>
    <col min="1530" max="1530" width="13.33203125" style="16" customWidth="1"/>
    <col min="1531" max="1531" width="17" style="16" customWidth="1"/>
    <col min="1532" max="1532" width="14.33203125" style="16" bestFit="1" customWidth="1"/>
    <col min="1533" max="1533" width="10" style="16" customWidth="1"/>
    <col min="1534" max="1534" width="16.109375" style="16" customWidth="1"/>
    <col min="1535" max="1780" width="9.109375" style="16"/>
    <col min="1781" max="1781" width="10.109375" style="16" bestFit="1" customWidth="1"/>
    <col min="1782" max="1782" width="10.109375" style="16" customWidth="1"/>
    <col min="1783" max="1783" width="23.33203125" style="16" customWidth="1"/>
    <col min="1784" max="1784" width="10.33203125" style="16" bestFit="1" customWidth="1"/>
    <col min="1785" max="1785" width="3.88671875" style="16" customWidth="1"/>
    <col min="1786" max="1786" width="13.33203125" style="16" customWidth="1"/>
    <col min="1787" max="1787" width="17" style="16" customWidth="1"/>
    <col min="1788" max="1788" width="14.33203125" style="16" bestFit="1" customWidth="1"/>
    <col min="1789" max="1789" width="10" style="16" customWidth="1"/>
    <col min="1790" max="1790" width="16.109375" style="16" customWidth="1"/>
    <col min="1791" max="2036" width="9.109375" style="16"/>
    <col min="2037" max="2037" width="10.109375" style="16" bestFit="1" customWidth="1"/>
    <col min="2038" max="2038" width="10.109375" style="16" customWidth="1"/>
    <col min="2039" max="2039" width="23.33203125" style="16" customWidth="1"/>
    <col min="2040" max="2040" width="10.33203125" style="16" bestFit="1" customWidth="1"/>
    <col min="2041" max="2041" width="3.88671875" style="16" customWidth="1"/>
    <col min="2042" max="2042" width="13.33203125" style="16" customWidth="1"/>
    <col min="2043" max="2043" width="17" style="16" customWidth="1"/>
    <col min="2044" max="2044" width="14.33203125" style="16" bestFit="1" customWidth="1"/>
    <col min="2045" max="2045" width="10" style="16" customWidth="1"/>
    <col min="2046" max="2046" width="16.109375" style="16" customWidth="1"/>
    <col min="2047" max="2292" width="9.109375" style="16"/>
    <col min="2293" max="2293" width="10.109375" style="16" bestFit="1" customWidth="1"/>
    <col min="2294" max="2294" width="10.109375" style="16" customWidth="1"/>
    <col min="2295" max="2295" width="23.33203125" style="16" customWidth="1"/>
    <col min="2296" max="2296" width="10.33203125" style="16" bestFit="1" customWidth="1"/>
    <col min="2297" max="2297" width="3.88671875" style="16" customWidth="1"/>
    <col min="2298" max="2298" width="13.33203125" style="16" customWidth="1"/>
    <col min="2299" max="2299" width="17" style="16" customWidth="1"/>
    <col min="2300" max="2300" width="14.33203125" style="16" bestFit="1" customWidth="1"/>
    <col min="2301" max="2301" width="10" style="16" customWidth="1"/>
    <col min="2302" max="2302" width="16.109375" style="16" customWidth="1"/>
    <col min="2303" max="2548" width="9.109375" style="16"/>
    <col min="2549" max="2549" width="10.109375" style="16" bestFit="1" customWidth="1"/>
    <col min="2550" max="2550" width="10.109375" style="16" customWidth="1"/>
    <col min="2551" max="2551" width="23.33203125" style="16" customWidth="1"/>
    <col min="2552" max="2552" width="10.33203125" style="16" bestFit="1" customWidth="1"/>
    <col min="2553" max="2553" width="3.88671875" style="16" customWidth="1"/>
    <col min="2554" max="2554" width="13.33203125" style="16" customWidth="1"/>
    <col min="2555" max="2555" width="17" style="16" customWidth="1"/>
    <col min="2556" max="2556" width="14.33203125" style="16" bestFit="1" customWidth="1"/>
    <col min="2557" max="2557" width="10" style="16" customWidth="1"/>
    <col min="2558" max="2558" width="16.109375" style="16" customWidth="1"/>
    <col min="2559" max="2804" width="9.109375" style="16"/>
    <col min="2805" max="2805" width="10.109375" style="16" bestFit="1" customWidth="1"/>
    <col min="2806" max="2806" width="10.109375" style="16" customWidth="1"/>
    <col min="2807" max="2807" width="23.33203125" style="16" customWidth="1"/>
    <col min="2808" max="2808" width="10.33203125" style="16" bestFit="1" customWidth="1"/>
    <col min="2809" max="2809" width="3.88671875" style="16" customWidth="1"/>
    <col min="2810" max="2810" width="13.33203125" style="16" customWidth="1"/>
    <col min="2811" max="2811" width="17" style="16" customWidth="1"/>
    <col min="2812" max="2812" width="14.33203125" style="16" bestFit="1" customWidth="1"/>
    <col min="2813" max="2813" width="10" style="16" customWidth="1"/>
    <col min="2814" max="2814" width="16.109375" style="16" customWidth="1"/>
    <col min="2815" max="3060" width="9.109375" style="16"/>
    <col min="3061" max="3061" width="10.109375" style="16" bestFit="1" customWidth="1"/>
    <col min="3062" max="3062" width="10.109375" style="16" customWidth="1"/>
    <col min="3063" max="3063" width="23.33203125" style="16" customWidth="1"/>
    <col min="3064" max="3064" width="10.33203125" style="16" bestFit="1" customWidth="1"/>
    <col min="3065" max="3065" width="3.88671875" style="16" customWidth="1"/>
    <col min="3066" max="3066" width="13.33203125" style="16" customWidth="1"/>
    <col min="3067" max="3067" width="17" style="16" customWidth="1"/>
    <col min="3068" max="3068" width="14.33203125" style="16" bestFit="1" customWidth="1"/>
    <col min="3069" max="3069" width="10" style="16" customWidth="1"/>
    <col min="3070" max="3070" width="16.109375" style="16" customWidth="1"/>
    <col min="3071" max="3316" width="9.109375" style="16"/>
    <col min="3317" max="3317" width="10.109375" style="16" bestFit="1" customWidth="1"/>
    <col min="3318" max="3318" width="10.109375" style="16" customWidth="1"/>
    <col min="3319" max="3319" width="23.33203125" style="16" customWidth="1"/>
    <col min="3320" max="3320" width="10.33203125" style="16" bestFit="1" customWidth="1"/>
    <col min="3321" max="3321" width="3.88671875" style="16" customWidth="1"/>
    <col min="3322" max="3322" width="13.33203125" style="16" customWidth="1"/>
    <col min="3323" max="3323" width="17" style="16" customWidth="1"/>
    <col min="3324" max="3324" width="14.33203125" style="16" bestFit="1" customWidth="1"/>
    <col min="3325" max="3325" width="10" style="16" customWidth="1"/>
    <col min="3326" max="3326" width="16.109375" style="16" customWidth="1"/>
    <col min="3327" max="3572" width="9.109375" style="16"/>
    <col min="3573" max="3573" width="10.109375" style="16" bestFit="1" customWidth="1"/>
    <col min="3574" max="3574" width="10.109375" style="16" customWidth="1"/>
    <col min="3575" max="3575" width="23.33203125" style="16" customWidth="1"/>
    <col min="3576" max="3576" width="10.33203125" style="16" bestFit="1" customWidth="1"/>
    <col min="3577" max="3577" width="3.88671875" style="16" customWidth="1"/>
    <col min="3578" max="3578" width="13.33203125" style="16" customWidth="1"/>
    <col min="3579" max="3579" width="17" style="16" customWidth="1"/>
    <col min="3580" max="3580" width="14.33203125" style="16" bestFit="1" customWidth="1"/>
    <col min="3581" max="3581" width="10" style="16" customWidth="1"/>
    <col min="3582" max="3582" width="16.109375" style="16" customWidth="1"/>
    <col min="3583" max="3828" width="9.109375" style="16"/>
    <col min="3829" max="3829" width="10.109375" style="16" bestFit="1" customWidth="1"/>
    <col min="3830" max="3830" width="10.109375" style="16" customWidth="1"/>
    <col min="3831" max="3831" width="23.33203125" style="16" customWidth="1"/>
    <col min="3832" max="3832" width="10.33203125" style="16" bestFit="1" customWidth="1"/>
    <col min="3833" max="3833" width="3.88671875" style="16" customWidth="1"/>
    <col min="3834" max="3834" width="13.33203125" style="16" customWidth="1"/>
    <col min="3835" max="3835" width="17" style="16" customWidth="1"/>
    <col min="3836" max="3836" width="14.33203125" style="16" bestFit="1" customWidth="1"/>
    <col min="3837" max="3837" width="10" style="16" customWidth="1"/>
    <col min="3838" max="3838" width="16.109375" style="16" customWidth="1"/>
    <col min="3839" max="4084" width="9.109375" style="16"/>
    <col min="4085" max="4085" width="10.109375" style="16" bestFit="1" customWidth="1"/>
    <col min="4086" max="4086" width="10.109375" style="16" customWidth="1"/>
    <col min="4087" max="4087" width="23.33203125" style="16" customWidth="1"/>
    <col min="4088" max="4088" width="10.33203125" style="16" bestFit="1" customWidth="1"/>
    <col min="4089" max="4089" width="3.88671875" style="16" customWidth="1"/>
    <col min="4090" max="4090" width="13.33203125" style="16" customWidth="1"/>
    <col min="4091" max="4091" width="17" style="16" customWidth="1"/>
    <col min="4092" max="4092" width="14.33203125" style="16" bestFit="1" customWidth="1"/>
    <col min="4093" max="4093" width="10" style="16" customWidth="1"/>
    <col min="4094" max="4094" width="16.109375" style="16" customWidth="1"/>
    <col min="4095" max="4340" width="9.109375" style="16"/>
    <col min="4341" max="4341" width="10.109375" style="16" bestFit="1" customWidth="1"/>
    <col min="4342" max="4342" width="10.109375" style="16" customWidth="1"/>
    <col min="4343" max="4343" width="23.33203125" style="16" customWidth="1"/>
    <col min="4344" max="4344" width="10.33203125" style="16" bestFit="1" customWidth="1"/>
    <col min="4345" max="4345" width="3.88671875" style="16" customWidth="1"/>
    <col min="4346" max="4346" width="13.33203125" style="16" customWidth="1"/>
    <col min="4347" max="4347" width="17" style="16" customWidth="1"/>
    <col min="4348" max="4348" width="14.33203125" style="16" bestFit="1" customWidth="1"/>
    <col min="4349" max="4349" width="10" style="16" customWidth="1"/>
    <col min="4350" max="4350" width="16.109375" style="16" customWidth="1"/>
    <col min="4351" max="4596" width="9.109375" style="16"/>
    <col min="4597" max="4597" width="10.109375" style="16" bestFit="1" customWidth="1"/>
    <col min="4598" max="4598" width="10.109375" style="16" customWidth="1"/>
    <col min="4599" max="4599" width="23.33203125" style="16" customWidth="1"/>
    <col min="4600" max="4600" width="10.33203125" style="16" bestFit="1" customWidth="1"/>
    <col min="4601" max="4601" width="3.88671875" style="16" customWidth="1"/>
    <col min="4602" max="4602" width="13.33203125" style="16" customWidth="1"/>
    <col min="4603" max="4603" width="17" style="16" customWidth="1"/>
    <col min="4604" max="4604" width="14.33203125" style="16" bestFit="1" customWidth="1"/>
    <col min="4605" max="4605" width="10" style="16" customWidth="1"/>
    <col min="4606" max="4606" width="16.109375" style="16" customWidth="1"/>
    <col min="4607" max="4852" width="9.109375" style="16"/>
    <col min="4853" max="4853" width="10.109375" style="16" bestFit="1" customWidth="1"/>
    <col min="4854" max="4854" width="10.109375" style="16" customWidth="1"/>
    <col min="4855" max="4855" width="23.33203125" style="16" customWidth="1"/>
    <col min="4856" max="4856" width="10.33203125" style="16" bestFit="1" customWidth="1"/>
    <col min="4857" max="4857" width="3.88671875" style="16" customWidth="1"/>
    <col min="4858" max="4858" width="13.33203125" style="16" customWidth="1"/>
    <col min="4859" max="4859" width="17" style="16" customWidth="1"/>
    <col min="4860" max="4860" width="14.33203125" style="16" bestFit="1" customWidth="1"/>
    <col min="4861" max="4861" width="10" style="16" customWidth="1"/>
    <col min="4862" max="4862" width="16.109375" style="16" customWidth="1"/>
    <col min="4863" max="5108" width="9.109375" style="16"/>
    <col min="5109" max="5109" width="10.109375" style="16" bestFit="1" customWidth="1"/>
    <col min="5110" max="5110" width="10.109375" style="16" customWidth="1"/>
    <col min="5111" max="5111" width="23.33203125" style="16" customWidth="1"/>
    <col min="5112" max="5112" width="10.33203125" style="16" bestFit="1" customWidth="1"/>
    <col min="5113" max="5113" width="3.88671875" style="16" customWidth="1"/>
    <col min="5114" max="5114" width="13.33203125" style="16" customWidth="1"/>
    <col min="5115" max="5115" width="17" style="16" customWidth="1"/>
    <col min="5116" max="5116" width="14.33203125" style="16" bestFit="1" customWidth="1"/>
    <col min="5117" max="5117" width="10" style="16" customWidth="1"/>
    <col min="5118" max="5118" width="16.109375" style="16" customWidth="1"/>
    <col min="5119" max="5364" width="9.109375" style="16"/>
    <col min="5365" max="5365" width="10.109375" style="16" bestFit="1" customWidth="1"/>
    <col min="5366" max="5366" width="10.109375" style="16" customWidth="1"/>
    <col min="5367" max="5367" width="23.33203125" style="16" customWidth="1"/>
    <col min="5368" max="5368" width="10.33203125" style="16" bestFit="1" customWidth="1"/>
    <col min="5369" max="5369" width="3.88671875" style="16" customWidth="1"/>
    <col min="5370" max="5370" width="13.33203125" style="16" customWidth="1"/>
    <col min="5371" max="5371" width="17" style="16" customWidth="1"/>
    <col min="5372" max="5372" width="14.33203125" style="16" bestFit="1" customWidth="1"/>
    <col min="5373" max="5373" width="10" style="16" customWidth="1"/>
    <col min="5374" max="5374" width="16.109375" style="16" customWidth="1"/>
    <col min="5375" max="5620" width="9.109375" style="16"/>
    <col min="5621" max="5621" width="10.109375" style="16" bestFit="1" customWidth="1"/>
    <col min="5622" max="5622" width="10.109375" style="16" customWidth="1"/>
    <col min="5623" max="5623" width="23.33203125" style="16" customWidth="1"/>
    <col min="5624" max="5624" width="10.33203125" style="16" bestFit="1" customWidth="1"/>
    <col min="5625" max="5625" width="3.88671875" style="16" customWidth="1"/>
    <col min="5626" max="5626" width="13.33203125" style="16" customWidth="1"/>
    <col min="5627" max="5627" width="17" style="16" customWidth="1"/>
    <col min="5628" max="5628" width="14.33203125" style="16" bestFit="1" customWidth="1"/>
    <col min="5629" max="5629" width="10" style="16" customWidth="1"/>
    <col min="5630" max="5630" width="16.109375" style="16" customWidth="1"/>
    <col min="5631" max="5876" width="9.109375" style="16"/>
    <col min="5877" max="5877" width="10.109375" style="16" bestFit="1" customWidth="1"/>
    <col min="5878" max="5878" width="10.109375" style="16" customWidth="1"/>
    <col min="5879" max="5879" width="23.33203125" style="16" customWidth="1"/>
    <col min="5880" max="5880" width="10.33203125" style="16" bestFit="1" customWidth="1"/>
    <col min="5881" max="5881" width="3.88671875" style="16" customWidth="1"/>
    <col min="5882" max="5882" width="13.33203125" style="16" customWidth="1"/>
    <col min="5883" max="5883" width="17" style="16" customWidth="1"/>
    <col min="5884" max="5884" width="14.33203125" style="16" bestFit="1" customWidth="1"/>
    <col min="5885" max="5885" width="10" style="16" customWidth="1"/>
    <col min="5886" max="5886" width="16.109375" style="16" customWidth="1"/>
    <col min="5887" max="6132" width="9.109375" style="16"/>
    <col min="6133" max="6133" width="10.109375" style="16" bestFit="1" customWidth="1"/>
    <col min="6134" max="6134" width="10.109375" style="16" customWidth="1"/>
    <col min="6135" max="6135" width="23.33203125" style="16" customWidth="1"/>
    <col min="6136" max="6136" width="10.33203125" style="16" bestFit="1" customWidth="1"/>
    <col min="6137" max="6137" width="3.88671875" style="16" customWidth="1"/>
    <col min="6138" max="6138" width="13.33203125" style="16" customWidth="1"/>
    <col min="6139" max="6139" width="17" style="16" customWidth="1"/>
    <col min="6140" max="6140" width="14.33203125" style="16" bestFit="1" customWidth="1"/>
    <col min="6141" max="6141" width="10" style="16" customWidth="1"/>
    <col min="6142" max="6142" width="16.109375" style="16" customWidth="1"/>
    <col min="6143" max="6388" width="9.109375" style="16"/>
    <col min="6389" max="6389" width="10.109375" style="16" bestFit="1" customWidth="1"/>
    <col min="6390" max="6390" width="10.109375" style="16" customWidth="1"/>
    <col min="6391" max="6391" width="23.33203125" style="16" customWidth="1"/>
    <col min="6392" max="6392" width="10.33203125" style="16" bestFit="1" customWidth="1"/>
    <col min="6393" max="6393" width="3.88671875" style="16" customWidth="1"/>
    <col min="6394" max="6394" width="13.33203125" style="16" customWidth="1"/>
    <col min="6395" max="6395" width="17" style="16" customWidth="1"/>
    <col min="6396" max="6396" width="14.33203125" style="16" bestFit="1" customWidth="1"/>
    <col min="6397" max="6397" width="10" style="16" customWidth="1"/>
    <col min="6398" max="6398" width="16.109375" style="16" customWidth="1"/>
    <col min="6399" max="6644" width="9.109375" style="16"/>
    <col min="6645" max="6645" width="10.109375" style="16" bestFit="1" customWidth="1"/>
    <col min="6646" max="6646" width="10.109375" style="16" customWidth="1"/>
    <col min="6647" max="6647" width="23.33203125" style="16" customWidth="1"/>
    <col min="6648" max="6648" width="10.33203125" style="16" bestFit="1" customWidth="1"/>
    <col min="6649" max="6649" width="3.88671875" style="16" customWidth="1"/>
    <col min="6650" max="6650" width="13.33203125" style="16" customWidth="1"/>
    <col min="6651" max="6651" width="17" style="16" customWidth="1"/>
    <col min="6652" max="6652" width="14.33203125" style="16" bestFit="1" customWidth="1"/>
    <col min="6653" max="6653" width="10" style="16" customWidth="1"/>
    <col min="6654" max="6654" width="16.109375" style="16" customWidth="1"/>
    <col min="6655" max="6900" width="9.109375" style="16"/>
    <col min="6901" max="6901" width="10.109375" style="16" bestFit="1" customWidth="1"/>
    <col min="6902" max="6902" width="10.109375" style="16" customWidth="1"/>
    <col min="6903" max="6903" width="23.33203125" style="16" customWidth="1"/>
    <col min="6904" max="6904" width="10.33203125" style="16" bestFit="1" customWidth="1"/>
    <col min="6905" max="6905" width="3.88671875" style="16" customWidth="1"/>
    <col min="6906" max="6906" width="13.33203125" style="16" customWidth="1"/>
    <col min="6907" max="6907" width="17" style="16" customWidth="1"/>
    <col min="6908" max="6908" width="14.33203125" style="16" bestFit="1" customWidth="1"/>
    <col min="6909" max="6909" width="10" style="16" customWidth="1"/>
    <col min="6910" max="6910" width="16.109375" style="16" customWidth="1"/>
    <col min="6911" max="7156" width="9.109375" style="16"/>
    <col min="7157" max="7157" width="10.109375" style="16" bestFit="1" customWidth="1"/>
    <col min="7158" max="7158" width="10.109375" style="16" customWidth="1"/>
    <col min="7159" max="7159" width="23.33203125" style="16" customWidth="1"/>
    <col min="7160" max="7160" width="10.33203125" style="16" bestFit="1" customWidth="1"/>
    <col min="7161" max="7161" width="3.88671875" style="16" customWidth="1"/>
    <col min="7162" max="7162" width="13.33203125" style="16" customWidth="1"/>
    <col min="7163" max="7163" width="17" style="16" customWidth="1"/>
    <col min="7164" max="7164" width="14.33203125" style="16" bestFit="1" customWidth="1"/>
    <col min="7165" max="7165" width="10" style="16" customWidth="1"/>
    <col min="7166" max="7166" width="16.109375" style="16" customWidth="1"/>
    <col min="7167" max="7412" width="9.109375" style="16"/>
    <col min="7413" max="7413" width="10.109375" style="16" bestFit="1" customWidth="1"/>
    <col min="7414" max="7414" width="10.109375" style="16" customWidth="1"/>
    <col min="7415" max="7415" width="23.33203125" style="16" customWidth="1"/>
    <col min="7416" max="7416" width="10.33203125" style="16" bestFit="1" customWidth="1"/>
    <col min="7417" max="7417" width="3.88671875" style="16" customWidth="1"/>
    <col min="7418" max="7418" width="13.33203125" style="16" customWidth="1"/>
    <col min="7419" max="7419" width="17" style="16" customWidth="1"/>
    <col min="7420" max="7420" width="14.33203125" style="16" bestFit="1" customWidth="1"/>
    <col min="7421" max="7421" width="10" style="16" customWidth="1"/>
    <col min="7422" max="7422" width="16.109375" style="16" customWidth="1"/>
    <col min="7423" max="7668" width="9.109375" style="16"/>
    <col min="7669" max="7669" width="10.109375" style="16" bestFit="1" customWidth="1"/>
    <col min="7670" max="7670" width="10.109375" style="16" customWidth="1"/>
    <col min="7671" max="7671" width="23.33203125" style="16" customWidth="1"/>
    <col min="7672" max="7672" width="10.33203125" style="16" bestFit="1" customWidth="1"/>
    <col min="7673" max="7673" width="3.88671875" style="16" customWidth="1"/>
    <col min="7674" max="7674" width="13.33203125" style="16" customWidth="1"/>
    <col min="7675" max="7675" width="17" style="16" customWidth="1"/>
    <col min="7676" max="7676" width="14.33203125" style="16" bestFit="1" customWidth="1"/>
    <col min="7677" max="7677" width="10" style="16" customWidth="1"/>
    <col min="7678" max="7678" width="16.109375" style="16" customWidth="1"/>
    <col min="7679" max="7924" width="9.109375" style="16"/>
    <col min="7925" max="7925" width="10.109375" style="16" bestFit="1" customWidth="1"/>
    <col min="7926" max="7926" width="10.109375" style="16" customWidth="1"/>
    <col min="7927" max="7927" width="23.33203125" style="16" customWidth="1"/>
    <col min="7928" max="7928" width="10.33203125" style="16" bestFit="1" customWidth="1"/>
    <col min="7929" max="7929" width="3.88671875" style="16" customWidth="1"/>
    <col min="7930" max="7930" width="13.33203125" style="16" customWidth="1"/>
    <col min="7931" max="7931" width="17" style="16" customWidth="1"/>
    <col min="7932" max="7932" width="14.33203125" style="16" bestFit="1" customWidth="1"/>
    <col min="7933" max="7933" width="10" style="16" customWidth="1"/>
    <col min="7934" max="7934" width="16.109375" style="16" customWidth="1"/>
    <col min="7935" max="8180" width="9.109375" style="16"/>
    <col min="8181" max="8181" width="10.109375" style="16" bestFit="1" customWidth="1"/>
    <col min="8182" max="8182" width="10.109375" style="16" customWidth="1"/>
    <col min="8183" max="8183" width="23.33203125" style="16" customWidth="1"/>
    <col min="8184" max="8184" width="10.33203125" style="16" bestFit="1" customWidth="1"/>
    <col min="8185" max="8185" width="3.88671875" style="16" customWidth="1"/>
    <col min="8186" max="8186" width="13.33203125" style="16" customWidth="1"/>
    <col min="8187" max="8187" width="17" style="16" customWidth="1"/>
    <col min="8188" max="8188" width="14.33203125" style="16" bestFit="1" customWidth="1"/>
    <col min="8189" max="8189" width="10" style="16" customWidth="1"/>
    <col min="8190" max="8190" width="16.109375" style="16" customWidth="1"/>
    <col min="8191" max="8436" width="9.109375" style="16"/>
    <col min="8437" max="8437" width="10.109375" style="16" bestFit="1" customWidth="1"/>
    <col min="8438" max="8438" width="10.109375" style="16" customWidth="1"/>
    <col min="8439" max="8439" width="23.33203125" style="16" customWidth="1"/>
    <col min="8440" max="8440" width="10.33203125" style="16" bestFit="1" customWidth="1"/>
    <col min="8441" max="8441" width="3.88671875" style="16" customWidth="1"/>
    <col min="8442" max="8442" width="13.33203125" style="16" customWidth="1"/>
    <col min="8443" max="8443" width="17" style="16" customWidth="1"/>
    <col min="8444" max="8444" width="14.33203125" style="16" bestFit="1" customWidth="1"/>
    <col min="8445" max="8445" width="10" style="16" customWidth="1"/>
    <col min="8446" max="8446" width="16.109375" style="16" customWidth="1"/>
    <col min="8447" max="8692" width="9.109375" style="16"/>
    <col min="8693" max="8693" width="10.109375" style="16" bestFit="1" customWidth="1"/>
    <col min="8694" max="8694" width="10.109375" style="16" customWidth="1"/>
    <col min="8695" max="8695" width="23.33203125" style="16" customWidth="1"/>
    <col min="8696" max="8696" width="10.33203125" style="16" bestFit="1" customWidth="1"/>
    <col min="8697" max="8697" width="3.88671875" style="16" customWidth="1"/>
    <col min="8698" max="8698" width="13.33203125" style="16" customWidth="1"/>
    <col min="8699" max="8699" width="17" style="16" customWidth="1"/>
    <col min="8700" max="8700" width="14.33203125" style="16" bestFit="1" customWidth="1"/>
    <col min="8701" max="8701" width="10" style="16" customWidth="1"/>
    <col min="8702" max="8702" width="16.109375" style="16" customWidth="1"/>
    <col min="8703" max="8948" width="9.109375" style="16"/>
    <col min="8949" max="8949" width="10.109375" style="16" bestFit="1" customWidth="1"/>
    <col min="8950" max="8950" width="10.109375" style="16" customWidth="1"/>
    <col min="8951" max="8951" width="23.33203125" style="16" customWidth="1"/>
    <col min="8952" max="8952" width="10.33203125" style="16" bestFit="1" customWidth="1"/>
    <col min="8953" max="8953" width="3.88671875" style="16" customWidth="1"/>
    <col min="8954" max="8954" width="13.33203125" style="16" customWidth="1"/>
    <col min="8955" max="8955" width="17" style="16" customWidth="1"/>
    <col min="8956" max="8956" width="14.33203125" style="16" bestFit="1" customWidth="1"/>
    <col min="8957" max="8957" width="10" style="16" customWidth="1"/>
    <col min="8958" max="8958" width="16.109375" style="16" customWidth="1"/>
    <col min="8959" max="9204" width="9.109375" style="16"/>
    <col min="9205" max="9205" width="10.109375" style="16" bestFit="1" customWidth="1"/>
    <col min="9206" max="9206" width="10.109375" style="16" customWidth="1"/>
    <col min="9207" max="9207" width="23.33203125" style="16" customWidth="1"/>
    <col min="9208" max="9208" width="10.33203125" style="16" bestFit="1" customWidth="1"/>
    <col min="9209" max="9209" width="3.88671875" style="16" customWidth="1"/>
    <col min="9210" max="9210" width="13.33203125" style="16" customWidth="1"/>
    <col min="9211" max="9211" width="17" style="16" customWidth="1"/>
    <col min="9212" max="9212" width="14.33203125" style="16" bestFit="1" customWidth="1"/>
    <col min="9213" max="9213" width="10" style="16" customWidth="1"/>
    <col min="9214" max="9214" width="16.109375" style="16" customWidth="1"/>
    <col min="9215" max="9460" width="9.109375" style="16"/>
    <col min="9461" max="9461" width="10.109375" style="16" bestFit="1" customWidth="1"/>
    <col min="9462" max="9462" width="10.109375" style="16" customWidth="1"/>
    <col min="9463" max="9463" width="23.33203125" style="16" customWidth="1"/>
    <col min="9464" max="9464" width="10.33203125" style="16" bestFit="1" customWidth="1"/>
    <col min="9465" max="9465" width="3.88671875" style="16" customWidth="1"/>
    <col min="9466" max="9466" width="13.33203125" style="16" customWidth="1"/>
    <col min="9467" max="9467" width="17" style="16" customWidth="1"/>
    <col min="9468" max="9468" width="14.33203125" style="16" bestFit="1" customWidth="1"/>
    <col min="9469" max="9469" width="10" style="16" customWidth="1"/>
    <col min="9470" max="9470" width="16.109375" style="16" customWidth="1"/>
    <col min="9471" max="9716" width="9.109375" style="16"/>
    <col min="9717" max="9717" width="10.109375" style="16" bestFit="1" customWidth="1"/>
    <col min="9718" max="9718" width="10.109375" style="16" customWidth="1"/>
    <col min="9719" max="9719" width="23.33203125" style="16" customWidth="1"/>
    <col min="9720" max="9720" width="10.33203125" style="16" bestFit="1" customWidth="1"/>
    <col min="9721" max="9721" width="3.88671875" style="16" customWidth="1"/>
    <col min="9722" max="9722" width="13.33203125" style="16" customWidth="1"/>
    <col min="9723" max="9723" width="17" style="16" customWidth="1"/>
    <col min="9724" max="9724" width="14.33203125" style="16" bestFit="1" customWidth="1"/>
    <col min="9725" max="9725" width="10" style="16" customWidth="1"/>
    <col min="9726" max="9726" width="16.109375" style="16" customWidth="1"/>
    <col min="9727" max="9972" width="9.109375" style="16"/>
    <col min="9973" max="9973" width="10.109375" style="16" bestFit="1" customWidth="1"/>
    <col min="9974" max="9974" width="10.109375" style="16" customWidth="1"/>
    <col min="9975" max="9975" width="23.33203125" style="16" customWidth="1"/>
    <col min="9976" max="9976" width="10.33203125" style="16" bestFit="1" customWidth="1"/>
    <col min="9977" max="9977" width="3.88671875" style="16" customWidth="1"/>
    <col min="9978" max="9978" width="13.33203125" style="16" customWidth="1"/>
    <col min="9979" max="9979" width="17" style="16" customWidth="1"/>
    <col min="9980" max="9980" width="14.33203125" style="16" bestFit="1" customWidth="1"/>
    <col min="9981" max="9981" width="10" style="16" customWidth="1"/>
    <col min="9982" max="9982" width="16.109375" style="16" customWidth="1"/>
    <col min="9983" max="10228" width="9.109375" style="16"/>
    <col min="10229" max="10229" width="10.109375" style="16" bestFit="1" customWidth="1"/>
    <col min="10230" max="10230" width="10.109375" style="16" customWidth="1"/>
    <col min="10231" max="10231" width="23.33203125" style="16" customWidth="1"/>
    <col min="10232" max="10232" width="10.33203125" style="16" bestFit="1" customWidth="1"/>
    <col min="10233" max="10233" width="3.88671875" style="16" customWidth="1"/>
    <col min="10234" max="10234" width="13.33203125" style="16" customWidth="1"/>
    <col min="10235" max="10235" width="17" style="16" customWidth="1"/>
    <col min="10236" max="10236" width="14.33203125" style="16" bestFit="1" customWidth="1"/>
    <col min="10237" max="10237" width="10" style="16" customWidth="1"/>
    <col min="10238" max="10238" width="16.109375" style="16" customWidth="1"/>
    <col min="10239" max="10484" width="9.109375" style="16"/>
    <col min="10485" max="10485" width="10.109375" style="16" bestFit="1" customWidth="1"/>
    <col min="10486" max="10486" width="10.109375" style="16" customWidth="1"/>
    <col min="10487" max="10487" width="23.33203125" style="16" customWidth="1"/>
    <col min="10488" max="10488" width="10.33203125" style="16" bestFit="1" customWidth="1"/>
    <col min="10489" max="10489" width="3.88671875" style="16" customWidth="1"/>
    <col min="10490" max="10490" width="13.33203125" style="16" customWidth="1"/>
    <col min="10491" max="10491" width="17" style="16" customWidth="1"/>
    <col min="10492" max="10492" width="14.33203125" style="16" bestFit="1" customWidth="1"/>
    <col min="10493" max="10493" width="10" style="16" customWidth="1"/>
    <col min="10494" max="10494" width="16.109375" style="16" customWidth="1"/>
    <col min="10495" max="10740" width="9.109375" style="16"/>
    <col min="10741" max="10741" width="10.109375" style="16" bestFit="1" customWidth="1"/>
    <col min="10742" max="10742" width="10.109375" style="16" customWidth="1"/>
    <col min="10743" max="10743" width="23.33203125" style="16" customWidth="1"/>
    <col min="10744" max="10744" width="10.33203125" style="16" bestFit="1" customWidth="1"/>
    <col min="10745" max="10745" width="3.88671875" style="16" customWidth="1"/>
    <col min="10746" max="10746" width="13.33203125" style="16" customWidth="1"/>
    <col min="10747" max="10747" width="17" style="16" customWidth="1"/>
    <col min="10748" max="10748" width="14.33203125" style="16" bestFit="1" customWidth="1"/>
    <col min="10749" max="10749" width="10" style="16" customWidth="1"/>
    <col min="10750" max="10750" width="16.109375" style="16" customWidth="1"/>
    <col min="10751" max="10996" width="9.109375" style="16"/>
    <col min="10997" max="10997" width="10.109375" style="16" bestFit="1" customWidth="1"/>
    <col min="10998" max="10998" width="10.109375" style="16" customWidth="1"/>
    <col min="10999" max="10999" width="23.33203125" style="16" customWidth="1"/>
    <col min="11000" max="11000" width="10.33203125" style="16" bestFit="1" customWidth="1"/>
    <col min="11001" max="11001" width="3.88671875" style="16" customWidth="1"/>
    <col min="11002" max="11002" width="13.33203125" style="16" customWidth="1"/>
    <col min="11003" max="11003" width="17" style="16" customWidth="1"/>
    <col min="11004" max="11004" width="14.33203125" style="16" bestFit="1" customWidth="1"/>
    <col min="11005" max="11005" width="10" style="16" customWidth="1"/>
    <col min="11006" max="11006" width="16.109375" style="16" customWidth="1"/>
    <col min="11007" max="11252" width="9.109375" style="16"/>
    <col min="11253" max="11253" width="10.109375" style="16" bestFit="1" customWidth="1"/>
    <col min="11254" max="11254" width="10.109375" style="16" customWidth="1"/>
    <col min="11255" max="11255" width="23.33203125" style="16" customWidth="1"/>
    <col min="11256" max="11256" width="10.33203125" style="16" bestFit="1" customWidth="1"/>
    <col min="11257" max="11257" width="3.88671875" style="16" customWidth="1"/>
    <col min="11258" max="11258" width="13.33203125" style="16" customWidth="1"/>
    <col min="11259" max="11259" width="17" style="16" customWidth="1"/>
    <col min="11260" max="11260" width="14.33203125" style="16" bestFit="1" customWidth="1"/>
    <col min="11261" max="11261" width="10" style="16" customWidth="1"/>
    <col min="11262" max="11262" width="16.109375" style="16" customWidth="1"/>
    <col min="11263" max="11508" width="9.109375" style="16"/>
    <col min="11509" max="11509" width="10.109375" style="16" bestFit="1" customWidth="1"/>
    <col min="11510" max="11510" width="10.109375" style="16" customWidth="1"/>
    <col min="11511" max="11511" width="23.33203125" style="16" customWidth="1"/>
    <col min="11512" max="11512" width="10.33203125" style="16" bestFit="1" customWidth="1"/>
    <col min="11513" max="11513" width="3.88671875" style="16" customWidth="1"/>
    <col min="11514" max="11514" width="13.33203125" style="16" customWidth="1"/>
    <col min="11515" max="11515" width="17" style="16" customWidth="1"/>
    <col min="11516" max="11516" width="14.33203125" style="16" bestFit="1" customWidth="1"/>
    <col min="11517" max="11517" width="10" style="16" customWidth="1"/>
    <col min="11518" max="11518" width="16.109375" style="16" customWidth="1"/>
    <col min="11519" max="11764" width="9.109375" style="16"/>
    <col min="11765" max="11765" width="10.109375" style="16" bestFit="1" customWidth="1"/>
    <col min="11766" max="11766" width="10.109375" style="16" customWidth="1"/>
    <col min="11767" max="11767" width="23.33203125" style="16" customWidth="1"/>
    <col min="11768" max="11768" width="10.33203125" style="16" bestFit="1" customWidth="1"/>
    <col min="11769" max="11769" width="3.88671875" style="16" customWidth="1"/>
    <col min="11770" max="11770" width="13.33203125" style="16" customWidth="1"/>
    <col min="11771" max="11771" width="17" style="16" customWidth="1"/>
    <col min="11772" max="11772" width="14.33203125" style="16" bestFit="1" customWidth="1"/>
    <col min="11773" max="11773" width="10" style="16" customWidth="1"/>
    <col min="11774" max="11774" width="16.109375" style="16" customWidth="1"/>
    <col min="11775" max="12020" width="9.109375" style="16"/>
    <col min="12021" max="12021" width="10.109375" style="16" bestFit="1" customWidth="1"/>
    <col min="12022" max="12022" width="10.109375" style="16" customWidth="1"/>
    <col min="12023" max="12023" width="23.33203125" style="16" customWidth="1"/>
    <col min="12024" max="12024" width="10.33203125" style="16" bestFit="1" customWidth="1"/>
    <col min="12025" max="12025" width="3.88671875" style="16" customWidth="1"/>
    <col min="12026" max="12026" width="13.33203125" style="16" customWidth="1"/>
    <col min="12027" max="12027" width="17" style="16" customWidth="1"/>
    <col min="12028" max="12028" width="14.33203125" style="16" bestFit="1" customWidth="1"/>
    <col min="12029" max="12029" width="10" style="16" customWidth="1"/>
    <col min="12030" max="12030" width="16.109375" style="16" customWidth="1"/>
    <col min="12031" max="12276" width="9.109375" style="16"/>
    <col min="12277" max="12277" width="10.109375" style="16" bestFit="1" customWidth="1"/>
    <col min="12278" max="12278" width="10.109375" style="16" customWidth="1"/>
    <col min="12279" max="12279" width="23.33203125" style="16" customWidth="1"/>
    <col min="12280" max="12280" width="10.33203125" style="16" bestFit="1" customWidth="1"/>
    <col min="12281" max="12281" width="3.88671875" style="16" customWidth="1"/>
    <col min="12282" max="12282" width="13.33203125" style="16" customWidth="1"/>
    <col min="12283" max="12283" width="17" style="16" customWidth="1"/>
    <col min="12284" max="12284" width="14.33203125" style="16" bestFit="1" customWidth="1"/>
    <col min="12285" max="12285" width="10" style="16" customWidth="1"/>
    <col min="12286" max="12286" width="16.109375" style="16" customWidth="1"/>
    <col min="12287" max="12532" width="9.109375" style="16"/>
    <col min="12533" max="12533" width="10.109375" style="16" bestFit="1" customWidth="1"/>
    <col min="12534" max="12534" width="10.109375" style="16" customWidth="1"/>
    <col min="12535" max="12535" width="23.33203125" style="16" customWidth="1"/>
    <col min="12536" max="12536" width="10.33203125" style="16" bestFit="1" customWidth="1"/>
    <col min="12537" max="12537" width="3.88671875" style="16" customWidth="1"/>
    <col min="12538" max="12538" width="13.33203125" style="16" customWidth="1"/>
    <col min="12539" max="12539" width="17" style="16" customWidth="1"/>
    <col min="12540" max="12540" width="14.33203125" style="16" bestFit="1" customWidth="1"/>
    <col min="12541" max="12541" width="10" style="16" customWidth="1"/>
    <col min="12542" max="12542" width="16.109375" style="16" customWidth="1"/>
    <col min="12543" max="12788" width="9.109375" style="16"/>
    <col min="12789" max="12789" width="10.109375" style="16" bestFit="1" customWidth="1"/>
    <col min="12790" max="12790" width="10.109375" style="16" customWidth="1"/>
    <col min="12791" max="12791" width="23.33203125" style="16" customWidth="1"/>
    <col min="12792" max="12792" width="10.33203125" style="16" bestFit="1" customWidth="1"/>
    <col min="12793" max="12793" width="3.88671875" style="16" customWidth="1"/>
    <col min="12794" max="12794" width="13.33203125" style="16" customWidth="1"/>
    <col min="12795" max="12795" width="17" style="16" customWidth="1"/>
    <col min="12796" max="12796" width="14.33203125" style="16" bestFit="1" customWidth="1"/>
    <col min="12797" max="12797" width="10" style="16" customWidth="1"/>
    <col min="12798" max="12798" width="16.109375" style="16" customWidth="1"/>
    <col min="12799" max="13044" width="9.109375" style="16"/>
    <col min="13045" max="13045" width="10.109375" style="16" bestFit="1" customWidth="1"/>
    <col min="13046" max="13046" width="10.109375" style="16" customWidth="1"/>
    <col min="13047" max="13047" width="23.33203125" style="16" customWidth="1"/>
    <col min="13048" max="13048" width="10.33203125" style="16" bestFit="1" customWidth="1"/>
    <col min="13049" max="13049" width="3.88671875" style="16" customWidth="1"/>
    <col min="13050" max="13050" width="13.33203125" style="16" customWidth="1"/>
    <col min="13051" max="13051" width="17" style="16" customWidth="1"/>
    <col min="13052" max="13052" width="14.33203125" style="16" bestFit="1" customWidth="1"/>
    <col min="13053" max="13053" width="10" style="16" customWidth="1"/>
    <col min="13054" max="13054" width="16.109375" style="16" customWidth="1"/>
    <col min="13055" max="13300" width="9.109375" style="16"/>
    <col min="13301" max="13301" width="10.109375" style="16" bestFit="1" customWidth="1"/>
    <col min="13302" max="13302" width="10.109375" style="16" customWidth="1"/>
    <col min="13303" max="13303" width="23.33203125" style="16" customWidth="1"/>
    <col min="13304" max="13304" width="10.33203125" style="16" bestFit="1" customWidth="1"/>
    <col min="13305" max="13305" width="3.88671875" style="16" customWidth="1"/>
    <col min="13306" max="13306" width="13.33203125" style="16" customWidth="1"/>
    <col min="13307" max="13307" width="17" style="16" customWidth="1"/>
    <col min="13308" max="13308" width="14.33203125" style="16" bestFit="1" customWidth="1"/>
    <col min="13309" max="13309" width="10" style="16" customWidth="1"/>
    <col min="13310" max="13310" width="16.109375" style="16" customWidth="1"/>
    <col min="13311" max="13556" width="9.109375" style="16"/>
    <col min="13557" max="13557" width="10.109375" style="16" bestFit="1" customWidth="1"/>
    <col min="13558" max="13558" width="10.109375" style="16" customWidth="1"/>
    <col min="13559" max="13559" width="23.33203125" style="16" customWidth="1"/>
    <col min="13560" max="13560" width="10.33203125" style="16" bestFit="1" customWidth="1"/>
    <col min="13561" max="13561" width="3.88671875" style="16" customWidth="1"/>
    <col min="13562" max="13562" width="13.33203125" style="16" customWidth="1"/>
    <col min="13563" max="13563" width="17" style="16" customWidth="1"/>
    <col min="13564" max="13564" width="14.33203125" style="16" bestFit="1" customWidth="1"/>
    <col min="13565" max="13565" width="10" style="16" customWidth="1"/>
    <col min="13566" max="13566" width="16.109375" style="16" customWidth="1"/>
    <col min="13567" max="13812" width="9.109375" style="16"/>
    <col min="13813" max="13813" width="10.109375" style="16" bestFit="1" customWidth="1"/>
    <col min="13814" max="13814" width="10.109375" style="16" customWidth="1"/>
    <col min="13815" max="13815" width="23.33203125" style="16" customWidth="1"/>
    <col min="13816" max="13816" width="10.33203125" style="16" bestFit="1" customWidth="1"/>
    <col min="13817" max="13817" width="3.88671875" style="16" customWidth="1"/>
    <col min="13818" max="13818" width="13.33203125" style="16" customWidth="1"/>
    <col min="13819" max="13819" width="17" style="16" customWidth="1"/>
    <col min="13820" max="13820" width="14.33203125" style="16" bestFit="1" customWidth="1"/>
    <col min="13821" max="13821" width="10" style="16" customWidth="1"/>
    <col min="13822" max="13822" width="16.109375" style="16" customWidth="1"/>
    <col min="13823" max="14068" width="9.109375" style="16"/>
    <col min="14069" max="14069" width="10.109375" style="16" bestFit="1" customWidth="1"/>
    <col min="14070" max="14070" width="10.109375" style="16" customWidth="1"/>
    <col min="14071" max="14071" width="23.33203125" style="16" customWidth="1"/>
    <col min="14072" max="14072" width="10.33203125" style="16" bestFit="1" customWidth="1"/>
    <col min="14073" max="14073" width="3.88671875" style="16" customWidth="1"/>
    <col min="14074" max="14074" width="13.33203125" style="16" customWidth="1"/>
    <col min="14075" max="14075" width="17" style="16" customWidth="1"/>
    <col min="14076" max="14076" width="14.33203125" style="16" bestFit="1" customWidth="1"/>
    <col min="14077" max="14077" width="10" style="16" customWidth="1"/>
    <col min="14078" max="14078" width="16.109375" style="16" customWidth="1"/>
    <col min="14079" max="14324" width="9.109375" style="16"/>
    <col min="14325" max="14325" width="10.109375" style="16" bestFit="1" customWidth="1"/>
    <col min="14326" max="14326" width="10.109375" style="16" customWidth="1"/>
    <col min="14327" max="14327" width="23.33203125" style="16" customWidth="1"/>
    <col min="14328" max="14328" width="10.33203125" style="16" bestFit="1" customWidth="1"/>
    <col min="14329" max="14329" width="3.88671875" style="16" customWidth="1"/>
    <col min="14330" max="14330" width="13.33203125" style="16" customWidth="1"/>
    <col min="14331" max="14331" width="17" style="16" customWidth="1"/>
    <col min="14332" max="14332" width="14.33203125" style="16" bestFit="1" customWidth="1"/>
    <col min="14333" max="14333" width="10" style="16" customWidth="1"/>
    <col min="14334" max="14334" width="16.109375" style="16" customWidth="1"/>
    <col min="14335" max="14580" width="9.109375" style="16"/>
    <col min="14581" max="14581" width="10.109375" style="16" bestFit="1" customWidth="1"/>
    <col min="14582" max="14582" width="10.109375" style="16" customWidth="1"/>
    <col min="14583" max="14583" width="23.33203125" style="16" customWidth="1"/>
    <col min="14584" max="14584" width="10.33203125" style="16" bestFit="1" customWidth="1"/>
    <col min="14585" max="14585" width="3.88671875" style="16" customWidth="1"/>
    <col min="14586" max="14586" width="13.33203125" style="16" customWidth="1"/>
    <col min="14587" max="14587" width="17" style="16" customWidth="1"/>
    <col min="14588" max="14588" width="14.33203125" style="16" bestFit="1" customWidth="1"/>
    <col min="14589" max="14589" width="10" style="16" customWidth="1"/>
    <col min="14590" max="14590" width="16.109375" style="16" customWidth="1"/>
    <col min="14591" max="14836" width="9.109375" style="16"/>
    <col min="14837" max="14837" width="10.109375" style="16" bestFit="1" customWidth="1"/>
    <col min="14838" max="14838" width="10.109375" style="16" customWidth="1"/>
    <col min="14839" max="14839" width="23.33203125" style="16" customWidth="1"/>
    <col min="14840" max="14840" width="10.33203125" style="16" bestFit="1" customWidth="1"/>
    <col min="14841" max="14841" width="3.88671875" style="16" customWidth="1"/>
    <col min="14842" max="14842" width="13.33203125" style="16" customWidth="1"/>
    <col min="14843" max="14843" width="17" style="16" customWidth="1"/>
    <col min="14844" max="14844" width="14.33203125" style="16" bestFit="1" customWidth="1"/>
    <col min="14845" max="14845" width="10" style="16" customWidth="1"/>
    <col min="14846" max="14846" width="16.109375" style="16" customWidth="1"/>
    <col min="14847" max="15092" width="9.109375" style="16"/>
    <col min="15093" max="15093" width="10.109375" style="16" bestFit="1" customWidth="1"/>
    <col min="15094" max="15094" width="10.109375" style="16" customWidth="1"/>
    <col min="15095" max="15095" width="23.33203125" style="16" customWidth="1"/>
    <col min="15096" max="15096" width="10.33203125" style="16" bestFit="1" customWidth="1"/>
    <col min="15097" max="15097" width="3.88671875" style="16" customWidth="1"/>
    <col min="15098" max="15098" width="13.33203125" style="16" customWidth="1"/>
    <col min="15099" max="15099" width="17" style="16" customWidth="1"/>
    <col min="15100" max="15100" width="14.33203125" style="16" bestFit="1" customWidth="1"/>
    <col min="15101" max="15101" width="10" style="16" customWidth="1"/>
    <col min="15102" max="15102" width="16.109375" style="16" customWidth="1"/>
    <col min="15103" max="15348" width="9.109375" style="16"/>
    <col min="15349" max="15349" width="10.109375" style="16" bestFit="1" customWidth="1"/>
    <col min="15350" max="15350" width="10.109375" style="16" customWidth="1"/>
    <col min="15351" max="15351" width="23.33203125" style="16" customWidth="1"/>
    <col min="15352" max="15352" width="10.33203125" style="16" bestFit="1" customWidth="1"/>
    <col min="15353" max="15353" width="3.88671875" style="16" customWidth="1"/>
    <col min="15354" max="15354" width="13.33203125" style="16" customWidth="1"/>
    <col min="15355" max="15355" width="17" style="16" customWidth="1"/>
    <col min="15356" max="15356" width="14.33203125" style="16" bestFit="1" customWidth="1"/>
    <col min="15357" max="15357" width="10" style="16" customWidth="1"/>
    <col min="15358" max="15358" width="16.109375" style="16" customWidth="1"/>
    <col min="15359" max="15604" width="9.109375" style="16"/>
    <col min="15605" max="15605" width="10.109375" style="16" bestFit="1" customWidth="1"/>
    <col min="15606" max="15606" width="10.109375" style="16" customWidth="1"/>
    <col min="15607" max="15607" width="23.33203125" style="16" customWidth="1"/>
    <col min="15608" max="15608" width="10.33203125" style="16" bestFit="1" customWidth="1"/>
    <col min="15609" max="15609" width="3.88671875" style="16" customWidth="1"/>
    <col min="15610" max="15610" width="13.33203125" style="16" customWidth="1"/>
    <col min="15611" max="15611" width="17" style="16" customWidth="1"/>
    <col min="15612" max="15612" width="14.33203125" style="16" bestFit="1" customWidth="1"/>
    <col min="15613" max="15613" width="10" style="16" customWidth="1"/>
    <col min="15614" max="15614" width="16.109375" style="16" customWidth="1"/>
    <col min="15615" max="15860" width="9.109375" style="16"/>
    <col min="15861" max="15861" width="10.109375" style="16" bestFit="1" customWidth="1"/>
    <col min="15862" max="15862" width="10.109375" style="16" customWidth="1"/>
    <col min="15863" max="15863" width="23.33203125" style="16" customWidth="1"/>
    <col min="15864" max="15864" width="10.33203125" style="16" bestFit="1" customWidth="1"/>
    <col min="15865" max="15865" width="3.88671875" style="16" customWidth="1"/>
    <col min="15866" max="15866" width="13.33203125" style="16" customWidth="1"/>
    <col min="15867" max="15867" width="17" style="16" customWidth="1"/>
    <col min="15868" max="15868" width="14.33203125" style="16" bestFit="1" customWidth="1"/>
    <col min="15869" max="15869" width="10" style="16" customWidth="1"/>
    <col min="15870" max="15870" width="16.109375" style="16" customWidth="1"/>
    <col min="15871" max="16116" width="9.109375" style="16"/>
    <col min="16117" max="16117" width="10.109375" style="16" bestFit="1" customWidth="1"/>
    <col min="16118" max="16118" width="10.109375" style="16" customWidth="1"/>
    <col min="16119" max="16119" width="23.33203125" style="16" customWidth="1"/>
    <col min="16120" max="16120" width="10.33203125" style="16" bestFit="1" customWidth="1"/>
    <col min="16121" max="16121" width="3.88671875" style="16" customWidth="1"/>
    <col min="16122" max="16122" width="13.33203125" style="16" customWidth="1"/>
    <col min="16123" max="16123" width="17" style="16" customWidth="1"/>
    <col min="16124" max="16124" width="14.33203125" style="16" bestFit="1" customWidth="1"/>
    <col min="16125" max="16125" width="10" style="16" customWidth="1"/>
    <col min="16126" max="16126" width="16.109375" style="16" customWidth="1"/>
    <col min="16127" max="16378" width="9.109375" style="16"/>
    <col min="16379" max="16380" width="9.109375" style="16" customWidth="1"/>
    <col min="16381" max="16384" width="9.109375" style="16"/>
  </cols>
  <sheetData>
    <row r="1" spans="1:12" ht="28.8" x14ac:dyDescent="0.3">
      <c r="A1" s="51" t="s">
        <v>46</v>
      </c>
      <c r="B1" s="52" t="s">
        <v>5</v>
      </c>
      <c r="C1" s="52" t="s">
        <v>6</v>
      </c>
      <c r="D1" s="52" t="s">
        <v>10</v>
      </c>
      <c r="E1" s="52" t="s">
        <v>14</v>
      </c>
      <c r="F1" s="15"/>
      <c r="G1" s="49" t="s">
        <v>20</v>
      </c>
      <c r="J1" s="53" t="s">
        <v>5</v>
      </c>
      <c r="K1" s="53" t="s">
        <v>10</v>
      </c>
      <c r="L1" s="53" t="s">
        <v>6</v>
      </c>
    </row>
    <row r="2" spans="1:12" x14ac:dyDescent="0.3">
      <c r="A2" s="48" t="s">
        <v>47</v>
      </c>
      <c r="B2" s="8">
        <v>43370</v>
      </c>
      <c r="C2" s="8">
        <v>43473</v>
      </c>
      <c r="D2" s="16">
        <f t="shared" ref="D2:D14" si="0">C2-B2</f>
        <v>103</v>
      </c>
      <c r="E2" s="16">
        <f>NETWORKDAYS(B2,C2,G2:G7)</f>
        <v>70</v>
      </c>
      <c r="G2" s="50">
        <v>43426</v>
      </c>
      <c r="J2" s="8">
        <v>43409</v>
      </c>
      <c r="K2" s="17">
        <v>60</v>
      </c>
      <c r="L2" s="8">
        <f>WORKDAY(J2,K2,G2:G10)</f>
        <v>43500</v>
      </c>
    </row>
    <row r="3" spans="1:12" x14ac:dyDescent="0.3">
      <c r="A3" s="48" t="s">
        <v>48</v>
      </c>
      <c r="B3" s="8">
        <v>43401</v>
      </c>
      <c r="C3" s="8">
        <v>43479</v>
      </c>
      <c r="D3" s="16">
        <f t="shared" si="0"/>
        <v>78</v>
      </c>
      <c r="E3" s="16">
        <f t="shared" ref="E3:E14" si="1">NETWORKDAYS(B3,C3,G3:G8)</f>
        <v>53</v>
      </c>
      <c r="G3" s="50">
        <v>43427</v>
      </c>
      <c r="J3" s="8">
        <v>43450</v>
      </c>
      <c r="K3" s="17">
        <v>30</v>
      </c>
      <c r="L3" s="8">
        <f t="shared" ref="L3:L6" si="2">WORKDAY(J3,K3,G3:G11)</f>
        <v>43495</v>
      </c>
    </row>
    <row r="4" spans="1:12" x14ac:dyDescent="0.3">
      <c r="A4" s="48" t="s">
        <v>49</v>
      </c>
      <c r="B4" s="8">
        <v>43431</v>
      </c>
      <c r="C4" s="8">
        <v>43487</v>
      </c>
      <c r="D4" s="16">
        <f t="shared" si="0"/>
        <v>56</v>
      </c>
      <c r="E4" s="16">
        <f t="shared" si="1"/>
        <v>38</v>
      </c>
      <c r="G4" s="50">
        <v>43465</v>
      </c>
      <c r="J4" s="8">
        <v>43472</v>
      </c>
      <c r="K4" s="17">
        <v>5</v>
      </c>
      <c r="L4" s="8">
        <f t="shared" si="2"/>
        <v>43479</v>
      </c>
    </row>
    <row r="5" spans="1:12" x14ac:dyDescent="0.3">
      <c r="A5" s="48" t="s">
        <v>50</v>
      </c>
      <c r="B5" s="8">
        <v>43510</v>
      </c>
      <c r="C5" s="8">
        <v>43586</v>
      </c>
      <c r="D5" s="16">
        <f t="shared" si="0"/>
        <v>76</v>
      </c>
      <c r="E5" s="16">
        <f t="shared" si="1"/>
        <v>54</v>
      </c>
      <c r="G5" s="50">
        <v>43466</v>
      </c>
      <c r="J5" s="8">
        <v>43519</v>
      </c>
      <c r="K5" s="17">
        <v>45</v>
      </c>
      <c r="L5" s="8">
        <f t="shared" si="2"/>
        <v>43581</v>
      </c>
    </row>
    <row r="6" spans="1:12" x14ac:dyDescent="0.3">
      <c r="A6" s="48" t="s">
        <v>51</v>
      </c>
      <c r="B6" s="8">
        <v>43529</v>
      </c>
      <c r="C6" s="8">
        <v>43592</v>
      </c>
      <c r="D6" s="16">
        <f t="shared" si="0"/>
        <v>63</v>
      </c>
      <c r="E6" s="16">
        <f t="shared" si="1"/>
        <v>46</v>
      </c>
      <c r="G6" s="50">
        <v>43486</v>
      </c>
      <c r="J6" s="8">
        <v>43609</v>
      </c>
      <c r="K6" s="17">
        <v>25</v>
      </c>
      <c r="L6" s="8">
        <f t="shared" si="2"/>
        <v>43647</v>
      </c>
    </row>
    <row r="7" spans="1:12" x14ac:dyDescent="0.3">
      <c r="A7" s="48" t="s">
        <v>52</v>
      </c>
      <c r="B7" s="8">
        <v>43544</v>
      </c>
      <c r="C7" s="8">
        <v>43601</v>
      </c>
      <c r="D7" s="16">
        <f t="shared" si="0"/>
        <v>57</v>
      </c>
      <c r="E7" s="16">
        <f t="shared" si="1"/>
        <v>42</v>
      </c>
      <c r="G7" s="50">
        <v>43514</v>
      </c>
      <c r="J7" s="8"/>
      <c r="K7" s="17"/>
      <c r="L7" s="8"/>
    </row>
    <row r="8" spans="1:12" x14ac:dyDescent="0.3">
      <c r="A8" s="48" t="s">
        <v>53</v>
      </c>
      <c r="B8" s="8">
        <v>43567</v>
      </c>
      <c r="C8" s="8">
        <v>43620</v>
      </c>
      <c r="D8" s="16">
        <f t="shared" si="0"/>
        <v>53</v>
      </c>
      <c r="E8" s="16">
        <f t="shared" si="1"/>
        <v>37</v>
      </c>
      <c r="G8" s="50">
        <v>43612</v>
      </c>
    </row>
    <row r="9" spans="1:12" x14ac:dyDescent="0.3">
      <c r="A9" s="48" t="s">
        <v>54</v>
      </c>
      <c r="B9" s="8">
        <v>43586</v>
      </c>
      <c r="C9" s="8">
        <v>43649</v>
      </c>
      <c r="D9" s="16">
        <f t="shared" si="0"/>
        <v>63</v>
      </c>
      <c r="E9" s="16">
        <f t="shared" si="1"/>
        <v>46</v>
      </c>
      <c r="G9" s="50">
        <v>43650</v>
      </c>
    </row>
    <row r="10" spans="1:12" x14ac:dyDescent="0.3">
      <c r="A10" s="48" t="s">
        <v>55</v>
      </c>
      <c r="B10" s="8">
        <v>43605</v>
      </c>
      <c r="C10" s="8">
        <v>43637</v>
      </c>
      <c r="D10" s="16">
        <f t="shared" si="0"/>
        <v>32</v>
      </c>
      <c r="E10" s="16">
        <f t="shared" si="1"/>
        <v>25</v>
      </c>
      <c r="G10" s="50">
        <v>43710</v>
      </c>
    </row>
    <row r="11" spans="1:12" x14ac:dyDescent="0.3">
      <c r="A11" s="48" t="s">
        <v>56</v>
      </c>
      <c r="B11" s="8">
        <v>43622</v>
      </c>
      <c r="C11" s="8">
        <v>43669</v>
      </c>
      <c r="D11" s="16">
        <f t="shared" si="0"/>
        <v>47</v>
      </c>
      <c r="E11" s="16">
        <f t="shared" si="1"/>
        <v>34</v>
      </c>
      <c r="G11" s="50">
        <v>43797</v>
      </c>
    </row>
    <row r="12" spans="1:12" x14ac:dyDescent="0.3">
      <c r="A12" s="48" t="s">
        <v>57</v>
      </c>
      <c r="B12" s="8">
        <v>43643</v>
      </c>
      <c r="C12" s="8">
        <v>43655</v>
      </c>
      <c r="D12" s="16">
        <f t="shared" si="0"/>
        <v>12</v>
      </c>
      <c r="E12" s="16">
        <f t="shared" si="1"/>
        <v>9</v>
      </c>
      <c r="G12" s="50">
        <v>43798</v>
      </c>
    </row>
    <row r="13" spans="1:12" x14ac:dyDescent="0.3">
      <c r="A13" s="48" t="s">
        <v>58</v>
      </c>
      <c r="B13" s="8">
        <v>43662</v>
      </c>
      <c r="C13" s="8">
        <v>43686</v>
      </c>
      <c r="D13" s="16">
        <f t="shared" si="0"/>
        <v>24</v>
      </c>
      <c r="E13" s="16">
        <f t="shared" si="1"/>
        <v>19</v>
      </c>
      <c r="G13" s="50">
        <v>43824</v>
      </c>
    </row>
    <row r="14" spans="1:12" x14ac:dyDescent="0.3">
      <c r="A14" s="48" t="s">
        <v>67</v>
      </c>
      <c r="B14" s="8">
        <v>43710</v>
      </c>
      <c r="C14" s="8">
        <v>43714</v>
      </c>
      <c r="D14" s="16">
        <f t="shared" si="0"/>
        <v>4</v>
      </c>
      <c r="E14" s="16">
        <f t="shared" si="1"/>
        <v>5</v>
      </c>
      <c r="G14" s="50">
        <v>43825</v>
      </c>
    </row>
    <row r="15" spans="1:12" x14ac:dyDescent="0.3">
      <c r="G15" s="50">
        <v>43826</v>
      </c>
    </row>
    <row r="16" spans="1:12" x14ac:dyDescent="0.3">
      <c r="G16" s="50">
        <v>43829</v>
      </c>
    </row>
    <row r="17" spans="7:7" x14ac:dyDescent="0.3">
      <c r="G17" s="50">
        <v>43830</v>
      </c>
    </row>
    <row r="18" spans="7:7" x14ac:dyDescent="0.3">
      <c r="G18" s="50">
        <v>43831</v>
      </c>
    </row>
    <row r="19" spans="7:7" x14ac:dyDescent="0.3">
      <c r="G19" s="50">
        <v>43850</v>
      </c>
    </row>
    <row r="20" spans="7:7" x14ac:dyDescent="0.3">
      <c r="G20" s="50">
        <v>43878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B0F0"/>
  </sheetPr>
  <dimension ref="A1:D24"/>
  <sheetViews>
    <sheetView zoomScale="160" zoomScaleNormal="160" workbookViewId="0">
      <selection sqref="A1:D17"/>
    </sheetView>
  </sheetViews>
  <sheetFormatPr baseColWidth="10" defaultColWidth="8.88671875" defaultRowHeight="14.4" x14ac:dyDescent="0.3"/>
  <cols>
    <col min="1" max="1" width="11" style="16" bestFit="1" customWidth="1"/>
    <col min="2" max="2" width="11.33203125" style="16" customWidth="1"/>
    <col min="3" max="3" width="11.6640625" style="16" customWidth="1"/>
    <col min="4" max="4" width="9.6640625" style="16" bestFit="1" customWidth="1"/>
    <col min="5" max="5" width="10.5546875" style="16" bestFit="1" customWidth="1"/>
    <col min="6" max="247" width="9.109375" style="16"/>
    <col min="248" max="248" width="10.109375" style="16" bestFit="1" customWidth="1"/>
    <col min="249" max="249" width="10.109375" style="16" customWidth="1"/>
    <col min="250" max="250" width="23.33203125" style="16" customWidth="1"/>
    <col min="251" max="251" width="10.33203125" style="16" bestFit="1" customWidth="1"/>
    <col min="252" max="252" width="3.88671875" style="16" customWidth="1"/>
    <col min="253" max="253" width="13.33203125" style="16" customWidth="1"/>
    <col min="254" max="254" width="17" style="16" customWidth="1"/>
    <col min="255" max="255" width="14.33203125" style="16" bestFit="1" customWidth="1"/>
    <col min="256" max="256" width="10" style="16" customWidth="1"/>
    <col min="257" max="257" width="16.109375" style="16" customWidth="1"/>
    <col min="258" max="503" width="9.109375" style="16"/>
    <col min="504" max="504" width="10.109375" style="16" bestFit="1" customWidth="1"/>
    <col min="505" max="505" width="10.109375" style="16" customWidth="1"/>
    <col min="506" max="506" width="23.33203125" style="16" customWidth="1"/>
    <col min="507" max="507" width="10.33203125" style="16" bestFit="1" customWidth="1"/>
    <col min="508" max="508" width="3.88671875" style="16" customWidth="1"/>
    <col min="509" max="509" width="13.33203125" style="16" customWidth="1"/>
    <col min="510" max="510" width="17" style="16" customWidth="1"/>
    <col min="511" max="511" width="14.33203125" style="16" bestFit="1" customWidth="1"/>
    <col min="512" max="512" width="10" style="16" customWidth="1"/>
    <col min="513" max="513" width="16.109375" style="16" customWidth="1"/>
    <col min="514" max="759" width="9.109375" style="16"/>
    <col min="760" max="760" width="10.109375" style="16" bestFit="1" customWidth="1"/>
    <col min="761" max="761" width="10.109375" style="16" customWidth="1"/>
    <col min="762" max="762" width="23.33203125" style="16" customWidth="1"/>
    <col min="763" max="763" width="10.33203125" style="16" bestFit="1" customWidth="1"/>
    <col min="764" max="764" width="3.88671875" style="16" customWidth="1"/>
    <col min="765" max="765" width="13.33203125" style="16" customWidth="1"/>
    <col min="766" max="766" width="17" style="16" customWidth="1"/>
    <col min="767" max="767" width="14.33203125" style="16" bestFit="1" customWidth="1"/>
    <col min="768" max="768" width="10" style="16" customWidth="1"/>
    <col min="769" max="769" width="16.109375" style="16" customWidth="1"/>
    <col min="770" max="1015" width="9.109375" style="16"/>
    <col min="1016" max="1016" width="10.109375" style="16" bestFit="1" customWidth="1"/>
    <col min="1017" max="1017" width="10.109375" style="16" customWidth="1"/>
    <col min="1018" max="1018" width="23.33203125" style="16" customWidth="1"/>
    <col min="1019" max="1019" width="10.33203125" style="16" bestFit="1" customWidth="1"/>
    <col min="1020" max="1020" width="3.88671875" style="16" customWidth="1"/>
    <col min="1021" max="1021" width="13.33203125" style="16" customWidth="1"/>
    <col min="1022" max="1022" width="17" style="16" customWidth="1"/>
    <col min="1023" max="1023" width="14.33203125" style="16" bestFit="1" customWidth="1"/>
    <col min="1024" max="1024" width="10" style="16" customWidth="1"/>
    <col min="1025" max="1025" width="16.109375" style="16" customWidth="1"/>
    <col min="1026" max="1271" width="9.109375" style="16"/>
    <col min="1272" max="1272" width="10.109375" style="16" bestFit="1" customWidth="1"/>
    <col min="1273" max="1273" width="10.109375" style="16" customWidth="1"/>
    <col min="1274" max="1274" width="23.33203125" style="16" customWidth="1"/>
    <col min="1275" max="1275" width="10.33203125" style="16" bestFit="1" customWidth="1"/>
    <col min="1276" max="1276" width="3.88671875" style="16" customWidth="1"/>
    <col min="1277" max="1277" width="13.33203125" style="16" customWidth="1"/>
    <col min="1278" max="1278" width="17" style="16" customWidth="1"/>
    <col min="1279" max="1279" width="14.33203125" style="16" bestFit="1" customWidth="1"/>
    <col min="1280" max="1280" width="10" style="16" customWidth="1"/>
    <col min="1281" max="1281" width="16.109375" style="16" customWidth="1"/>
    <col min="1282" max="1527" width="9.109375" style="16"/>
    <col min="1528" max="1528" width="10.109375" style="16" bestFit="1" customWidth="1"/>
    <col min="1529" max="1529" width="10.109375" style="16" customWidth="1"/>
    <col min="1530" max="1530" width="23.33203125" style="16" customWidth="1"/>
    <col min="1531" max="1531" width="10.33203125" style="16" bestFit="1" customWidth="1"/>
    <col min="1532" max="1532" width="3.88671875" style="16" customWidth="1"/>
    <col min="1533" max="1533" width="13.33203125" style="16" customWidth="1"/>
    <col min="1534" max="1534" width="17" style="16" customWidth="1"/>
    <col min="1535" max="1535" width="14.33203125" style="16" bestFit="1" customWidth="1"/>
    <col min="1536" max="1536" width="10" style="16" customWidth="1"/>
    <col min="1537" max="1537" width="16.109375" style="16" customWidth="1"/>
    <col min="1538" max="1783" width="9.109375" style="16"/>
    <col min="1784" max="1784" width="10.109375" style="16" bestFit="1" customWidth="1"/>
    <col min="1785" max="1785" width="10.109375" style="16" customWidth="1"/>
    <col min="1786" max="1786" width="23.33203125" style="16" customWidth="1"/>
    <col min="1787" max="1787" width="10.33203125" style="16" bestFit="1" customWidth="1"/>
    <col min="1788" max="1788" width="3.88671875" style="16" customWidth="1"/>
    <col min="1789" max="1789" width="13.33203125" style="16" customWidth="1"/>
    <col min="1790" max="1790" width="17" style="16" customWidth="1"/>
    <col min="1791" max="1791" width="14.33203125" style="16" bestFit="1" customWidth="1"/>
    <col min="1792" max="1792" width="10" style="16" customWidth="1"/>
    <col min="1793" max="1793" width="16.109375" style="16" customWidth="1"/>
    <col min="1794" max="2039" width="9.109375" style="16"/>
    <col min="2040" max="2040" width="10.109375" style="16" bestFit="1" customWidth="1"/>
    <col min="2041" max="2041" width="10.109375" style="16" customWidth="1"/>
    <col min="2042" max="2042" width="23.33203125" style="16" customWidth="1"/>
    <col min="2043" max="2043" width="10.33203125" style="16" bestFit="1" customWidth="1"/>
    <col min="2044" max="2044" width="3.88671875" style="16" customWidth="1"/>
    <col min="2045" max="2045" width="13.33203125" style="16" customWidth="1"/>
    <col min="2046" max="2046" width="17" style="16" customWidth="1"/>
    <col min="2047" max="2047" width="14.33203125" style="16" bestFit="1" customWidth="1"/>
    <col min="2048" max="2048" width="10" style="16" customWidth="1"/>
    <col min="2049" max="2049" width="16.109375" style="16" customWidth="1"/>
    <col min="2050" max="2295" width="9.109375" style="16"/>
    <col min="2296" max="2296" width="10.109375" style="16" bestFit="1" customWidth="1"/>
    <col min="2297" max="2297" width="10.109375" style="16" customWidth="1"/>
    <col min="2298" max="2298" width="23.33203125" style="16" customWidth="1"/>
    <col min="2299" max="2299" width="10.33203125" style="16" bestFit="1" customWidth="1"/>
    <col min="2300" max="2300" width="3.88671875" style="16" customWidth="1"/>
    <col min="2301" max="2301" width="13.33203125" style="16" customWidth="1"/>
    <col min="2302" max="2302" width="17" style="16" customWidth="1"/>
    <col min="2303" max="2303" width="14.33203125" style="16" bestFit="1" customWidth="1"/>
    <col min="2304" max="2304" width="10" style="16" customWidth="1"/>
    <col min="2305" max="2305" width="16.109375" style="16" customWidth="1"/>
    <col min="2306" max="2551" width="9.109375" style="16"/>
    <col min="2552" max="2552" width="10.109375" style="16" bestFit="1" customWidth="1"/>
    <col min="2553" max="2553" width="10.109375" style="16" customWidth="1"/>
    <col min="2554" max="2554" width="23.33203125" style="16" customWidth="1"/>
    <col min="2555" max="2555" width="10.33203125" style="16" bestFit="1" customWidth="1"/>
    <col min="2556" max="2556" width="3.88671875" style="16" customWidth="1"/>
    <col min="2557" max="2557" width="13.33203125" style="16" customWidth="1"/>
    <col min="2558" max="2558" width="17" style="16" customWidth="1"/>
    <col min="2559" max="2559" width="14.33203125" style="16" bestFit="1" customWidth="1"/>
    <col min="2560" max="2560" width="10" style="16" customWidth="1"/>
    <col min="2561" max="2561" width="16.109375" style="16" customWidth="1"/>
    <col min="2562" max="2807" width="9.109375" style="16"/>
    <col min="2808" max="2808" width="10.109375" style="16" bestFit="1" customWidth="1"/>
    <col min="2809" max="2809" width="10.109375" style="16" customWidth="1"/>
    <col min="2810" max="2810" width="23.33203125" style="16" customWidth="1"/>
    <col min="2811" max="2811" width="10.33203125" style="16" bestFit="1" customWidth="1"/>
    <col min="2812" max="2812" width="3.88671875" style="16" customWidth="1"/>
    <col min="2813" max="2813" width="13.33203125" style="16" customWidth="1"/>
    <col min="2814" max="2814" width="17" style="16" customWidth="1"/>
    <col min="2815" max="2815" width="14.33203125" style="16" bestFit="1" customWidth="1"/>
    <col min="2816" max="2816" width="10" style="16" customWidth="1"/>
    <col min="2817" max="2817" width="16.109375" style="16" customWidth="1"/>
    <col min="2818" max="3063" width="9.109375" style="16"/>
    <col min="3064" max="3064" width="10.109375" style="16" bestFit="1" customWidth="1"/>
    <col min="3065" max="3065" width="10.109375" style="16" customWidth="1"/>
    <col min="3066" max="3066" width="23.33203125" style="16" customWidth="1"/>
    <col min="3067" max="3067" width="10.33203125" style="16" bestFit="1" customWidth="1"/>
    <col min="3068" max="3068" width="3.88671875" style="16" customWidth="1"/>
    <col min="3069" max="3069" width="13.33203125" style="16" customWidth="1"/>
    <col min="3070" max="3070" width="17" style="16" customWidth="1"/>
    <col min="3071" max="3071" width="14.33203125" style="16" bestFit="1" customWidth="1"/>
    <col min="3072" max="3072" width="10" style="16" customWidth="1"/>
    <col min="3073" max="3073" width="16.109375" style="16" customWidth="1"/>
    <col min="3074" max="3319" width="9.109375" style="16"/>
    <col min="3320" max="3320" width="10.109375" style="16" bestFit="1" customWidth="1"/>
    <col min="3321" max="3321" width="10.109375" style="16" customWidth="1"/>
    <col min="3322" max="3322" width="23.33203125" style="16" customWidth="1"/>
    <col min="3323" max="3323" width="10.33203125" style="16" bestFit="1" customWidth="1"/>
    <col min="3324" max="3324" width="3.88671875" style="16" customWidth="1"/>
    <col min="3325" max="3325" width="13.33203125" style="16" customWidth="1"/>
    <col min="3326" max="3326" width="17" style="16" customWidth="1"/>
    <col min="3327" max="3327" width="14.33203125" style="16" bestFit="1" customWidth="1"/>
    <col min="3328" max="3328" width="10" style="16" customWidth="1"/>
    <col min="3329" max="3329" width="16.109375" style="16" customWidth="1"/>
    <col min="3330" max="3575" width="9.109375" style="16"/>
    <col min="3576" max="3576" width="10.109375" style="16" bestFit="1" customWidth="1"/>
    <col min="3577" max="3577" width="10.109375" style="16" customWidth="1"/>
    <col min="3578" max="3578" width="23.33203125" style="16" customWidth="1"/>
    <col min="3579" max="3579" width="10.33203125" style="16" bestFit="1" customWidth="1"/>
    <col min="3580" max="3580" width="3.88671875" style="16" customWidth="1"/>
    <col min="3581" max="3581" width="13.33203125" style="16" customWidth="1"/>
    <col min="3582" max="3582" width="17" style="16" customWidth="1"/>
    <col min="3583" max="3583" width="14.33203125" style="16" bestFit="1" customWidth="1"/>
    <col min="3584" max="3584" width="10" style="16" customWidth="1"/>
    <col min="3585" max="3585" width="16.109375" style="16" customWidth="1"/>
    <col min="3586" max="3831" width="9.109375" style="16"/>
    <col min="3832" max="3832" width="10.109375" style="16" bestFit="1" customWidth="1"/>
    <col min="3833" max="3833" width="10.109375" style="16" customWidth="1"/>
    <col min="3834" max="3834" width="23.33203125" style="16" customWidth="1"/>
    <col min="3835" max="3835" width="10.33203125" style="16" bestFit="1" customWidth="1"/>
    <col min="3836" max="3836" width="3.88671875" style="16" customWidth="1"/>
    <col min="3837" max="3837" width="13.33203125" style="16" customWidth="1"/>
    <col min="3838" max="3838" width="17" style="16" customWidth="1"/>
    <col min="3839" max="3839" width="14.33203125" style="16" bestFit="1" customWidth="1"/>
    <col min="3840" max="3840" width="10" style="16" customWidth="1"/>
    <col min="3841" max="3841" width="16.109375" style="16" customWidth="1"/>
    <col min="3842" max="4087" width="9.109375" style="16"/>
    <col min="4088" max="4088" width="10.109375" style="16" bestFit="1" customWidth="1"/>
    <col min="4089" max="4089" width="10.109375" style="16" customWidth="1"/>
    <col min="4090" max="4090" width="23.33203125" style="16" customWidth="1"/>
    <col min="4091" max="4091" width="10.33203125" style="16" bestFit="1" customWidth="1"/>
    <col min="4092" max="4092" width="3.88671875" style="16" customWidth="1"/>
    <col min="4093" max="4093" width="13.33203125" style="16" customWidth="1"/>
    <col min="4094" max="4094" width="17" style="16" customWidth="1"/>
    <col min="4095" max="4095" width="14.33203125" style="16" bestFit="1" customWidth="1"/>
    <col min="4096" max="4096" width="10" style="16" customWidth="1"/>
    <col min="4097" max="4097" width="16.109375" style="16" customWidth="1"/>
    <col min="4098" max="4343" width="9.109375" style="16"/>
    <col min="4344" max="4344" width="10.109375" style="16" bestFit="1" customWidth="1"/>
    <col min="4345" max="4345" width="10.109375" style="16" customWidth="1"/>
    <col min="4346" max="4346" width="23.33203125" style="16" customWidth="1"/>
    <col min="4347" max="4347" width="10.33203125" style="16" bestFit="1" customWidth="1"/>
    <col min="4348" max="4348" width="3.88671875" style="16" customWidth="1"/>
    <col min="4349" max="4349" width="13.33203125" style="16" customWidth="1"/>
    <col min="4350" max="4350" width="17" style="16" customWidth="1"/>
    <col min="4351" max="4351" width="14.33203125" style="16" bestFit="1" customWidth="1"/>
    <col min="4352" max="4352" width="10" style="16" customWidth="1"/>
    <col min="4353" max="4353" width="16.109375" style="16" customWidth="1"/>
    <col min="4354" max="4599" width="9.109375" style="16"/>
    <col min="4600" max="4600" width="10.109375" style="16" bestFit="1" customWidth="1"/>
    <col min="4601" max="4601" width="10.109375" style="16" customWidth="1"/>
    <col min="4602" max="4602" width="23.33203125" style="16" customWidth="1"/>
    <col min="4603" max="4603" width="10.33203125" style="16" bestFit="1" customWidth="1"/>
    <col min="4604" max="4604" width="3.88671875" style="16" customWidth="1"/>
    <col min="4605" max="4605" width="13.33203125" style="16" customWidth="1"/>
    <col min="4606" max="4606" width="17" style="16" customWidth="1"/>
    <col min="4607" max="4607" width="14.33203125" style="16" bestFit="1" customWidth="1"/>
    <col min="4608" max="4608" width="10" style="16" customWidth="1"/>
    <col min="4609" max="4609" width="16.109375" style="16" customWidth="1"/>
    <col min="4610" max="4855" width="9.109375" style="16"/>
    <col min="4856" max="4856" width="10.109375" style="16" bestFit="1" customWidth="1"/>
    <col min="4857" max="4857" width="10.109375" style="16" customWidth="1"/>
    <col min="4858" max="4858" width="23.33203125" style="16" customWidth="1"/>
    <col min="4859" max="4859" width="10.33203125" style="16" bestFit="1" customWidth="1"/>
    <col min="4860" max="4860" width="3.88671875" style="16" customWidth="1"/>
    <col min="4861" max="4861" width="13.33203125" style="16" customWidth="1"/>
    <col min="4862" max="4862" width="17" style="16" customWidth="1"/>
    <col min="4863" max="4863" width="14.33203125" style="16" bestFit="1" customWidth="1"/>
    <col min="4864" max="4864" width="10" style="16" customWidth="1"/>
    <col min="4865" max="4865" width="16.109375" style="16" customWidth="1"/>
    <col min="4866" max="5111" width="9.109375" style="16"/>
    <col min="5112" max="5112" width="10.109375" style="16" bestFit="1" customWidth="1"/>
    <col min="5113" max="5113" width="10.109375" style="16" customWidth="1"/>
    <col min="5114" max="5114" width="23.33203125" style="16" customWidth="1"/>
    <col min="5115" max="5115" width="10.33203125" style="16" bestFit="1" customWidth="1"/>
    <col min="5116" max="5116" width="3.88671875" style="16" customWidth="1"/>
    <col min="5117" max="5117" width="13.33203125" style="16" customWidth="1"/>
    <col min="5118" max="5118" width="17" style="16" customWidth="1"/>
    <col min="5119" max="5119" width="14.33203125" style="16" bestFit="1" customWidth="1"/>
    <col min="5120" max="5120" width="10" style="16" customWidth="1"/>
    <col min="5121" max="5121" width="16.109375" style="16" customWidth="1"/>
    <col min="5122" max="5367" width="9.109375" style="16"/>
    <col min="5368" max="5368" width="10.109375" style="16" bestFit="1" customWidth="1"/>
    <col min="5369" max="5369" width="10.109375" style="16" customWidth="1"/>
    <col min="5370" max="5370" width="23.33203125" style="16" customWidth="1"/>
    <col min="5371" max="5371" width="10.33203125" style="16" bestFit="1" customWidth="1"/>
    <col min="5372" max="5372" width="3.88671875" style="16" customWidth="1"/>
    <col min="5373" max="5373" width="13.33203125" style="16" customWidth="1"/>
    <col min="5374" max="5374" width="17" style="16" customWidth="1"/>
    <col min="5375" max="5375" width="14.33203125" style="16" bestFit="1" customWidth="1"/>
    <col min="5376" max="5376" width="10" style="16" customWidth="1"/>
    <col min="5377" max="5377" width="16.109375" style="16" customWidth="1"/>
    <col min="5378" max="5623" width="9.109375" style="16"/>
    <col min="5624" max="5624" width="10.109375" style="16" bestFit="1" customWidth="1"/>
    <col min="5625" max="5625" width="10.109375" style="16" customWidth="1"/>
    <col min="5626" max="5626" width="23.33203125" style="16" customWidth="1"/>
    <col min="5627" max="5627" width="10.33203125" style="16" bestFit="1" customWidth="1"/>
    <col min="5628" max="5628" width="3.88671875" style="16" customWidth="1"/>
    <col min="5629" max="5629" width="13.33203125" style="16" customWidth="1"/>
    <col min="5630" max="5630" width="17" style="16" customWidth="1"/>
    <col min="5631" max="5631" width="14.33203125" style="16" bestFit="1" customWidth="1"/>
    <col min="5632" max="5632" width="10" style="16" customWidth="1"/>
    <col min="5633" max="5633" width="16.109375" style="16" customWidth="1"/>
    <col min="5634" max="5879" width="9.109375" style="16"/>
    <col min="5880" max="5880" width="10.109375" style="16" bestFit="1" customWidth="1"/>
    <col min="5881" max="5881" width="10.109375" style="16" customWidth="1"/>
    <col min="5882" max="5882" width="23.33203125" style="16" customWidth="1"/>
    <col min="5883" max="5883" width="10.33203125" style="16" bestFit="1" customWidth="1"/>
    <col min="5884" max="5884" width="3.88671875" style="16" customWidth="1"/>
    <col min="5885" max="5885" width="13.33203125" style="16" customWidth="1"/>
    <col min="5886" max="5886" width="17" style="16" customWidth="1"/>
    <col min="5887" max="5887" width="14.33203125" style="16" bestFit="1" customWidth="1"/>
    <col min="5888" max="5888" width="10" style="16" customWidth="1"/>
    <col min="5889" max="5889" width="16.109375" style="16" customWidth="1"/>
    <col min="5890" max="6135" width="9.109375" style="16"/>
    <col min="6136" max="6136" width="10.109375" style="16" bestFit="1" customWidth="1"/>
    <col min="6137" max="6137" width="10.109375" style="16" customWidth="1"/>
    <col min="6138" max="6138" width="23.33203125" style="16" customWidth="1"/>
    <col min="6139" max="6139" width="10.33203125" style="16" bestFit="1" customWidth="1"/>
    <col min="6140" max="6140" width="3.88671875" style="16" customWidth="1"/>
    <col min="6141" max="6141" width="13.33203125" style="16" customWidth="1"/>
    <col min="6142" max="6142" width="17" style="16" customWidth="1"/>
    <col min="6143" max="6143" width="14.33203125" style="16" bestFit="1" customWidth="1"/>
    <col min="6144" max="6144" width="10" style="16" customWidth="1"/>
    <col min="6145" max="6145" width="16.109375" style="16" customWidth="1"/>
    <col min="6146" max="6391" width="9.109375" style="16"/>
    <col min="6392" max="6392" width="10.109375" style="16" bestFit="1" customWidth="1"/>
    <col min="6393" max="6393" width="10.109375" style="16" customWidth="1"/>
    <col min="6394" max="6394" width="23.33203125" style="16" customWidth="1"/>
    <col min="6395" max="6395" width="10.33203125" style="16" bestFit="1" customWidth="1"/>
    <col min="6396" max="6396" width="3.88671875" style="16" customWidth="1"/>
    <col min="6397" max="6397" width="13.33203125" style="16" customWidth="1"/>
    <col min="6398" max="6398" width="17" style="16" customWidth="1"/>
    <col min="6399" max="6399" width="14.33203125" style="16" bestFit="1" customWidth="1"/>
    <col min="6400" max="6400" width="10" style="16" customWidth="1"/>
    <col min="6401" max="6401" width="16.109375" style="16" customWidth="1"/>
    <col min="6402" max="6647" width="9.109375" style="16"/>
    <col min="6648" max="6648" width="10.109375" style="16" bestFit="1" customWidth="1"/>
    <col min="6649" max="6649" width="10.109375" style="16" customWidth="1"/>
    <col min="6650" max="6650" width="23.33203125" style="16" customWidth="1"/>
    <col min="6651" max="6651" width="10.33203125" style="16" bestFit="1" customWidth="1"/>
    <col min="6652" max="6652" width="3.88671875" style="16" customWidth="1"/>
    <col min="6653" max="6653" width="13.33203125" style="16" customWidth="1"/>
    <col min="6654" max="6654" width="17" style="16" customWidth="1"/>
    <col min="6655" max="6655" width="14.33203125" style="16" bestFit="1" customWidth="1"/>
    <col min="6656" max="6656" width="10" style="16" customWidth="1"/>
    <col min="6657" max="6657" width="16.109375" style="16" customWidth="1"/>
    <col min="6658" max="6903" width="9.109375" style="16"/>
    <col min="6904" max="6904" width="10.109375" style="16" bestFit="1" customWidth="1"/>
    <col min="6905" max="6905" width="10.109375" style="16" customWidth="1"/>
    <col min="6906" max="6906" width="23.33203125" style="16" customWidth="1"/>
    <col min="6907" max="6907" width="10.33203125" style="16" bestFit="1" customWidth="1"/>
    <col min="6908" max="6908" width="3.88671875" style="16" customWidth="1"/>
    <col min="6909" max="6909" width="13.33203125" style="16" customWidth="1"/>
    <col min="6910" max="6910" width="17" style="16" customWidth="1"/>
    <col min="6911" max="6911" width="14.33203125" style="16" bestFit="1" customWidth="1"/>
    <col min="6912" max="6912" width="10" style="16" customWidth="1"/>
    <col min="6913" max="6913" width="16.109375" style="16" customWidth="1"/>
    <col min="6914" max="7159" width="9.109375" style="16"/>
    <col min="7160" max="7160" width="10.109375" style="16" bestFit="1" customWidth="1"/>
    <col min="7161" max="7161" width="10.109375" style="16" customWidth="1"/>
    <col min="7162" max="7162" width="23.33203125" style="16" customWidth="1"/>
    <col min="7163" max="7163" width="10.33203125" style="16" bestFit="1" customWidth="1"/>
    <col min="7164" max="7164" width="3.88671875" style="16" customWidth="1"/>
    <col min="7165" max="7165" width="13.33203125" style="16" customWidth="1"/>
    <col min="7166" max="7166" width="17" style="16" customWidth="1"/>
    <col min="7167" max="7167" width="14.33203125" style="16" bestFit="1" customWidth="1"/>
    <col min="7168" max="7168" width="10" style="16" customWidth="1"/>
    <col min="7169" max="7169" width="16.109375" style="16" customWidth="1"/>
    <col min="7170" max="7415" width="9.109375" style="16"/>
    <col min="7416" max="7416" width="10.109375" style="16" bestFit="1" customWidth="1"/>
    <col min="7417" max="7417" width="10.109375" style="16" customWidth="1"/>
    <col min="7418" max="7418" width="23.33203125" style="16" customWidth="1"/>
    <col min="7419" max="7419" width="10.33203125" style="16" bestFit="1" customWidth="1"/>
    <col min="7420" max="7420" width="3.88671875" style="16" customWidth="1"/>
    <col min="7421" max="7421" width="13.33203125" style="16" customWidth="1"/>
    <col min="7422" max="7422" width="17" style="16" customWidth="1"/>
    <col min="7423" max="7423" width="14.33203125" style="16" bestFit="1" customWidth="1"/>
    <col min="7424" max="7424" width="10" style="16" customWidth="1"/>
    <col min="7425" max="7425" width="16.109375" style="16" customWidth="1"/>
    <col min="7426" max="7671" width="9.109375" style="16"/>
    <col min="7672" max="7672" width="10.109375" style="16" bestFit="1" customWidth="1"/>
    <col min="7673" max="7673" width="10.109375" style="16" customWidth="1"/>
    <col min="7674" max="7674" width="23.33203125" style="16" customWidth="1"/>
    <col min="7675" max="7675" width="10.33203125" style="16" bestFit="1" customWidth="1"/>
    <col min="7676" max="7676" width="3.88671875" style="16" customWidth="1"/>
    <col min="7677" max="7677" width="13.33203125" style="16" customWidth="1"/>
    <col min="7678" max="7678" width="17" style="16" customWidth="1"/>
    <col min="7679" max="7679" width="14.33203125" style="16" bestFit="1" customWidth="1"/>
    <col min="7680" max="7680" width="10" style="16" customWidth="1"/>
    <col min="7681" max="7681" width="16.109375" style="16" customWidth="1"/>
    <col min="7682" max="7927" width="9.109375" style="16"/>
    <col min="7928" max="7928" width="10.109375" style="16" bestFit="1" customWidth="1"/>
    <col min="7929" max="7929" width="10.109375" style="16" customWidth="1"/>
    <col min="7930" max="7930" width="23.33203125" style="16" customWidth="1"/>
    <col min="7931" max="7931" width="10.33203125" style="16" bestFit="1" customWidth="1"/>
    <col min="7932" max="7932" width="3.88671875" style="16" customWidth="1"/>
    <col min="7933" max="7933" width="13.33203125" style="16" customWidth="1"/>
    <col min="7934" max="7934" width="17" style="16" customWidth="1"/>
    <col min="7935" max="7935" width="14.33203125" style="16" bestFit="1" customWidth="1"/>
    <col min="7936" max="7936" width="10" style="16" customWidth="1"/>
    <col min="7937" max="7937" width="16.109375" style="16" customWidth="1"/>
    <col min="7938" max="8183" width="9.109375" style="16"/>
    <col min="8184" max="8184" width="10.109375" style="16" bestFit="1" customWidth="1"/>
    <col min="8185" max="8185" width="10.109375" style="16" customWidth="1"/>
    <col min="8186" max="8186" width="23.33203125" style="16" customWidth="1"/>
    <col min="8187" max="8187" width="10.33203125" style="16" bestFit="1" customWidth="1"/>
    <col min="8188" max="8188" width="3.88671875" style="16" customWidth="1"/>
    <col min="8189" max="8189" width="13.33203125" style="16" customWidth="1"/>
    <col min="8190" max="8190" width="17" style="16" customWidth="1"/>
    <col min="8191" max="8191" width="14.33203125" style="16" bestFit="1" customWidth="1"/>
    <col min="8192" max="8192" width="10" style="16" customWidth="1"/>
    <col min="8193" max="8193" width="16.109375" style="16" customWidth="1"/>
    <col min="8194" max="8439" width="9.109375" style="16"/>
    <col min="8440" max="8440" width="10.109375" style="16" bestFit="1" customWidth="1"/>
    <col min="8441" max="8441" width="10.109375" style="16" customWidth="1"/>
    <col min="8442" max="8442" width="23.33203125" style="16" customWidth="1"/>
    <col min="8443" max="8443" width="10.33203125" style="16" bestFit="1" customWidth="1"/>
    <col min="8444" max="8444" width="3.88671875" style="16" customWidth="1"/>
    <col min="8445" max="8445" width="13.33203125" style="16" customWidth="1"/>
    <col min="8446" max="8446" width="17" style="16" customWidth="1"/>
    <col min="8447" max="8447" width="14.33203125" style="16" bestFit="1" customWidth="1"/>
    <col min="8448" max="8448" width="10" style="16" customWidth="1"/>
    <col min="8449" max="8449" width="16.109375" style="16" customWidth="1"/>
    <col min="8450" max="8695" width="9.109375" style="16"/>
    <col min="8696" max="8696" width="10.109375" style="16" bestFit="1" customWidth="1"/>
    <col min="8697" max="8697" width="10.109375" style="16" customWidth="1"/>
    <col min="8698" max="8698" width="23.33203125" style="16" customWidth="1"/>
    <col min="8699" max="8699" width="10.33203125" style="16" bestFit="1" customWidth="1"/>
    <col min="8700" max="8700" width="3.88671875" style="16" customWidth="1"/>
    <col min="8701" max="8701" width="13.33203125" style="16" customWidth="1"/>
    <col min="8702" max="8702" width="17" style="16" customWidth="1"/>
    <col min="8703" max="8703" width="14.33203125" style="16" bestFit="1" customWidth="1"/>
    <col min="8704" max="8704" width="10" style="16" customWidth="1"/>
    <col min="8705" max="8705" width="16.109375" style="16" customWidth="1"/>
    <col min="8706" max="8951" width="9.109375" style="16"/>
    <col min="8952" max="8952" width="10.109375" style="16" bestFit="1" customWidth="1"/>
    <col min="8953" max="8953" width="10.109375" style="16" customWidth="1"/>
    <col min="8954" max="8954" width="23.33203125" style="16" customWidth="1"/>
    <col min="8955" max="8955" width="10.33203125" style="16" bestFit="1" customWidth="1"/>
    <col min="8956" max="8956" width="3.88671875" style="16" customWidth="1"/>
    <col min="8957" max="8957" width="13.33203125" style="16" customWidth="1"/>
    <col min="8958" max="8958" width="17" style="16" customWidth="1"/>
    <col min="8959" max="8959" width="14.33203125" style="16" bestFit="1" customWidth="1"/>
    <col min="8960" max="8960" width="10" style="16" customWidth="1"/>
    <col min="8961" max="8961" width="16.109375" style="16" customWidth="1"/>
    <col min="8962" max="9207" width="9.109375" style="16"/>
    <col min="9208" max="9208" width="10.109375" style="16" bestFit="1" customWidth="1"/>
    <col min="9209" max="9209" width="10.109375" style="16" customWidth="1"/>
    <col min="9210" max="9210" width="23.33203125" style="16" customWidth="1"/>
    <col min="9211" max="9211" width="10.33203125" style="16" bestFit="1" customWidth="1"/>
    <col min="9212" max="9212" width="3.88671875" style="16" customWidth="1"/>
    <col min="9213" max="9213" width="13.33203125" style="16" customWidth="1"/>
    <col min="9214" max="9214" width="17" style="16" customWidth="1"/>
    <col min="9215" max="9215" width="14.33203125" style="16" bestFit="1" customWidth="1"/>
    <col min="9216" max="9216" width="10" style="16" customWidth="1"/>
    <col min="9217" max="9217" width="16.109375" style="16" customWidth="1"/>
    <col min="9218" max="9463" width="9.109375" style="16"/>
    <col min="9464" max="9464" width="10.109375" style="16" bestFit="1" customWidth="1"/>
    <col min="9465" max="9465" width="10.109375" style="16" customWidth="1"/>
    <col min="9466" max="9466" width="23.33203125" style="16" customWidth="1"/>
    <col min="9467" max="9467" width="10.33203125" style="16" bestFit="1" customWidth="1"/>
    <col min="9468" max="9468" width="3.88671875" style="16" customWidth="1"/>
    <col min="9469" max="9469" width="13.33203125" style="16" customWidth="1"/>
    <col min="9470" max="9470" width="17" style="16" customWidth="1"/>
    <col min="9471" max="9471" width="14.33203125" style="16" bestFit="1" customWidth="1"/>
    <col min="9472" max="9472" width="10" style="16" customWidth="1"/>
    <col min="9473" max="9473" width="16.109375" style="16" customWidth="1"/>
    <col min="9474" max="9719" width="9.109375" style="16"/>
    <col min="9720" max="9720" width="10.109375" style="16" bestFit="1" customWidth="1"/>
    <col min="9721" max="9721" width="10.109375" style="16" customWidth="1"/>
    <col min="9722" max="9722" width="23.33203125" style="16" customWidth="1"/>
    <col min="9723" max="9723" width="10.33203125" style="16" bestFit="1" customWidth="1"/>
    <col min="9724" max="9724" width="3.88671875" style="16" customWidth="1"/>
    <col min="9725" max="9725" width="13.33203125" style="16" customWidth="1"/>
    <col min="9726" max="9726" width="17" style="16" customWidth="1"/>
    <col min="9727" max="9727" width="14.33203125" style="16" bestFit="1" customWidth="1"/>
    <col min="9728" max="9728" width="10" style="16" customWidth="1"/>
    <col min="9729" max="9729" width="16.109375" style="16" customWidth="1"/>
    <col min="9730" max="9975" width="9.109375" style="16"/>
    <col min="9976" max="9976" width="10.109375" style="16" bestFit="1" customWidth="1"/>
    <col min="9977" max="9977" width="10.109375" style="16" customWidth="1"/>
    <col min="9978" max="9978" width="23.33203125" style="16" customWidth="1"/>
    <col min="9979" max="9979" width="10.33203125" style="16" bestFit="1" customWidth="1"/>
    <col min="9980" max="9980" width="3.88671875" style="16" customWidth="1"/>
    <col min="9981" max="9981" width="13.33203125" style="16" customWidth="1"/>
    <col min="9982" max="9982" width="17" style="16" customWidth="1"/>
    <col min="9983" max="9983" width="14.33203125" style="16" bestFit="1" customWidth="1"/>
    <col min="9984" max="9984" width="10" style="16" customWidth="1"/>
    <col min="9985" max="9985" width="16.109375" style="16" customWidth="1"/>
    <col min="9986" max="10231" width="9.109375" style="16"/>
    <col min="10232" max="10232" width="10.109375" style="16" bestFit="1" customWidth="1"/>
    <col min="10233" max="10233" width="10.109375" style="16" customWidth="1"/>
    <col min="10234" max="10234" width="23.33203125" style="16" customWidth="1"/>
    <col min="10235" max="10235" width="10.33203125" style="16" bestFit="1" customWidth="1"/>
    <col min="10236" max="10236" width="3.88671875" style="16" customWidth="1"/>
    <col min="10237" max="10237" width="13.33203125" style="16" customWidth="1"/>
    <col min="10238" max="10238" width="17" style="16" customWidth="1"/>
    <col min="10239" max="10239" width="14.33203125" style="16" bestFit="1" customWidth="1"/>
    <col min="10240" max="10240" width="10" style="16" customWidth="1"/>
    <col min="10241" max="10241" width="16.109375" style="16" customWidth="1"/>
    <col min="10242" max="10487" width="9.109375" style="16"/>
    <col min="10488" max="10488" width="10.109375" style="16" bestFit="1" customWidth="1"/>
    <col min="10489" max="10489" width="10.109375" style="16" customWidth="1"/>
    <col min="10490" max="10490" width="23.33203125" style="16" customWidth="1"/>
    <col min="10491" max="10491" width="10.33203125" style="16" bestFit="1" customWidth="1"/>
    <col min="10492" max="10492" width="3.88671875" style="16" customWidth="1"/>
    <col min="10493" max="10493" width="13.33203125" style="16" customWidth="1"/>
    <col min="10494" max="10494" width="17" style="16" customWidth="1"/>
    <col min="10495" max="10495" width="14.33203125" style="16" bestFit="1" customWidth="1"/>
    <col min="10496" max="10496" width="10" style="16" customWidth="1"/>
    <col min="10497" max="10497" width="16.109375" style="16" customWidth="1"/>
    <col min="10498" max="10743" width="9.109375" style="16"/>
    <col min="10744" max="10744" width="10.109375" style="16" bestFit="1" customWidth="1"/>
    <col min="10745" max="10745" width="10.109375" style="16" customWidth="1"/>
    <col min="10746" max="10746" width="23.33203125" style="16" customWidth="1"/>
    <col min="10747" max="10747" width="10.33203125" style="16" bestFit="1" customWidth="1"/>
    <col min="10748" max="10748" width="3.88671875" style="16" customWidth="1"/>
    <col min="10749" max="10749" width="13.33203125" style="16" customWidth="1"/>
    <col min="10750" max="10750" width="17" style="16" customWidth="1"/>
    <col min="10751" max="10751" width="14.33203125" style="16" bestFit="1" customWidth="1"/>
    <col min="10752" max="10752" width="10" style="16" customWidth="1"/>
    <col min="10753" max="10753" width="16.109375" style="16" customWidth="1"/>
    <col min="10754" max="10999" width="9.109375" style="16"/>
    <col min="11000" max="11000" width="10.109375" style="16" bestFit="1" customWidth="1"/>
    <col min="11001" max="11001" width="10.109375" style="16" customWidth="1"/>
    <col min="11002" max="11002" width="23.33203125" style="16" customWidth="1"/>
    <col min="11003" max="11003" width="10.33203125" style="16" bestFit="1" customWidth="1"/>
    <col min="11004" max="11004" width="3.88671875" style="16" customWidth="1"/>
    <col min="11005" max="11005" width="13.33203125" style="16" customWidth="1"/>
    <col min="11006" max="11006" width="17" style="16" customWidth="1"/>
    <col min="11007" max="11007" width="14.33203125" style="16" bestFit="1" customWidth="1"/>
    <col min="11008" max="11008" width="10" style="16" customWidth="1"/>
    <col min="11009" max="11009" width="16.109375" style="16" customWidth="1"/>
    <col min="11010" max="11255" width="9.109375" style="16"/>
    <col min="11256" max="11256" width="10.109375" style="16" bestFit="1" customWidth="1"/>
    <col min="11257" max="11257" width="10.109375" style="16" customWidth="1"/>
    <col min="11258" max="11258" width="23.33203125" style="16" customWidth="1"/>
    <col min="11259" max="11259" width="10.33203125" style="16" bestFit="1" customWidth="1"/>
    <col min="11260" max="11260" width="3.88671875" style="16" customWidth="1"/>
    <col min="11261" max="11261" width="13.33203125" style="16" customWidth="1"/>
    <col min="11262" max="11262" width="17" style="16" customWidth="1"/>
    <col min="11263" max="11263" width="14.33203125" style="16" bestFit="1" customWidth="1"/>
    <col min="11264" max="11264" width="10" style="16" customWidth="1"/>
    <col min="11265" max="11265" width="16.109375" style="16" customWidth="1"/>
    <col min="11266" max="11511" width="9.109375" style="16"/>
    <col min="11512" max="11512" width="10.109375" style="16" bestFit="1" customWidth="1"/>
    <col min="11513" max="11513" width="10.109375" style="16" customWidth="1"/>
    <col min="11514" max="11514" width="23.33203125" style="16" customWidth="1"/>
    <col min="11515" max="11515" width="10.33203125" style="16" bestFit="1" customWidth="1"/>
    <col min="11516" max="11516" width="3.88671875" style="16" customWidth="1"/>
    <col min="11517" max="11517" width="13.33203125" style="16" customWidth="1"/>
    <col min="11518" max="11518" width="17" style="16" customWidth="1"/>
    <col min="11519" max="11519" width="14.33203125" style="16" bestFit="1" customWidth="1"/>
    <col min="11520" max="11520" width="10" style="16" customWidth="1"/>
    <col min="11521" max="11521" width="16.109375" style="16" customWidth="1"/>
    <col min="11522" max="11767" width="9.109375" style="16"/>
    <col min="11768" max="11768" width="10.109375" style="16" bestFit="1" customWidth="1"/>
    <col min="11769" max="11769" width="10.109375" style="16" customWidth="1"/>
    <col min="11770" max="11770" width="23.33203125" style="16" customWidth="1"/>
    <col min="11771" max="11771" width="10.33203125" style="16" bestFit="1" customWidth="1"/>
    <col min="11772" max="11772" width="3.88671875" style="16" customWidth="1"/>
    <col min="11773" max="11773" width="13.33203125" style="16" customWidth="1"/>
    <col min="11774" max="11774" width="17" style="16" customWidth="1"/>
    <col min="11775" max="11775" width="14.33203125" style="16" bestFit="1" customWidth="1"/>
    <col min="11776" max="11776" width="10" style="16" customWidth="1"/>
    <col min="11777" max="11777" width="16.109375" style="16" customWidth="1"/>
    <col min="11778" max="12023" width="9.109375" style="16"/>
    <col min="12024" max="12024" width="10.109375" style="16" bestFit="1" customWidth="1"/>
    <col min="12025" max="12025" width="10.109375" style="16" customWidth="1"/>
    <col min="12026" max="12026" width="23.33203125" style="16" customWidth="1"/>
    <col min="12027" max="12027" width="10.33203125" style="16" bestFit="1" customWidth="1"/>
    <col min="12028" max="12028" width="3.88671875" style="16" customWidth="1"/>
    <col min="12029" max="12029" width="13.33203125" style="16" customWidth="1"/>
    <col min="12030" max="12030" width="17" style="16" customWidth="1"/>
    <col min="12031" max="12031" width="14.33203125" style="16" bestFit="1" customWidth="1"/>
    <col min="12032" max="12032" width="10" style="16" customWidth="1"/>
    <col min="12033" max="12033" width="16.109375" style="16" customWidth="1"/>
    <col min="12034" max="12279" width="9.109375" style="16"/>
    <col min="12280" max="12280" width="10.109375" style="16" bestFit="1" customWidth="1"/>
    <col min="12281" max="12281" width="10.109375" style="16" customWidth="1"/>
    <col min="12282" max="12282" width="23.33203125" style="16" customWidth="1"/>
    <col min="12283" max="12283" width="10.33203125" style="16" bestFit="1" customWidth="1"/>
    <col min="12284" max="12284" width="3.88671875" style="16" customWidth="1"/>
    <col min="12285" max="12285" width="13.33203125" style="16" customWidth="1"/>
    <col min="12286" max="12286" width="17" style="16" customWidth="1"/>
    <col min="12287" max="12287" width="14.33203125" style="16" bestFit="1" customWidth="1"/>
    <col min="12288" max="12288" width="10" style="16" customWidth="1"/>
    <col min="12289" max="12289" width="16.109375" style="16" customWidth="1"/>
    <col min="12290" max="12535" width="9.109375" style="16"/>
    <col min="12536" max="12536" width="10.109375" style="16" bestFit="1" customWidth="1"/>
    <col min="12537" max="12537" width="10.109375" style="16" customWidth="1"/>
    <col min="12538" max="12538" width="23.33203125" style="16" customWidth="1"/>
    <col min="12539" max="12539" width="10.33203125" style="16" bestFit="1" customWidth="1"/>
    <col min="12540" max="12540" width="3.88671875" style="16" customWidth="1"/>
    <col min="12541" max="12541" width="13.33203125" style="16" customWidth="1"/>
    <col min="12542" max="12542" width="17" style="16" customWidth="1"/>
    <col min="12543" max="12543" width="14.33203125" style="16" bestFit="1" customWidth="1"/>
    <col min="12544" max="12544" width="10" style="16" customWidth="1"/>
    <col min="12545" max="12545" width="16.109375" style="16" customWidth="1"/>
    <col min="12546" max="12791" width="9.109375" style="16"/>
    <col min="12792" max="12792" width="10.109375" style="16" bestFit="1" customWidth="1"/>
    <col min="12793" max="12793" width="10.109375" style="16" customWidth="1"/>
    <col min="12794" max="12794" width="23.33203125" style="16" customWidth="1"/>
    <col min="12795" max="12795" width="10.33203125" style="16" bestFit="1" customWidth="1"/>
    <col min="12796" max="12796" width="3.88671875" style="16" customWidth="1"/>
    <col min="12797" max="12797" width="13.33203125" style="16" customWidth="1"/>
    <col min="12798" max="12798" width="17" style="16" customWidth="1"/>
    <col min="12799" max="12799" width="14.33203125" style="16" bestFit="1" customWidth="1"/>
    <col min="12800" max="12800" width="10" style="16" customWidth="1"/>
    <col min="12801" max="12801" width="16.109375" style="16" customWidth="1"/>
    <col min="12802" max="13047" width="9.109375" style="16"/>
    <col min="13048" max="13048" width="10.109375" style="16" bestFit="1" customWidth="1"/>
    <col min="13049" max="13049" width="10.109375" style="16" customWidth="1"/>
    <col min="13050" max="13050" width="23.33203125" style="16" customWidth="1"/>
    <col min="13051" max="13051" width="10.33203125" style="16" bestFit="1" customWidth="1"/>
    <col min="13052" max="13052" width="3.88671875" style="16" customWidth="1"/>
    <col min="13053" max="13053" width="13.33203125" style="16" customWidth="1"/>
    <col min="13054" max="13054" width="17" style="16" customWidth="1"/>
    <col min="13055" max="13055" width="14.33203125" style="16" bestFit="1" customWidth="1"/>
    <col min="13056" max="13056" width="10" style="16" customWidth="1"/>
    <col min="13057" max="13057" width="16.109375" style="16" customWidth="1"/>
    <col min="13058" max="13303" width="9.109375" style="16"/>
    <col min="13304" max="13304" width="10.109375" style="16" bestFit="1" customWidth="1"/>
    <col min="13305" max="13305" width="10.109375" style="16" customWidth="1"/>
    <col min="13306" max="13306" width="23.33203125" style="16" customWidth="1"/>
    <col min="13307" max="13307" width="10.33203125" style="16" bestFit="1" customWidth="1"/>
    <col min="13308" max="13308" width="3.88671875" style="16" customWidth="1"/>
    <col min="13309" max="13309" width="13.33203125" style="16" customWidth="1"/>
    <col min="13310" max="13310" width="17" style="16" customWidth="1"/>
    <col min="13311" max="13311" width="14.33203125" style="16" bestFit="1" customWidth="1"/>
    <col min="13312" max="13312" width="10" style="16" customWidth="1"/>
    <col min="13313" max="13313" width="16.109375" style="16" customWidth="1"/>
    <col min="13314" max="13559" width="9.109375" style="16"/>
    <col min="13560" max="13560" width="10.109375" style="16" bestFit="1" customWidth="1"/>
    <col min="13561" max="13561" width="10.109375" style="16" customWidth="1"/>
    <col min="13562" max="13562" width="23.33203125" style="16" customWidth="1"/>
    <col min="13563" max="13563" width="10.33203125" style="16" bestFit="1" customWidth="1"/>
    <col min="13564" max="13564" width="3.88671875" style="16" customWidth="1"/>
    <col min="13565" max="13565" width="13.33203125" style="16" customWidth="1"/>
    <col min="13566" max="13566" width="17" style="16" customWidth="1"/>
    <col min="13567" max="13567" width="14.33203125" style="16" bestFit="1" customWidth="1"/>
    <col min="13568" max="13568" width="10" style="16" customWidth="1"/>
    <col min="13569" max="13569" width="16.109375" style="16" customWidth="1"/>
    <col min="13570" max="13815" width="9.109375" style="16"/>
    <col min="13816" max="13816" width="10.109375" style="16" bestFit="1" customWidth="1"/>
    <col min="13817" max="13817" width="10.109375" style="16" customWidth="1"/>
    <col min="13818" max="13818" width="23.33203125" style="16" customWidth="1"/>
    <col min="13819" max="13819" width="10.33203125" style="16" bestFit="1" customWidth="1"/>
    <col min="13820" max="13820" width="3.88671875" style="16" customWidth="1"/>
    <col min="13821" max="13821" width="13.33203125" style="16" customWidth="1"/>
    <col min="13822" max="13822" width="17" style="16" customWidth="1"/>
    <col min="13823" max="13823" width="14.33203125" style="16" bestFit="1" customWidth="1"/>
    <col min="13824" max="13824" width="10" style="16" customWidth="1"/>
    <col min="13825" max="13825" width="16.109375" style="16" customWidth="1"/>
    <col min="13826" max="14071" width="9.109375" style="16"/>
    <col min="14072" max="14072" width="10.109375" style="16" bestFit="1" customWidth="1"/>
    <col min="14073" max="14073" width="10.109375" style="16" customWidth="1"/>
    <col min="14074" max="14074" width="23.33203125" style="16" customWidth="1"/>
    <col min="14075" max="14075" width="10.33203125" style="16" bestFit="1" customWidth="1"/>
    <col min="14076" max="14076" width="3.88671875" style="16" customWidth="1"/>
    <col min="14077" max="14077" width="13.33203125" style="16" customWidth="1"/>
    <col min="14078" max="14078" width="17" style="16" customWidth="1"/>
    <col min="14079" max="14079" width="14.33203125" style="16" bestFit="1" customWidth="1"/>
    <col min="14080" max="14080" width="10" style="16" customWidth="1"/>
    <col min="14081" max="14081" width="16.109375" style="16" customWidth="1"/>
    <col min="14082" max="14327" width="9.109375" style="16"/>
    <col min="14328" max="14328" width="10.109375" style="16" bestFit="1" customWidth="1"/>
    <col min="14329" max="14329" width="10.109375" style="16" customWidth="1"/>
    <col min="14330" max="14330" width="23.33203125" style="16" customWidth="1"/>
    <col min="14331" max="14331" width="10.33203125" style="16" bestFit="1" customWidth="1"/>
    <col min="14332" max="14332" width="3.88671875" style="16" customWidth="1"/>
    <col min="14333" max="14333" width="13.33203125" style="16" customWidth="1"/>
    <col min="14334" max="14334" width="17" style="16" customWidth="1"/>
    <col min="14335" max="14335" width="14.33203125" style="16" bestFit="1" customWidth="1"/>
    <col min="14336" max="14336" width="10" style="16" customWidth="1"/>
    <col min="14337" max="14337" width="16.109375" style="16" customWidth="1"/>
    <col min="14338" max="14583" width="9.109375" style="16"/>
    <col min="14584" max="14584" width="10.109375" style="16" bestFit="1" customWidth="1"/>
    <col min="14585" max="14585" width="10.109375" style="16" customWidth="1"/>
    <col min="14586" max="14586" width="23.33203125" style="16" customWidth="1"/>
    <col min="14587" max="14587" width="10.33203125" style="16" bestFit="1" customWidth="1"/>
    <col min="14588" max="14588" width="3.88671875" style="16" customWidth="1"/>
    <col min="14589" max="14589" width="13.33203125" style="16" customWidth="1"/>
    <col min="14590" max="14590" width="17" style="16" customWidth="1"/>
    <col min="14591" max="14591" width="14.33203125" style="16" bestFit="1" customWidth="1"/>
    <col min="14592" max="14592" width="10" style="16" customWidth="1"/>
    <col min="14593" max="14593" width="16.109375" style="16" customWidth="1"/>
    <col min="14594" max="14839" width="9.109375" style="16"/>
    <col min="14840" max="14840" width="10.109375" style="16" bestFit="1" customWidth="1"/>
    <col min="14841" max="14841" width="10.109375" style="16" customWidth="1"/>
    <col min="14842" max="14842" width="23.33203125" style="16" customWidth="1"/>
    <col min="14843" max="14843" width="10.33203125" style="16" bestFit="1" customWidth="1"/>
    <col min="14844" max="14844" width="3.88671875" style="16" customWidth="1"/>
    <col min="14845" max="14845" width="13.33203125" style="16" customWidth="1"/>
    <col min="14846" max="14846" width="17" style="16" customWidth="1"/>
    <col min="14847" max="14847" width="14.33203125" style="16" bestFit="1" customWidth="1"/>
    <col min="14848" max="14848" width="10" style="16" customWidth="1"/>
    <col min="14849" max="14849" width="16.109375" style="16" customWidth="1"/>
    <col min="14850" max="15095" width="9.109375" style="16"/>
    <col min="15096" max="15096" width="10.109375" style="16" bestFit="1" customWidth="1"/>
    <col min="15097" max="15097" width="10.109375" style="16" customWidth="1"/>
    <col min="15098" max="15098" width="23.33203125" style="16" customWidth="1"/>
    <col min="15099" max="15099" width="10.33203125" style="16" bestFit="1" customWidth="1"/>
    <col min="15100" max="15100" width="3.88671875" style="16" customWidth="1"/>
    <col min="15101" max="15101" width="13.33203125" style="16" customWidth="1"/>
    <col min="15102" max="15102" width="17" style="16" customWidth="1"/>
    <col min="15103" max="15103" width="14.33203125" style="16" bestFit="1" customWidth="1"/>
    <col min="15104" max="15104" width="10" style="16" customWidth="1"/>
    <col min="15105" max="15105" width="16.109375" style="16" customWidth="1"/>
    <col min="15106" max="15351" width="9.109375" style="16"/>
    <col min="15352" max="15352" width="10.109375" style="16" bestFit="1" customWidth="1"/>
    <col min="15353" max="15353" width="10.109375" style="16" customWidth="1"/>
    <col min="15354" max="15354" width="23.33203125" style="16" customWidth="1"/>
    <col min="15355" max="15355" width="10.33203125" style="16" bestFit="1" customWidth="1"/>
    <col min="15356" max="15356" width="3.88671875" style="16" customWidth="1"/>
    <col min="15357" max="15357" width="13.33203125" style="16" customWidth="1"/>
    <col min="15358" max="15358" width="17" style="16" customWidth="1"/>
    <col min="15359" max="15359" width="14.33203125" style="16" bestFit="1" customWidth="1"/>
    <col min="15360" max="15360" width="10" style="16" customWidth="1"/>
    <col min="15361" max="15361" width="16.109375" style="16" customWidth="1"/>
    <col min="15362" max="15607" width="9.109375" style="16"/>
    <col min="15608" max="15608" width="10.109375" style="16" bestFit="1" customWidth="1"/>
    <col min="15609" max="15609" width="10.109375" style="16" customWidth="1"/>
    <col min="15610" max="15610" width="23.33203125" style="16" customWidth="1"/>
    <col min="15611" max="15611" width="10.33203125" style="16" bestFit="1" customWidth="1"/>
    <col min="15612" max="15612" width="3.88671875" style="16" customWidth="1"/>
    <col min="15613" max="15613" width="13.33203125" style="16" customWidth="1"/>
    <col min="15614" max="15614" width="17" style="16" customWidth="1"/>
    <col min="15615" max="15615" width="14.33203125" style="16" bestFit="1" customWidth="1"/>
    <col min="15616" max="15616" width="10" style="16" customWidth="1"/>
    <col min="15617" max="15617" width="16.109375" style="16" customWidth="1"/>
    <col min="15618" max="15863" width="9.109375" style="16"/>
    <col min="15864" max="15864" width="10.109375" style="16" bestFit="1" customWidth="1"/>
    <col min="15865" max="15865" width="10.109375" style="16" customWidth="1"/>
    <col min="15866" max="15866" width="23.33203125" style="16" customWidth="1"/>
    <col min="15867" max="15867" width="10.33203125" style="16" bestFit="1" customWidth="1"/>
    <col min="15868" max="15868" width="3.88671875" style="16" customWidth="1"/>
    <col min="15869" max="15869" width="13.33203125" style="16" customWidth="1"/>
    <col min="15870" max="15870" width="17" style="16" customWidth="1"/>
    <col min="15871" max="15871" width="14.33203125" style="16" bestFit="1" customWidth="1"/>
    <col min="15872" max="15872" width="10" style="16" customWidth="1"/>
    <col min="15873" max="15873" width="16.109375" style="16" customWidth="1"/>
    <col min="15874" max="16119" width="9.109375" style="16"/>
    <col min="16120" max="16120" width="10.109375" style="16" bestFit="1" customWidth="1"/>
    <col min="16121" max="16121" width="10.109375" style="16" customWidth="1"/>
    <col min="16122" max="16122" width="23.33203125" style="16" customWidth="1"/>
    <col min="16123" max="16123" width="10.33203125" style="16" bestFit="1" customWidth="1"/>
    <col min="16124" max="16124" width="3.88671875" style="16" customWidth="1"/>
    <col min="16125" max="16125" width="13.33203125" style="16" customWidth="1"/>
    <col min="16126" max="16126" width="17" style="16" customWidth="1"/>
    <col min="16127" max="16127" width="14.33203125" style="16" bestFit="1" customWidth="1"/>
    <col min="16128" max="16128" width="10" style="16" customWidth="1"/>
    <col min="16129" max="16129" width="16.109375" style="16" customWidth="1"/>
    <col min="16130" max="16384" width="9.109375" style="16"/>
  </cols>
  <sheetData>
    <row r="1" spans="1:4" ht="28.8" x14ac:dyDescent="0.3">
      <c r="A1" s="15" t="s">
        <v>20</v>
      </c>
      <c r="C1" s="15" t="s">
        <v>5</v>
      </c>
      <c r="D1" s="15" t="s">
        <v>10</v>
      </c>
    </row>
    <row r="2" spans="1:4" x14ac:dyDescent="0.3">
      <c r="A2" s="8">
        <v>43465</v>
      </c>
      <c r="C2" s="8">
        <v>43409</v>
      </c>
      <c r="D2" s="17">
        <v>60</v>
      </c>
    </row>
    <row r="3" spans="1:4" x14ac:dyDescent="0.3">
      <c r="A3" s="8">
        <v>43466</v>
      </c>
      <c r="C3" s="8">
        <v>43450</v>
      </c>
      <c r="D3" s="17">
        <v>60</v>
      </c>
    </row>
    <row r="4" spans="1:4" x14ac:dyDescent="0.3">
      <c r="A4" s="8">
        <v>43486</v>
      </c>
      <c r="C4" s="8">
        <v>43482</v>
      </c>
      <c r="D4" s="17">
        <v>60</v>
      </c>
    </row>
    <row r="5" spans="1:4" x14ac:dyDescent="0.3">
      <c r="A5" s="8">
        <v>43514</v>
      </c>
      <c r="C5" s="8">
        <v>43519</v>
      </c>
      <c r="D5" s="17">
        <v>45</v>
      </c>
    </row>
    <row r="6" spans="1:4" x14ac:dyDescent="0.3">
      <c r="A6" s="8">
        <v>43612</v>
      </c>
      <c r="C6" s="8">
        <v>43609</v>
      </c>
      <c r="D6" s="17">
        <v>45</v>
      </c>
    </row>
    <row r="7" spans="1:4" x14ac:dyDescent="0.3">
      <c r="A7" s="8">
        <v>43650</v>
      </c>
    </row>
    <row r="8" spans="1:4" x14ac:dyDescent="0.3">
      <c r="A8" s="8">
        <v>43710</v>
      </c>
    </row>
    <row r="9" spans="1:4" x14ac:dyDescent="0.3">
      <c r="A9" s="8">
        <v>43790</v>
      </c>
    </row>
    <row r="10" spans="1:4" x14ac:dyDescent="0.3">
      <c r="A10" s="8">
        <v>43791</v>
      </c>
    </row>
    <row r="11" spans="1:4" x14ac:dyDescent="0.3">
      <c r="A11" s="8">
        <v>43818</v>
      </c>
    </row>
    <row r="12" spans="1:4" x14ac:dyDescent="0.3">
      <c r="A12" s="8">
        <v>43826</v>
      </c>
    </row>
    <row r="13" spans="1:4" x14ac:dyDescent="0.3">
      <c r="A13" s="8">
        <v>43827</v>
      </c>
    </row>
    <row r="14" spans="1:4" x14ac:dyDescent="0.3">
      <c r="A14" s="8">
        <v>43824</v>
      </c>
    </row>
    <row r="15" spans="1:4" x14ac:dyDescent="0.3">
      <c r="A15" s="8">
        <v>43825</v>
      </c>
    </row>
    <row r="16" spans="1:4" x14ac:dyDescent="0.3">
      <c r="A16" s="8">
        <v>43826</v>
      </c>
    </row>
    <row r="17" spans="1:1" x14ac:dyDescent="0.3">
      <c r="A17" s="8">
        <v>43831</v>
      </c>
    </row>
    <row r="18" spans="1:1" x14ac:dyDescent="0.3">
      <c r="A18" s="8"/>
    </row>
    <row r="19" spans="1:1" x14ac:dyDescent="0.3">
      <c r="A19" s="8"/>
    </row>
    <row r="20" spans="1:1" x14ac:dyDescent="0.3">
      <c r="A20" s="18"/>
    </row>
    <row r="21" spans="1:1" x14ac:dyDescent="0.3">
      <c r="A21" s="18"/>
    </row>
    <row r="22" spans="1:1" x14ac:dyDescent="0.3">
      <c r="A22" s="18"/>
    </row>
    <row r="23" spans="1:1" x14ac:dyDescent="0.3">
      <c r="A23" s="18"/>
    </row>
    <row r="24" spans="1:1" x14ac:dyDescent="0.3">
      <c r="A24" s="18"/>
    </row>
  </sheetData>
  <pageMargins left="0.75" right="0.75" top="1" bottom="1" header="0.5" footer="0.5"/>
  <pageSetup paperSize="166" orientation="portrait" horizontalDpi="360" verticalDpi="36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F0"/>
  </sheetPr>
  <dimension ref="A1:K732"/>
  <sheetViews>
    <sheetView zoomScale="145" zoomScaleNormal="145" workbookViewId="0">
      <selection activeCell="C2" sqref="C2"/>
    </sheetView>
  </sheetViews>
  <sheetFormatPr baseColWidth="10" defaultColWidth="9.109375" defaultRowHeight="14.4" x14ac:dyDescent="0.3"/>
  <cols>
    <col min="1" max="2" width="11.109375" style="11" bestFit="1" customWidth="1"/>
    <col min="3" max="3" width="25.6640625" style="11" customWidth="1"/>
    <col min="4" max="6" width="9.109375" style="11"/>
    <col min="7" max="7" width="11.109375" style="60" customWidth="1"/>
    <col min="8" max="8" width="19.88671875" style="11" customWidth="1"/>
    <col min="9" max="9" width="9.109375" style="11"/>
    <col min="10" max="10" width="11.5546875" style="11" customWidth="1"/>
    <col min="11" max="16384" width="9.109375" style="11"/>
  </cols>
  <sheetData>
    <row r="1" spans="1:11" x14ac:dyDescent="0.3">
      <c r="A1" s="62" t="s">
        <v>70</v>
      </c>
      <c r="B1" s="62" t="s">
        <v>71</v>
      </c>
      <c r="C1" s="62" t="s">
        <v>73</v>
      </c>
      <c r="G1" s="63" t="s">
        <v>72</v>
      </c>
      <c r="H1" s="62" t="s">
        <v>74</v>
      </c>
    </row>
    <row r="2" spans="1:11" x14ac:dyDescent="0.3">
      <c r="A2" s="14">
        <v>41902</v>
      </c>
      <c r="B2" s="14">
        <v>42998</v>
      </c>
      <c r="G2" s="60">
        <v>38949</v>
      </c>
      <c r="J2" s="14"/>
    </row>
    <row r="3" spans="1:11" x14ac:dyDescent="0.3">
      <c r="A3" s="14">
        <v>42002</v>
      </c>
      <c r="B3" s="14">
        <v>43005</v>
      </c>
      <c r="G3" s="60">
        <v>42225</v>
      </c>
      <c r="K3" s="4"/>
    </row>
    <row r="4" spans="1:11" x14ac:dyDescent="0.3">
      <c r="A4" s="14">
        <v>41560</v>
      </c>
      <c r="B4" s="14">
        <v>42920</v>
      </c>
      <c r="G4" s="60">
        <v>36068</v>
      </c>
    </row>
    <row r="5" spans="1:11" x14ac:dyDescent="0.3">
      <c r="A5" s="14">
        <v>41545</v>
      </c>
      <c r="B5" s="14">
        <v>42996</v>
      </c>
      <c r="G5" s="60">
        <v>43492</v>
      </c>
    </row>
    <row r="6" spans="1:11" x14ac:dyDescent="0.3">
      <c r="A6" s="14">
        <v>41052</v>
      </c>
      <c r="B6" s="14">
        <v>42904</v>
      </c>
      <c r="G6" s="60">
        <v>41195</v>
      </c>
    </row>
    <row r="7" spans="1:11" x14ac:dyDescent="0.3">
      <c r="A7" s="14">
        <v>41899</v>
      </c>
      <c r="B7" s="14">
        <v>43285</v>
      </c>
      <c r="G7" s="60">
        <v>36609</v>
      </c>
    </row>
    <row r="8" spans="1:11" x14ac:dyDescent="0.3">
      <c r="A8" s="14">
        <v>41306</v>
      </c>
      <c r="B8" s="14">
        <v>43141</v>
      </c>
      <c r="G8" s="60">
        <v>38242</v>
      </c>
    </row>
    <row r="9" spans="1:11" x14ac:dyDescent="0.3">
      <c r="A9" s="14">
        <v>41692</v>
      </c>
      <c r="B9" s="14">
        <v>43094</v>
      </c>
      <c r="G9" s="60">
        <v>38520</v>
      </c>
    </row>
    <row r="10" spans="1:11" x14ac:dyDescent="0.3">
      <c r="A10" s="14"/>
      <c r="B10" s="14"/>
      <c r="G10" s="60">
        <v>38921</v>
      </c>
    </row>
    <row r="11" spans="1:11" x14ac:dyDescent="0.3">
      <c r="A11" s="54">
        <v>43493</v>
      </c>
      <c r="B11" s="54">
        <v>43525</v>
      </c>
      <c r="G11" s="60">
        <v>39038</v>
      </c>
    </row>
    <row r="12" spans="1:11" x14ac:dyDescent="0.3">
      <c r="A12" s="54">
        <v>43494</v>
      </c>
      <c r="B12" s="54">
        <v>43525</v>
      </c>
      <c r="G12" s="60">
        <v>39542</v>
      </c>
    </row>
    <row r="13" spans="1:11" x14ac:dyDescent="0.3">
      <c r="A13" s="54">
        <v>43495</v>
      </c>
      <c r="B13" s="54">
        <v>43525</v>
      </c>
      <c r="G13" s="60">
        <v>40182</v>
      </c>
    </row>
    <row r="14" spans="1:11" x14ac:dyDescent="0.3">
      <c r="A14" s="54">
        <v>43496</v>
      </c>
      <c r="B14" s="54">
        <v>43525</v>
      </c>
      <c r="G14" s="60">
        <v>40920</v>
      </c>
    </row>
    <row r="15" spans="1:11" x14ac:dyDescent="0.3">
      <c r="A15" s="54">
        <v>43497</v>
      </c>
      <c r="B15" s="54">
        <v>43525</v>
      </c>
      <c r="G15" s="60">
        <v>41847</v>
      </c>
    </row>
    <row r="16" spans="1:11" x14ac:dyDescent="0.3">
      <c r="A16" s="55">
        <v>43858</v>
      </c>
      <c r="B16" s="55">
        <v>43891</v>
      </c>
      <c r="G16" s="60">
        <v>42482</v>
      </c>
    </row>
    <row r="17" spans="1:7" x14ac:dyDescent="0.3">
      <c r="A17" s="55">
        <v>43859</v>
      </c>
      <c r="B17" s="55">
        <v>43891</v>
      </c>
      <c r="G17" s="60">
        <v>36252</v>
      </c>
    </row>
    <row r="18" spans="1:7" x14ac:dyDescent="0.3">
      <c r="A18" s="55">
        <v>43860</v>
      </c>
      <c r="B18" s="55">
        <v>43891</v>
      </c>
      <c r="G18" s="60">
        <v>38995</v>
      </c>
    </row>
    <row r="19" spans="1:7" x14ac:dyDescent="0.3">
      <c r="A19" s="55">
        <v>43861</v>
      </c>
      <c r="B19" s="55">
        <v>43891</v>
      </c>
      <c r="G19" s="60">
        <v>40560</v>
      </c>
    </row>
    <row r="20" spans="1:7" x14ac:dyDescent="0.3">
      <c r="A20" s="55">
        <v>43862</v>
      </c>
      <c r="B20" s="55">
        <v>43891</v>
      </c>
      <c r="G20" s="60">
        <v>36260</v>
      </c>
    </row>
    <row r="21" spans="1:7" x14ac:dyDescent="0.3">
      <c r="A21" s="14"/>
      <c r="B21" s="14"/>
      <c r="G21" s="60">
        <v>42904</v>
      </c>
    </row>
    <row r="22" spans="1:7" x14ac:dyDescent="0.3">
      <c r="A22" s="14"/>
      <c r="B22" s="14"/>
      <c r="G22" s="60">
        <v>36854</v>
      </c>
    </row>
    <row r="23" spans="1:7" x14ac:dyDescent="0.3">
      <c r="A23" s="14"/>
      <c r="B23" s="14"/>
      <c r="G23" s="60">
        <v>39555</v>
      </c>
    </row>
    <row r="24" spans="1:7" x14ac:dyDescent="0.3">
      <c r="A24" s="14"/>
      <c r="B24" s="14"/>
      <c r="G24" s="60">
        <v>36329</v>
      </c>
    </row>
    <row r="25" spans="1:7" x14ac:dyDescent="0.3">
      <c r="A25" s="14"/>
      <c r="B25" s="14"/>
      <c r="G25" s="60">
        <v>37079</v>
      </c>
    </row>
    <row r="26" spans="1:7" x14ac:dyDescent="0.3">
      <c r="A26" s="14"/>
      <c r="B26" s="14"/>
      <c r="G26" s="60">
        <v>38237</v>
      </c>
    </row>
    <row r="27" spans="1:7" x14ac:dyDescent="0.3">
      <c r="A27" s="14"/>
      <c r="B27" s="14"/>
      <c r="G27" s="60">
        <v>38992</v>
      </c>
    </row>
    <row r="28" spans="1:7" x14ac:dyDescent="0.3">
      <c r="A28" s="14"/>
      <c r="B28" s="14"/>
      <c r="G28" s="60">
        <v>39397</v>
      </c>
    </row>
    <row r="29" spans="1:7" x14ac:dyDescent="0.3">
      <c r="A29" s="14"/>
      <c r="B29" s="14"/>
      <c r="G29" s="60">
        <v>39671</v>
      </c>
    </row>
    <row r="30" spans="1:7" x14ac:dyDescent="0.3">
      <c r="A30" s="14"/>
      <c r="B30" s="14"/>
      <c r="G30" s="60">
        <v>40829</v>
      </c>
    </row>
    <row r="31" spans="1:7" x14ac:dyDescent="0.3">
      <c r="A31" s="14"/>
      <c r="B31" s="14"/>
      <c r="G31" s="60">
        <v>42884</v>
      </c>
    </row>
    <row r="32" spans="1:7" x14ac:dyDescent="0.3">
      <c r="A32" s="14"/>
      <c r="B32" s="14"/>
      <c r="G32" s="60">
        <v>38342</v>
      </c>
    </row>
    <row r="33" spans="1:7" x14ac:dyDescent="0.3">
      <c r="A33" s="4"/>
      <c r="B33" s="4"/>
      <c r="G33" s="60">
        <v>38452</v>
      </c>
    </row>
    <row r="34" spans="1:7" x14ac:dyDescent="0.3">
      <c r="A34" s="4"/>
      <c r="B34" s="4"/>
      <c r="G34" s="60">
        <v>36491</v>
      </c>
    </row>
    <row r="35" spans="1:7" x14ac:dyDescent="0.3">
      <c r="A35" s="4"/>
      <c r="B35" s="4"/>
      <c r="G35" s="60">
        <v>42195</v>
      </c>
    </row>
    <row r="36" spans="1:7" x14ac:dyDescent="0.3">
      <c r="A36" s="4"/>
      <c r="B36" s="4"/>
      <c r="G36" s="60">
        <v>42930</v>
      </c>
    </row>
    <row r="37" spans="1:7" x14ac:dyDescent="0.3">
      <c r="A37" s="4"/>
      <c r="B37" s="4"/>
      <c r="G37" s="60">
        <v>38173</v>
      </c>
    </row>
    <row r="38" spans="1:7" x14ac:dyDescent="0.3">
      <c r="A38" s="4"/>
      <c r="B38" s="4"/>
      <c r="G38" s="60">
        <v>36126</v>
      </c>
    </row>
    <row r="39" spans="1:7" x14ac:dyDescent="0.3">
      <c r="A39" s="4"/>
      <c r="B39" s="4"/>
      <c r="G39" s="60">
        <v>36305</v>
      </c>
    </row>
    <row r="40" spans="1:7" x14ac:dyDescent="0.3">
      <c r="A40" s="4"/>
      <c r="B40" s="4"/>
      <c r="G40" s="60">
        <v>36353</v>
      </c>
    </row>
    <row r="41" spans="1:7" x14ac:dyDescent="0.3">
      <c r="A41" s="4"/>
      <c r="B41" s="4"/>
      <c r="G41" s="60">
        <v>36524</v>
      </c>
    </row>
    <row r="42" spans="1:7" x14ac:dyDescent="0.3">
      <c r="A42" s="4"/>
      <c r="B42" s="4"/>
      <c r="G42" s="60">
        <v>36564</v>
      </c>
    </row>
    <row r="43" spans="1:7" x14ac:dyDescent="0.3">
      <c r="A43" s="4"/>
      <c r="B43" s="4"/>
      <c r="G43" s="60">
        <v>36673</v>
      </c>
    </row>
    <row r="44" spans="1:7" x14ac:dyDescent="0.3">
      <c r="A44" s="4"/>
      <c r="B44" s="4"/>
      <c r="G44" s="60">
        <v>37252</v>
      </c>
    </row>
    <row r="45" spans="1:7" x14ac:dyDescent="0.3">
      <c r="A45" s="4"/>
      <c r="B45" s="4"/>
      <c r="G45" s="60">
        <v>37610</v>
      </c>
    </row>
    <row r="46" spans="1:7" x14ac:dyDescent="0.3">
      <c r="A46" s="4"/>
      <c r="B46" s="4"/>
      <c r="G46" s="60">
        <v>37774</v>
      </c>
    </row>
    <row r="47" spans="1:7" x14ac:dyDescent="0.3">
      <c r="A47" s="4"/>
      <c r="B47" s="4"/>
      <c r="G47" s="60">
        <v>37864</v>
      </c>
    </row>
    <row r="48" spans="1:7" x14ac:dyDescent="0.3">
      <c r="A48" s="4"/>
      <c r="B48" s="4"/>
      <c r="G48" s="60">
        <v>37975</v>
      </c>
    </row>
    <row r="49" spans="1:7" x14ac:dyDescent="0.3">
      <c r="A49" s="4"/>
      <c r="B49" s="4"/>
      <c r="G49" s="60">
        <v>37985</v>
      </c>
    </row>
    <row r="50" spans="1:7" x14ac:dyDescent="0.3">
      <c r="A50" s="4"/>
      <c r="B50" s="4"/>
      <c r="G50" s="60">
        <v>38445</v>
      </c>
    </row>
    <row r="51" spans="1:7" x14ac:dyDescent="0.3">
      <c r="A51" s="4"/>
      <c r="B51" s="4"/>
      <c r="G51" s="60">
        <v>38607</v>
      </c>
    </row>
    <row r="52" spans="1:7" x14ac:dyDescent="0.3">
      <c r="A52" s="4"/>
      <c r="B52" s="4"/>
      <c r="G52" s="60">
        <v>38743</v>
      </c>
    </row>
    <row r="53" spans="1:7" x14ac:dyDescent="0.3">
      <c r="A53" s="4"/>
      <c r="B53" s="4"/>
      <c r="G53" s="60">
        <v>39284</v>
      </c>
    </row>
    <row r="54" spans="1:7" x14ac:dyDescent="0.3">
      <c r="A54" s="4"/>
      <c r="B54" s="4"/>
      <c r="G54" s="60">
        <v>39786</v>
      </c>
    </row>
    <row r="55" spans="1:7" x14ac:dyDescent="0.3">
      <c r="A55" s="4"/>
      <c r="B55" s="4"/>
      <c r="G55" s="60">
        <v>39796</v>
      </c>
    </row>
    <row r="56" spans="1:7" x14ac:dyDescent="0.3">
      <c r="A56" s="4"/>
      <c r="B56" s="4"/>
      <c r="G56" s="60">
        <v>39954</v>
      </c>
    </row>
    <row r="57" spans="1:7" x14ac:dyDescent="0.3">
      <c r="A57" s="4"/>
      <c r="B57" s="4"/>
      <c r="G57" s="60">
        <v>40019</v>
      </c>
    </row>
    <row r="58" spans="1:7" x14ac:dyDescent="0.3">
      <c r="A58" s="4"/>
      <c r="B58" s="4"/>
      <c r="G58" s="60">
        <v>40126</v>
      </c>
    </row>
    <row r="59" spans="1:7" x14ac:dyDescent="0.3">
      <c r="A59" s="4"/>
      <c r="B59" s="4"/>
      <c r="G59" s="60">
        <v>40563</v>
      </c>
    </row>
    <row r="60" spans="1:7" x14ac:dyDescent="0.3">
      <c r="A60" s="4"/>
      <c r="B60" s="4"/>
      <c r="G60" s="60">
        <v>40738</v>
      </c>
    </row>
    <row r="61" spans="1:7" x14ac:dyDescent="0.3">
      <c r="A61" s="4"/>
      <c r="B61" s="4"/>
      <c r="G61" s="60">
        <v>42863</v>
      </c>
    </row>
    <row r="62" spans="1:7" x14ac:dyDescent="0.3">
      <c r="A62" s="4"/>
      <c r="B62" s="4"/>
      <c r="G62" s="60">
        <v>43052</v>
      </c>
    </row>
    <row r="63" spans="1:7" x14ac:dyDescent="0.3">
      <c r="A63" s="4"/>
      <c r="B63" s="4"/>
      <c r="G63" s="60">
        <v>43070</v>
      </c>
    </row>
    <row r="64" spans="1:7" x14ac:dyDescent="0.3">
      <c r="A64" s="6"/>
      <c r="B64" s="4"/>
      <c r="G64" s="60">
        <v>43279</v>
      </c>
    </row>
    <row r="65" spans="1:7" x14ac:dyDescent="0.3">
      <c r="A65" s="4"/>
      <c r="B65" s="4"/>
      <c r="G65" s="60">
        <v>43353</v>
      </c>
    </row>
    <row r="66" spans="1:7" x14ac:dyDescent="0.3">
      <c r="A66" s="4"/>
      <c r="B66" s="4"/>
      <c r="G66" s="60">
        <v>43374</v>
      </c>
    </row>
    <row r="67" spans="1:7" x14ac:dyDescent="0.3">
      <c r="A67" s="4"/>
      <c r="B67" s="4"/>
      <c r="G67" s="60">
        <v>36250</v>
      </c>
    </row>
    <row r="68" spans="1:7" x14ac:dyDescent="0.3">
      <c r="A68" s="4"/>
      <c r="B68" s="4"/>
      <c r="G68" s="60">
        <v>36944</v>
      </c>
    </row>
    <row r="69" spans="1:7" x14ac:dyDescent="0.3">
      <c r="A69" s="4"/>
      <c r="B69" s="4"/>
      <c r="G69" s="60">
        <v>37326</v>
      </c>
    </row>
    <row r="70" spans="1:7" x14ac:dyDescent="0.3">
      <c r="A70" s="4"/>
      <c r="B70" s="4"/>
      <c r="G70" s="60">
        <v>38295</v>
      </c>
    </row>
    <row r="71" spans="1:7" x14ac:dyDescent="0.3">
      <c r="A71" s="4"/>
      <c r="B71" s="4"/>
      <c r="G71" s="60">
        <v>38620</v>
      </c>
    </row>
    <row r="72" spans="1:7" x14ac:dyDescent="0.3">
      <c r="A72" s="4"/>
      <c r="B72" s="4"/>
      <c r="G72" s="60">
        <v>39674</v>
      </c>
    </row>
    <row r="73" spans="1:7" x14ac:dyDescent="0.3">
      <c r="A73" s="4"/>
      <c r="B73" s="4"/>
      <c r="G73" s="60">
        <v>42580</v>
      </c>
    </row>
    <row r="74" spans="1:7" x14ac:dyDescent="0.3">
      <c r="A74" s="4"/>
      <c r="B74" s="4"/>
      <c r="G74" s="60">
        <v>36398</v>
      </c>
    </row>
    <row r="75" spans="1:7" x14ac:dyDescent="0.3">
      <c r="A75" s="4"/>
      <c r="B75" s="4"/>
      <c r="G75" s="60">
        <v>38837</v>
      </c>
    </row>
    <row r="76" spans="1:7" x14ac:dyDescent="0.3">
      <c r="A76" s="4"/>
      <c r="B76" s="4"/>
      <c r="G76" s="60">
        <v>39265</v>
      </c>
    </row>
    <row r="77" spans="1:7" x14ac:dyDescent="0.3">
      <c r="A77" s="4"/>
      <c r="B77" s="4"/>
      <c r="G77" s="60">
        <v>39380</v>
      </c>
    </row>
    <row r="78" spans="1:7" x14ac:dyDescent="0.3">
      <c r="A78" s="4"/>
      <c r="B78" s="4"/>
      <c r="G78" s="60">
        <v>36006</v>
      </c>
    </row>
    <row r="79" spans="1:7" x14ac:dyDescent="0.3">
      <c r="A79" s="4"/>
      <c r="B79" s="4"/>
      <c r="G79" s="60">
        <v>36456</v>
      </c>
    </row>
    <row r="80" spans="1:7" x14ac:dyDescent="0.3">
      <c r="A80" s="4"/>
      <c r="B80" s="4"/>
      <c r="G80" s="60">
        <v>36759</v>
      </c>
    </row>
    <row r="81" spans="1:7" x14ac:dyDescent="0.3">
      <c r="A81" s="4"/>
      <c r="B81" s="4"/>
      <c r="G81" s="60">
        <v>37429</v>
      </c>
    </row>
    <row r="82" spans="1:7" x14ac:dyDescent="0.3">
      <c r="A82" s="4"/>
      <c r="B82" s="4"/>
      <c r="G82" s="60">
        <v>37897</v>
      </c>
    </row>
    <row r="83" spans="1:7" x14ac:dyDescent="0.3">
      <c r="A83" s="4"/>
      <c r="B83" s="4"/>
      <c r="G83" s="60">
        <v>37938</v>
      </c>
    </row>
    <row r="84" spans="1:7" x14ac:dyDescent="0.3">
      <c r="A84" s="4"/>
      <c r="B84" s="4"/>
      <c r="G84" s="60">
        <v>38033</v>
      </c>
    </row>
    <row r="85" spans="1:7" x14ac:dyDescent="0.3">
      <c r="A85" s="4"/>
      <c r="B85" s="4"/>
      <c r="G85" s="60">
        <v>38283</v>
      </c>
    </row>
    <row r="86" spans="1:7" x14ac:dyDescent="0.3">
      <c r="A86" s="4"/>
      <c r="B86" s="4"/>
      <c r="G86" s="60">
        <v>38347</v>
      </c>
    </row>
    <row r="87" spans="1:7" x14ac:dyDescent="0.3">
      <c r="A87" s="4"/>
      <c r="B87" s="4"/>
      <c r="G87" s="60">
        <v>38626</v>
      </c>
    </row>
    <row r="88" spans="1:7" x14ac:dyDescent="0.3">
      <c r="A88" s="4"/>
      <c r="B88" s="4"/>
      <c r="G88" s="60">
        <v>38680</v>
      </c>
    </row>
    <row r="89" spans="1:7" x14ac:dyDescent="0.3">
      <c r="A89" s="4"/>
      <c r="B89" s="4"/>
      <c r="G89" s="60">
        <v>38718</v>
      </c>
    </row>
    <row r="90" spans="1:7" x14ac:dyDescent="0.3">
      <c r="A90" s="4"/>
      <c r="B90" s="4"/>
      <c r="G90" s="60">
        <v>38816</v>
      </c>
    </row>
    <row r="91" spans="1:7" x14ac:dyDescent="0.3">
      <c r="A91" s="4"/>
      <c r="B91" s="4"/>
      <c r="G91" s="60">
        <v>38865</v>
      </c>
    </row>
    <row r="92" spans="1:7" x14ac:dyDescent="0.3">
      <c r="A92" s="4"/>
      <c r="B92" s="4"/>
      <c r="G92" s="60">
        <v>39248</v>
      </c>
    </row>
    <row r="93" spans="1:7" x14ac:dyDescent="0.3">
      <c r="A93" s="4"/>
      <c r="B93" s="4"/>
      <c r="G93" s="60">
        <v>41748</v>
      </c>
    </row>
    <row r="94" spans="1:7" x14ac:dyDescent="0.3">
      <c r="A94" s="4"/>
      <c r="B94" s="4"/>
      <c r="G94" s="60">
        <v>41818</v>
      </c>
    </row>
    <row r="95" spans="1:7" x14ac:dyDescent="0.3">
      <c r="A95" s="4"/>
      <c r="B95" s="4"/>
      <c r="G95" s="60">
        <v>42700</v>
      </c>
    </row>
    <row r="96" spans="1:7" x14ac:dyDescent="0.3">
      <c r="A96" s="4"/>
      <c r="B96" s="4"/>
      <c r="G96" s="60">
        <v>42737</v>
      </c>
    </row>
    <row r="97" spans="1:7" x14ac:dyDescent="0.3">
      <c r="A97" s="4"/>
      <c r="B97" s="4"/>
      <c r="G97" s="60">
        <v>40661</v>
      </c>
    </row>
    <row r="98" spans="1:7" x14ac:dyDescent="0.3">
      <c r="A98" s="4"/>
      <c r="B98" s="4"/>
      <c r="G98" s="60">
        <v>41175</v>
      </c>
    </row>
    <row r="99" spans="1:7" x14ac:dyDescent="0.3">
      <c r="A99" s="4"/>
      <c r="B99" s="4"/>
      <c r="G99" s="60">
        <v>42166</v>
      </c>
    </row>
    <row r="100" spans="1:7" x14ac:dyDescent="0.3">
      <c r="A100" s="4"/>
      <c r="B100" s="4"/>
      <c r="G100" s="60">
        <v>42701</v>
      </c>
    </row>
    <row r="101" spans="1:7" x14ac:dyDescent="0.3">
      <c r="A101" s="4"/>
      <c r="B101" s="4"/>
      <c r="G101" s="60">
        <v>43283</v>
      </c>
    </row>
    <row r="102" spans="1:7" x14ac:dyDescent="0.3">
      <c r="A102" s="4"/>
      <c r="B102" s="4"/>
      <c r="G102" s="60">
        <v>41533</v>
      </c>
    </row>
    <row r="103" spans="1:7" x14ac:dyDescent="0.3">
      <c r="A103" s="4"/>
      <c r="B103" s="4"/>
      <c r="G103" s="60">
        <v>42307</v>
      </c>
    </row>
    <row r="104" spans="1:7" x14ac:dyDescent="0.3">
      <c r="A104" s="4"/>
      <c r="B104" s="4"/>
      <c r="G104" s="60">
        <v>43031</v>
      </c>
    </row>
    <row r="105" spans="1:7" x14ac:dyDescent="0.3">
      <c r="A105" s="4"/>
      <c r="B105" s="4"/>
      <c r="G105" s="60">
        <v>35849</v>
      </c>
    </row>
    <row r="106" spans="1:7" x14ac:dyDescent="0.3">
      <c r="A106" s="4"/>
      <c r="B106" s="4"/>
      <c r="G106" s="60">
        <v>38227</v>
      </c>
    </row>
    <row r="107" spans="1:7" x14ac:dyDescent="0.3">
      <c r="A107" s="4"/>
      <c r="B107" s="4"/>
      <c r="G107" s="60">
        <v>38292</v>
      </c>
    </row>
    <row r="108" spans="1:7" x14ac:dyDescent="0.3">
      <c r="A108" s="4"/>
      <c r="B108" s="4"/>
      <c r="G108" s="60">
        <v>38960</v>
      </c>
    </row>
    <row r="109" spans="1:7" x14ac:dyDescent="0.3">
      <c r="A109" s="4"/>
      <c r="B109" s="4"/>
      <c r="G109" s="60">
        <v>39027</v>
      </c>
    </row>
    <row r="110" spans="1:7" x14ac:dyDescent="0.3">
      <c r="A110" s="4"/>
      <c r="B110" s="4"/>
      <c r="G110" s="60">
        <v>41925</v>
      </c>
    </row>
    <row r="111" spans="1:7" x14ac:dyDescent="0.3">
      <c r="A111" s="4"/>
      <c r="B111" s="4"/>
      <c r="G111" s="60">
        <v>43294</v>
      </c>
    </row>
    <row r="112" spans="1:7" x14ac:dyDescent="0.3">
      <c r="A112" s="4"/>
      <c r="B112" s="4"/>
      <c r="G112" s="60">
        <v>43350</v>
      </c>
    </row>
    <row r="113" spans="1:7" x14ac:dyDescent="0.3">
      <c r="A113" s="4"/>
      <c r="B113" s="4"/>
      <c r="G113" s="60">
        <v>43091</v>
      </c>
    </row>
    <row r="114" spans="1:7" x14ac:dyDescent="0.3">
      <c r="A114" s="4"/>
      <c r="B114" s="4"/>
      <c r="G114" s="60">
        <v>36225</v>
      </c>
    </row>
    <row r="115" spans="1:7" x14ac:dyDescent="0.3">
      <c r="A115" s="4"/>
      <c r="B115" s="4"/>
      <c r="G115" s="60">
        <v>36391</v>
      </c>
    </row>
    <row r="116" spans="1:7" x14ac:dyDescent="0.3">
      <c r="A116" s="4"/>
      <c r="B116" s="4"/>
      <c r="G116" s="60">
        <v>36601</v>
      </c>
    </row>
    <row r="117" spans="1:7" x14ac:dyDescent="0.3">
      <c r="A117" s="4"/>
      <c r="B117" s="4"/>
      <c r="G117" s="60">
        <v>38265</v>
      </c>
    </row>
    <row r="118" spans="1:7" x14ac:dyDescent="0.3">
      <c r="A118" s="4"/>
      <c r="B118" s="4"/>
      <c r="G118" s="60">
        <v>38855</v>
      </c>
    </row>
    <row r="119" spans="1:7" x14ac:dyDescent="0.3">
      <c r="A119" s="4"/>
      <c r="B119" s="4"/>
      <c r="G119" s="60">
        <v>39047</v>
      </c>
    </row>
    <row r="120" spans="1:7" x14ac:dyDescent="0.3">
      <c r="A120" s="4"/>
      <c r="B120" s="4"/>
      <c r="G120" s="60">
        <v>39891</v>
      </c>
    </row>
    <row r="121" spans="1:7" x14ac:dyDescent="0.3">
      <c r="A121" s="4"/>
      <c r="B121" s="4"/>
      <c r="G121" s="60">
        <v>40390</v>
      </c>
    </row>
    <row r="122" spans="1:7" x14ac:dyDescent="0.3">
      <c r="A122" s="4"/>
      <c r="B122" s="4"/>
      <c r="G122" s="60">
        <v>36772</v>
      </c>
    </row>
    <row r="123" spans="1:7" x14ac:dyDescent="0.3">
      <c r="A123" s="4"/>
      <c r="B123" s="4"/>
      <c r="G123" s="60">
        <v>39135</v>
      </c>
    </row>
    <row r="124" spans="1:7" x14ac:dyDescent="0.3">
      <c r="A124" s="4"/>
      <c r="B124" s="4"/>
      <c r="G124" s="60">
        <v>35961</v>
      </c>
    </row>
    <row r="125" spans="1:7" x14ac:dyDescent="0.3">
      <c r="A125" s="4"/>
      <c r="B125" s="4"/>
      <c r="G125" s="60">
        <v>38451</v>
      </c>
    </row>
    <row r="126" spans="1:7" x14ac:dyDescent="0.3">
      <c r="A126" s="4"/>
      <c r="B126" s="4"/>
      <c r="G126" s="60">
        <v>36023</v>
      </c>
    </row>
    <row r="127" spans="1:7" x14ac:dyDescent="0.3">
      <c r="A127" s="6"/>
      <c r="B127" s="4"/>
      <c r="G127" s="60">
        <v>37928</v>
      </c>
    </row>
    <row r="128" spans="1:7" x14ac:dyDescent="0.3">
      <c r="A128" s="4"/>
      <c r="B128" s="4"/>
      <c r="G128" s="60">
        <v>38515</v>
      </c>
    </row>
    <row r="129" spans="1:7" x14ac:dyDescent="0.3">
      <c r="A129" s="4"/>
      <c r="B129" s="4"/>
      <c r="G129" s="60">
        <v>38737</v>
      </c>
    </row>
    <row r="130" spans="1:7" x14ac:dyDescent="0.3">
      <c r="A130" s="4"/>
      <c r="B130" s="4"/>
      <c r="G130" s="60">
        <v>38954</v>
      </c>
    </row>
    <row r="131" spans="1:7" x14ac:dyDescent="0.3">
      <c r="A131" s="4"/>
      <c r="B131" s="4"/>
      <c r="G131" s="60">
        <v>39120</v>
      </c>
    </row>
    <row r="132" spans="1:7" x14ac:dyDescent="0.3">
      <c r="A132" s="4"/>
      <c r="B132" s="4"/>
      <c r="G132" s="60">
        <v>40445</v>
      </c>
    </row>
    <row r="133" spans="1:7" x14ac:dyDescent="0.3">
      <c r="A133" s="4"/>
      <c r="B133" s="4"/>
      <c r="G133" s="60">
        <v>38107</v>
      </c>
    </row>
    <row r="134" spans="1:7" x14ac:dyDescent="0.3">
      <c r="A134" s="4"/>
      <c r="B134" s="4"/>
      <c r="G134" s="60">
        <v>39347</v>
      </c>
    </row>
    <row r="135" spans="1:7" x14ac:dyDescent="0.3">
      <c r="A135" s="4"/>
      <c r="B135" s="4"/>
      <c r="G135" s="60">
        <v>41365</v>
      </c>
    </row>
    <row r="136" spans="1:7" x14ac:dyDescent="0.3">
      <c r="A136" s="4"/>
      <c r="B136" s="4"/>
      <c r="G136" s="60">
        <v>43178</v>
      </c>
    </row>
    <row r="137" spans="1:7" x14ac:dyDescent="0.3">
      <c r="A137" s="4"/>
      <c r="B137" s="4"/>
      <c r="G137" s="60">
        <v>41305</v>
      </c>
    </row>
    <row r="138" spans="1:7" x14ac:dyDescent="0.3">
      <c r="A138" s="4"/>
      <c r="B138" s="4"/>
      <c r="G138" s="60">
        <v>35857</v>
      </c>
    </row>
    <row r="139" spans="1:7" x14ac:dyDescent="0.3">
      <c r="A139" s="4"/>
      <c r="B139" s="4"/>
      <c r="G139" s="60">
        <v>35895</v>
      </c>
    </row>
    <row r="140" spans="1:7" x14ac:dyDescent="0.3">
      <c r="A140" s="4"/>
      <c r="B140" s="4"/>
      <c r="G140" s="60">
        <v>36183</v>
      </c>
    </row>
    <row r="141" spans="1:7" x14ac:dyDescent="0.3">
      <c r="A141" s="4"/>
      <c r="B141" s="4"/>
      <c r="G141" s="60">
        <v>36650</v>
      </c>
    </row>
    <row r="142" spans="1:7" x14ac:dyDescent="0.3">
      <c r="A142" s="4"/>
      <c r="B142" s="4"/>
      <c r="G142" s="60">
        <v>36701</v>
      </c>
    </row>
    <row r="143" spans="1:7" x14ac:dyDescent="0.3">
      <c r="A143" s="4"/>
      <c r="B143" s="4"/>
      <c r="G143" s="60">
        <v>36864</v>
      </c>
    </row>
    <row r="144" spans="1:7" x14ac:dyDescent="0.3">
      <c r="A144" s="4"/>
      <c r="B144" s="4"/>
      <c r="G144" s="60">
        <v>36991</v>
      </c>
    </row>
    <row r="145" spans="1:7" x14ac:dyDescent="0.3">
      <c r="A145" s="4"/>
      <c r="B145" s="4"/>
      <c r="G145" s="60">
        <v>37862</v>
      </c>
    </row>
    <row r="146" spans="1:7" x14ac:dyDescent="0.3">
      <c r="A146" s="4"/>
      <c r="B146" s="4"/>
      <c r="G146" s="60">
        <v>38031</v>
      </c>
    </row>
    <row r="147" spans="1:7" x14ac:dyDescent="0.3">
      <c r="A147" s="4"/>
      <c r="B147" s="4"/>
      <c r="G147" s="60">
        <v>38279</v>
      </c>
    </row>
    <row r="148" spans="1:7" x14ac:dyDescent="0.3">
      <c r="A148" s="4"/>
      <c r="B148" s="4"/>
      <c r="G148" s="60">
        <v>38383</v>
      </c>
    </row>
    <row r="149" spans="1:7" x14ac:dyDescent="0.3">
      <c r="A149" s="4"/>
      <c r="B149" s="4"/>
      <c r="G149" s="60">
        <v>38767</v>
      </c>
    </row>
    <row r="150" spans="1:7" x14ac:dyDescent="0.3">
      <c r="A150" s="4"/>
      <c r="B150" s="4"/>
      <c r="G150" s="60">
        <v>38860</v>
      </c>
    </row>
    <row r="151" spans="1:7" x14ac:dyDescent="0.3">
      <c r="A151" s="4"/>
      <c r="B151" s="4"/>
      <c r="G151" s="60">
        <v>39192</v>
      </c>
    </row>
    <row r="152" spans="1:7" x14ac:dyDescent="0.3">
      <c r="A152" s="4"/>
      <c r="B152" s="4"/>
      <c r="G152" s="60">
        <v>39421</v>
      </c>
    </row>
    <row r="153" spans="1:7" x14ac:dyDescent="0.3">
      <c r="A153" s="4"/>
      <c r="B153" s="4"/>
      <c r="G153" s="60">
        <v>40066</v>
      </c>
    </row>
    <row r="154" spans="1:7" x14ac:dyDescent="0.3">
      <c r="A154" s="4"/>
      <c r="B154" s="4"/>
      <c r="G154" s="60">
        <v>40913</v>
      </c>
    </row>
    <row r="155" spans="1:7" x14ac:dyDescent="0.3">
      <c r="A155" s="4"/>
      <c r="B155" s="4"/>
      <c r="G155" s="60">
        <v>41531</v>
      </c>
    </row>
    <row r="156" spans="1:7" x14ac:dyDescent="0.3">
      <c r="A156" s="4"/>
      <c r="B156" s="4"/>
      <c r="G156" s="60">
        <v>43177</v>
      </c>
    </row>
    <row r="157" spans="1:7" x14ac:dyDescent="0.3">
      <c r="A157" s="4"/>
      <c r="B157" s="4"/>
      <c r="G157" s="60">
        <v>43248</v>
      </c>
    </row>
    <row r="158" spans="1:7" x14ac:dyDescent="0.3">
      <c r="A158" s="4"/>
      <c r="B158" s="4"/>
      <c r="G158" s="60">
        <v>36487</v>
      </c>
    </row>
    <row r="159" spans="1:7" x14ac:dyDescent="0.3">
      <c r="A159" s="4"/>
      <c r="B159" s="4"/>
      <c r="G159" s="60">
        <v>37533</v>
      </c>
    </row>
    <row r="160" spans="1:7" x14ac:dyDescent="0.3">
      <c r="A160" s="4"/>
      <c r="B160" s="4"/>
      <c r="G160" s="60">
        <v>37848</v>
      </c>
    </row>
    <row r="161" spans="1:7" x14ac:dyDescent="0.3">
      <c r="A161" s="4"/>
      <c r="B161" s="4"/>
      <c r="G161" s="60">
        <v>37964</v>
      </c>
    </row>
    <row r="162" spans="1:7" x14ac:dyDescent="0.3">
      <c r="A162" s="4"/>
      <c r="B162" s="4"/>
      <c r="G162" s="60">
        <v>42546</v>
      </c>
    </row>
    <row r="163" spans="1:7" x14ac:dyDescent="0.3">
      <c r="A163" s="4"/>
      <c r="B163" s="4"/>
      <c r="G163" s="60">
        <v>39041</v>
      </c>
    </row>
    <row r="164" spans="1:7" x14ac:dyDescent="0.3">
      <c r="A164" s="4"/>
      <c r="B164" s="4"/>
      <c r="G164" s="60">
        <v>42671</v>
      </c>
    </row>
    <row r="165" spans="1:7" x14ac:dyDescent="0.3">
      <c r="A165" s="4"/>
      <c r="B165" s="4"/>
      <c r="G165" s="60">
        <v>36202</v>
      </c>
    </row>
    <row r="166" spans="1:7" x14ac:dyDescent="0.3">
      <c r="A166" s="4"/>
      <c r="B166" s="4"/>
      <c r="G166" s="60">
        <v>36727</v>
      </c>
    </row>
    <row r="167" spans="1:7" x14ac:dyDescent="0.3">
      <c r="A167" s="4"/>
      <c r="B167" s="4"/>
      <c r="G167" s="60">
        <v>36939</v>
      </c>
    </row>
    <row r="168" spans="1:7" x14ac:dyDescent="0.3">
      <c r="A168" s="4"/>
      <c r="B168" s="4"/>
      <c r="G168" s="60">
        <v>37539</v>
      </c>
    </row>
    <row r="169" spans="1:7" x14ac:dyDescent="0.3">
      <c r="A169" s="4"/>
      <c r="B169" s="4"/>
      <c r="G169" s="60">
        <v>37549</v>
      </c>
    </row>
    <row r="170" spans="1:7" x14ac:dyDescent="0.3">
      <c r="A170" s="4"/>
      <c r="B170" s="4"/>
      <c r="G170" s="60">
        <v>37690</v>
      </c>
    </row>
    <row r="171" spans="1:7" x14ac:dyDescent="0.3">
      <c r="A171" s="4"/>
      <c r="B171" s="4"/>
      <c r="G171" s="60">
        <v>38717</v>
      </c>
    </row>
    <row r="172" spans="1:7" x14ac:dyDescent="0.3">
      <c r="A172" s="4"/>
      <c r="B172" s="4"/>
      <c r="G172" s="60">
        <v>40419</v>
      </c>
    </row>
    <row r="173" spans="1:7" x14ac:dyDescent="0.3">
      <c r="A173" s="4"/>
      <c r="B173" s="4"/>
      <c r="G173" s="60">
        <v>42832</v>
      </c>
    </row>
    <row r="174" spans="1:7" x14ac:dyDescent="0.3">
      <c r="A174" s="4"/>
      <c r="B174" s="4"/>
      <c r="G174" s="60">
        <v>43014</v>
      </c>
    </row>
    <row r="175" spans="1:7" x14ac:dyDescent="0.3">
      <c r="A175" s="4"/>
      <c r="B175" s="4"/>
      <c r="G175" s="60">
        <v>43037</v>
      </c>
    </row>
    <row r="176" spans="1:7" x14ac:dyDescent="0.3">
      <c r="A176" s="4"/>
      <c r="B176" s="4"/>
      <c r="G176" s="60">
        <v>36163</v>
      </c>
    </row>
    <row r="177" spans="1:7" x14ac:dyDescent="0.3">
      <c r="A177" s="4"/>
      <c r="B177" s="4"/>
      <c r="G177" s="60">
        <v>39821</v>
      </c>
    </row>
    <row r="178" spans="1:7" x14ac:dyDescent="0.3">
      <c r="A178" s="4"/>
      <c r="B178" s="4"/>
      <c r="G178" s="60">
        <v>37179</v>
      </c>
    </row>
    <row r="179" spans="1:7" x14ac:dyDescent="0.3">
      <c r="A179" s="4"/>
      <c r="B179" s="4"/>
      <c r="G179" s="60">
        <v>40283</v>
      </c>
    </row>
    <row r="180" spans="1:7" x14ac:dyDescent="0.3">
      <c r="A180" s="4"/>
      <c r="B180" s="4"/>
      <c r="G180" s="60">
        <v>39297</v>
      </c>
    </row>
    <row r="181" spans="1:7" x14ac:dyDescent="0.3">
      <c r="A181" s="4"/>
      <c r="B181" s="4"/>
      <c r="G181" s="60">
        <v>40724</v>
      </c>
    </row>
    <row r="182" spans="1:7" x14ac:dyDescent="0.3">
      <c r="A182" s="4"/>
      <c r="B182" s="4"/>
      <c r="G182" s="60">
        <v>39451</v>
      </c>
    </row>
    <row r="183" spans="1:7" x14ac:dyDescent="0.3">
      <c r="A183" s="4"/>
      <c r="B183" s="4"/>
      <c r="G183" s="60">
        <v>43041</v>
      </c>
    </row>
    <row r="184" spans="1:7" x14ac:dyDescent="0.3">
      <c r="A184" s="4"/>
      <c r="B184" s="4"/>
      <c r="G184" s="60">
        <v>36391</v>
      </c>
    </row>
    <row r="185" spans="1:7" x14ac:dyDescent="0.3">
      <c r="A185" s="4"/>
      <c r="B185" s="4"/>
      <c r="G185" s="60">
        <v>36409</v>
      </c>
    </row>
    <row r="186" spans="1:7" x14ac:dyDescent="0.3">
      <c r="A186" s="4"/>
      <c r="B186" s="4"/>
      <c r="G186" s="60">
        <v>36426</v>
      </c>
    </row>
    <row r="187" spans="1:7" x14ac:dyDescent="0.3">
      <c r="A187" s="4"/>
      <c r="B187" s="4"/>
      <c r="G187" s="60">
        <v>36498</v>
      </c>
    </row>
    <row r="188" spans="1:7" x14ac:dyDescent="0.3">
      <c r="A188" s="4"/>
      <c r="B188" s="4"/>
      <c r="G188" s="60">
        <v>36499</v>
      </c>
    </row>
    <row r="189" spans="1:7" x14ac:dyDescent="0.3">
      <c r="A189" s="4"/>
      <c r="B189" s="4"/>
      <c r="G189" s="60">
        <v>36771</v>
      </c>
    </row>
    <row r="190" spans="1:7" x14ac:dyDescent="0.3">
      <c r="A190" s="4"/>
      <c r="B190" s="4"/>
      <c r="G190" s="60">
        <v>36846</v>
      </c>
    </row>
    <row r="191" spans="1:7" x14ac:dyDescent="0.3">
      <c r="A191" s="4"/>
      <c r="B191" s="4"/>
      <c r="G191" s="60">
        <v>36929</v>
      </c>
    </row>
    <row r="192" spans="1:7" x14ac:dyDescent="0.3">
      <c r="A192" s="4"/>
      <c r="B192" s="4"/>
      <c r="G192" s="60">
        <v>37182</v>
      </c>
    </row>
    <row r="193" spans="1:7" x14ac:dyDescent="0.3">
      <c r="A193" s="4"/>
      <c r="B193" s="4"/>
      <c r="G193" s="60">
        <v>37261</v>
      </c>
    </row>
    <row r="194" spans="1:7" x14ac:dyDescent="0.3">
      <c r="A194" s="4"/>
      <c r="B194" s="4"/>
      <c r="G194" s="60">
        <v>37319</v>
      </c>
    </row>
    <row r="195" spans="1:7" x14ac:dyDescent="0.3">
      <c r="A195" s="4"/>
      <c r="B195" s="4"/>
      <c r="G195" s="60">
        <v>37563</v>
      </c>
    </row>
    <row r="196" spans="1:7" x14ac:dyDescent="0.3">
      <c r="A196" s="4"/>
      <c r="B196" s="4"/>
      <c r="G196" s="60">
        <v>37659</v>
      </c>
    </row>
    <row r="197" spans="1:7" x14ac:dyDescent="0.3">
      <c r="A197" s="4"/>
      <c r="B197" s="4"/>
      <c r="G197" s="60">
        <v>37749</v>
      </c>
    </row>
    <row r="198" spans="1:7" x14ac:dyDescent="0.3">
      <c r="A198" s="4"/>
      <c r="B198" s="4"/>
      <c r="G198" s="60">
        <v>37798</v>
      </c>
    </row>
    <row r="199" spans="1:7" x14ac:dyDescent="0.3">
      <c r="A199" s="6"/>
      <c r="B199" s="4"/>
      <c r="G199" s="60">
        <v>37802</v>
      </c>
    </row>
    <row r="200" spans="1:7" x14ac:dyDescent="0.3">
      <c r="A200" s="4"/>
      <c r="B200" s="4"/>
      <c r="G200" s="60">
        <v>37934</v>
      </c>
    </row>
    <row r="201" spans="1:7" x14ac:dyDescent="0.3">
      <c r="A201" s="4"/>
      <c r="B201" s="4"/>
      <c r="G201" s="60">
        <v>37966</v>
      </c>
    </row>
    <row r="202" spans="1:7" x14ac:dyDescent="0.3">
      <c r="A202" s="4"/>
      <c r="B202" s="4"/>
      <c r="G202" s="60">
        <v>37977</v>
      </c>
    </row>
    <row r="203" spans="1:7" x14ac:dyDescent="0.3">
      <c r="A203" s="4"/>
      <c r="B203" s="4"/>
      <c r="G203" s="60">
        <v>38089</v>
      </c>
    </row>
    <row r="204" spans="1:7" x14ac:dyDescent="0.3">
      <c r="A204" s="4"/>
      <c r="B204" s="4"/>
      <c r="G204" s="60">
        <v>38134</v>
      </c>
    </row>
    <row r="205" spans="1:7" x14ac:dyDescent="0.3">
      <c r="A205" s="4"/>
      <c r="B205" s="4"/>
      <c r="G205" s="60">
        <v>38139</v>
      </c>
    </row>
    <row r="206" spans="1:7" x14ac:dyDescent="0.3">
      <c r="A206" s="4"/>
      <c r="B206" s="4"/>
      <c r="G206" s="60">
        <v>38289</v>
      </c>
    </row>
    <row r="207" spans="1:7" x14ac:dyDescent="0.3">
      <c r="A207" s="4"/>
      <c r="B207" s="4"/>
      <c r="G207" s="60">
        <v>38298</v>
      </c>
    </row>
    <row r="208" spans="1:7" x14ac:dyDescent="0.3">
      <c r="A208" s="4"/>
      <c r="B208" s="4"/>
      <c r="G208" s="60">
        <v>38304</v>
      </c>
    </row>
    <row r="209" spans="1:7" x14ac:dyDescent="0.3">
      <c r="A209" s="4"/>
      <c r="B209" s="4"/>
      <c r="G209" s="60">
        <v>38307</v>
      </c>
    </row>
    <row r="210" spans="1:7" x14ac:dyDescent="0.3">
      <c r="A210" s="4"/>
      <c r="B210" s="4"/>
      <c r="G210" s="60">
        <v>38367</v>
      </c>
    </row>
    <row r="211" spans="1:7" x14ac:dyDescent="0.3">
      <c r="A211" s="4"/>
      <c r="B211" s="4"/>
      <c r="G211" s="60">
        <v>38369</v>
      </c>
    </row>
    <row r="212" spans="1:7" x14ac:dyDescent="0.3">
      <c r="A212" s="4"/>
      <c r="B212" s="4"/>
      <c r="G212" s="60">
        <v>38473</v>
      </c>
    </row>
    <row r="213" spans="1:7" x14ac:dyDescent="0.3">
      <c r="A213" s="4"/>
      <c r="B213" s="4"/>
      <c r="G213" s="60">
        <v>38481</v>
      </c>
    </row>
    <row r="214" spans="1:7" x14ac:dyDescent="0.3">
      <c r="A214" s="4"/>
      <c r="B214" s="4"/>
      <c r="G214" s="60">
        <v>38492</v>
      </c>
    </row>
    <row r="215" spans="1:7" x14ac:dyDescent="0.3">
      <c r="A215" s="4"/>
      <c r="B215" s="4"/>
      <c r="G215" s="60">
        <v>38579</v>
      </c>
    </row>
    <row r="216" spans="1:7" x14ac:dyDescent="0.3">
      <c r="A216" s="4"/>
      <c r="B216" s="4"/>
      <c r="G216" s="60">
        <v>38608</v>
      </c>
    </row>
    <row r="217" spans="1:7" x14ac:dyDescent="0.3">
      <c r="A217" s="4"/>
      <c r="B217" s="4"/>
      <c r="G217" s="60">
        <v>38710</v>
      </c>
    </row>
    <row r="218" spans="1:7" x14ac:dyDescent="0.3">
      <c r="A218" s="4"/>
      <c r="B218" s="4"/>
      <c r="G218" s="60">
        <v>38716</v>
      </c>
    </row>
    <row r="219" spans="1:7" x14ac:dyDescent="0.3">
      <c r="A219" s="4"/>
      <c r="B219" s="4"/>
      <c r="G219" s="60">
        <v>38774</v>
      </c>
    </row>
    <row r="220" spans="1:7" x14ac:dyDescent="0.3">
      <c r="A220" s="4"/>
      <c r="B220" s="4"/>
      <c r="G220" s="60">
        <v>38787</v>
      </c>
    </row>
    <row r="221" spans="1:7" x14ac:dyDescent="0.3">
      <c r="A221" s="4"/>
      <c r="B221" s="4"/>
      <c r="G221" s="60">
        <v>38862</v>
      </c>
    </row>
    <row r="222" spans="1:7" x14ac:dyDescent="0.3">
      <c r="A222" s="4"/>
      <c r="B222" s="4"/>
      <c r="G222" s="60">
        <v>38879</v>
      </c>
    </row>
    <row r="223" spans="1:7" x14ac:dyDescent="0.3">
      <c r="A223" s="4"/>
      <c r="B223" s="4"/>
      <c r="G223" s="60">
        <v>38900</v>
      </c>
    </row>
    <row r="224" spans="1:7" x14ac:dyDescent="0.3">
      <c r="A224" s="4"/>
      <c r="B224" s="4"/>
      <c r="G224" s="60">
        <v>38976</v>
      </c>
    </row>
    <row r="225" spans="1:7" x14ac:dyDescent="0.3">
      <c r="A225" s="4"/>
      <c r="B225" s="4"/>
      <c r="G225" s="60">
        <v>39051</v>
      </c>
    </row>
    <row r="226" spans="1:7" x14ac:dyDescent="0.3">
      <c r="A226" s="4"/>
      <c r="B226" s="4"/>
      <c r="G226" s="60">
        <v>39096</v>
      </c>
    </row>
    <row r="227" spans="1:7" x14ac:dyDescent="0.3">
      <c r="A227" s="4"/>
      <c r="B227" s="4"/>
      <c r="G227" s="60">
        <v>39110</v>
      </c>
    </row>
    <row r="228" spans="1:7" x14ac:dyDescent="0.3">
      <c r="A228" s="4"/>
      <c r="B228" s="4"/>
      <c r="G228" s="60">
        <v>39191</v>
      </c>
    </row>
    <row r="229" spans="1:7" x14ac:dyDescent="0.3">
      <c r="A229" s="4"/>
      <c r="B229" s="4"/>
      <c r="G229" s="60">
        <v>39209</v>
      </c>
    </row>
    <row r="230" spans="1:7" x14ac:dyDescent="0.3">
      <c r="A230" s="4"/>
      <c r="B230" s="4"/>
      <c r="G230" s="60">
        <v>39222</v>
      </c>
    </row>
    <row r="231" spans="1:7" x14ac:dyDescent="0.3">
      <c r="A231" s="4"/>
      <c r="B231" s="4"/>
      <c r="G231" s="60">
        <v>39313</v>
      </c>
    </row>
    <row r="232" spans="1:7" x14ac:dyDescent="0.3">
      <c r="A232" s="6"/>
      <c r="B232" s="4"/>
      <c r="G232" s="60">
        <v>39476</v>
      </c>
    </row>
    <row r="233" spans="1:7" x14ac:dyDescent="0.3">
      <c r="A233" s="4"/>
      <c r="B233" s="4"/>
      <c r="G233" s="60">
        <v>39485</v>
      </c>
    </row>
    <row r="234" spans="1:7" x14ac:dyDescent="0.3">
      <c r="A234" s="6"/>
      <c r="B234" s="4"/>
      <c r="G234" s="60">
        <v>39846</v>
      </c>
    </row>
    <row r="235" spans="1:7" x14ac:dyDescent="0.3">
      <c r="A235" s="4"/>
      <c r="B235" s="4"/>
      <c r="G235" s="60">
        <v>40007</v>
      </c>
    </row>
    <row r="236" spans="1:7" x14ac:dyDescent="0.3">
      <c r="A236" s="4"/>
      <c r="B236" s="4"/>
      <c r="G236" s="60">
        <v>40109</v>
      </c>
    </row>
    <row r="237" spans="1:7" x14ac:dyDescent="0.3">
      <c r="A237" s="4"/>
      <c r="B237" s="4"/>
      <c r="G237" s="60">
        <v>40172</v>
      </c>
    </row>
    <row r="238" spans="1:7" x14ac:dyDescent="0.3">
      <c r="A238" s="4"/>
      <c r="B238" s="4"/>
      <c r="G238" s="60">
        <v>40214</v>
      </c>
    </row>
    <row r="239" spans="1:7" x14ac:dyDescent="0.3">
      <c r="A239" s="4"/>
      <c r="B239" s="4"/>
      <c r="G239" s="60">
        <v>40287</v>
      </c>
    </row>
    <row r="240" spans="1:7" x14ac:dyDescent="0.3">
      <c r="A240" s="4"/>
      <c r="B240" s="4"/>
      <c r="G240" s="60">
        <v>40644</v>
      </c>
    </row>
    <row r="241" spans="1:2" x14ac:dyDescent="0.3">
      <c r="A241" s="4"/>
      <c r="B241" s="4"/>
    </row>
    <row r="242" spans="1:2" x14ac:dyDescent="0.3">
      <c r="A242" s="4"/>
      <c r="B242" s="4"/>
    </row>
    <row r="243" spans="1:2" x14ac:dyDescent="0.3">
      <c r="A243" s="4"/>
      <c r="B243" s="4"/>
    </row>
    <row r="244" spans="1:2" x14ac:dyDescent="0.3">
      <c r="A244" s="4"/>
      <c r="B244" s="4"/>
    </row>
    <row r="245" spans="1:2" x14ac:dyDescent="0.3">
      <c r="A245" s="4"/>
      <c r="B245" s="4"/>
    </row>
    <row r="246" spans="1:2" x14ac:dyDescent="0.3">
      <c r="A246" s="4"/>
      <c r="B246" s="4"/>
    </row>
    <row r="247" spans="1:2" x14ac:dyDescent="0.3">
      <c r="A247" s="4"/>
      <c r="B247" s="4"/>
    </row>
    <row r="248" spans="1:2" x14ac:dyDescent="0.3">
      <c r="A248" s="4"/>
      <c r="B248" s="4"/>
    </row>
    <row r="249" spans="1:2" x14ac:dyDescent="0.3">
      <c r="A249" s="6"/>
      <c r="B249" s="4"/>
    </row>
    <row r="250" spans="1:2" x14ac:dyDescent="0.3">
      <c r="A250" s="4"/>
      <c r="B250" s="4"/>
    </row>
    <row r="251" spans="1:2" x14ac:dyDescent="0.3">
      <c r="A251" s="6"/>
      <c r="B251" s="4"/>
    </row>
    <row r="252" spans="1:2" x14ac:dyDescent="0.3">
      <c r="A252" s="4"/>
      <c r="B252" s="4"/>
    </row>
    <row r="253" spans="1:2" x14ac:dyDescent="0.3">
      <c r="A253" s="4"/>
      <c r="B253" s="4"/>
    </row>
    <row r="254" spans="1:2" x14ac:dyDescent="0.3">
      <c r="A254" s="4"/>
      <c r="B254" s="4"/>
    </row>
    <row r="255" spans="1:2" x14ac:dyDescent="0.3">
      <c r="A255" s="4"/>
      <c r="B255" s="4"/>
    </row>
    <row r="256" spans="1:2" x14ac:dyDescent="0.3">
      <c r="A256" s="4"/>
      <c r="B256" s="4"/>
    </row>
    <row r="257" spans="1:7" x14ac:dyDescent="0.3">
      <c r="A257" s="4"/>
      <c r="B257" s="4"/>
    </row>
    <row r="258" spans="1:7" x14ac:dyDescent="0.3">
      <c r="A258" s="4"/>
      <c r="B258" s="4"/>
    </row>
    <row r="259" spans="1:7" x14ac:dyDescent="0.3">
      <c r="A259" s="4"/>
      <c r="B259" s="4"/>
    </row>
    <row r="260" spans="1:7" x14ac:dyDescent="0.3">
      <c r="A260" s="4"/>
      <c r="B260" s="4"/>
    </row>
    <row r="261" spans="1:7" x14ac:dyDescent="0.3">
      <c r="A261" s="4"/>
      <c r="B261" s="4"/>
    </row>
    <row r="262" spans="1:7" x14ac:dyDescent="0.3">
      <c r="A262" s="4"/>
      <c r="B262" s="4"/>
      <c r="G262" s="61"/>
    </row>
    <row r="263" spans="1:7" x14ac:dyDescent="0.3">
      <c r="A263" s="4"/>
      <c r="B263" s="4"/>
    </row>
    <row r="264" spans="1:7" x14ac:dyDescent="0.3">
      <c r="A264" s="4"/>
      <c r="B264" s="4"/>
    </row>
    <row r="265" spans="1:7" x14ac:dyDescent="0.3">
      <c r="A265" s="4"/>
      <c r="B265" s="4"/>
    </row>
    <row r="266" spans="1:7" x14ac:dyDescent="0.3">
      <c r="A266" s="4"/>
      <c r="B266" s="4"/>
    </row>
    <row r="267" spans="1:7" x14ac:dyDescent="0.3">
      <c r="A267" s="4"/>
      <c r="B267" s="4"/>
    </row>
    <row r="268" spans="1:7" x14ac:dyDescent="0.3">
      <c r="A268" s="4"/>
      <c r="B268" s="4"/>
    </row>
    <row r="269" spans="1:7" x14ac:dyDescent="0.3">
      <c r="A269" s="4"/>
      <c r="B269" s="4"/>
    </row>
    <row r="270" spans="1:7" x14ac:dyDescent="0.3">
      <c r="A270" s="4"/>
      <c r="B270" s="4"/>
    </row>
    <row r="271" spans="1:7" x14ac:dyDescent="0.3">
      <c r="A271" s="4"/>
      <c r="B271" s="4"/>
    </row>
    <row r="272" spans="1:7" x14ac:dyDescent="0.3">
      <c r="A272" s="4"/>
      <c r="B272" s="4"/>
    </row>
    <row r="273" spans="1:2" x14ac:dyDescent="0.3">
      <c r="A273" s="4"/>
      <c r="B273" s="4"/>
    </row>
    <row r="274" spans="1:2" x14ac:dyDescent="0.3">
      <c r="A274" s="4"/>
      <c r="B274" s="4"/>
    </row>
    <row r="275" spans="1:2" x14ac:dyDescent="0.3">
      <c r="A275" s="4"/>
      <c r="B275" s="4"/>
    </row>
    <row r="276" spans="1:2" x14ac:dyDescent="0.3">
      <c r="A276" s="4"/>
      <c r="B276" s="4"/>
    </row>
    <row r="277" spans="1:2" x14ac:dyDescent="0.3">
      <c r="A277" s="4"/>
      <c r="B277" s="4"/>
    </row>
    <row r="278" spans="1:2" x14ac:dyDescent="0.3">
      <c r="A278" s="4"/>
      <c r="B278" s="4"/>
    </row>
    <row r="279" spans="1:2" x14ac:dyDescent="0.3">
      <c r="A279" s="4"/>
      <c r="B279" s="4"/>
    </row>
    <row r="280" spans="1:2" x14ac:dyDescent="0.3">
      <c r="A280" s="4"/>
      <c r="B280" s="4"/>
    </row>
    <row r="281" spans="1:2" x14ac:dyDescent="0.3">
      <c r="A281" s="4"/>
      <c r="B281" s="4"/>
    </row>
    <row r="282" spans="1:2" x14ac:dyDescent="0.3">
      <c r="A282" s="4"/>
      <c r="B282" s="4"/>
    </row>
    <row r="283" spans="1:2" x14ac:dyDescent="0.3">
      <c r="A283" s="4"/>
      <c r="B283" s="4"/>
    </row>
    <row r="284" spans="1:2" x14ac:dyDescent="0.3">
      <c r="A284" s="4"/>
      <c r="B284" s="4"/>
    </row>
    <row r="285" spans="1:2" x14ac:dyDescent="0.3">
      <c r="A285" s="4"/>
      <c r="B285" s="4"/>
    </row>
    <row r="286" spans="1:2" x14ac:dyDescent="0.3">
      <c r="A286" s="4"/>
      <c r="B286" s="4"/>
    </row>
    <row r="287" spans="1:2" x14ac:dyDescent="0.3">
      <c r="A287" s="4"/>
      <c r="B287" s="4"/>
    </row>
    <row r="288" spans="1:2" x14ac:dyDescent="0.3">
      <c r="A288" s="4"/>
      <c r="B288" s="4"/>
    </row>
    <row r="289" spans="1:2" x14ac:dyDescent="0.3">
      <c r="A289" s="6"/>
      <c r="B289" s="4"/>
    </row>
    <row r="290" spans="1:2" x14ac:dyDescent="0.3">
      <c r="A290" s="4"/>
      <c r="B290" s="4"/>
    </row>
    <row r="291" spans="1:2" x14ac:dyDescent="0.3">
      <c r="A291" s="4"/>
      <c r="B291" s="4"/>
    </row>
    <row r="292" spans="1:2" x14ac:dyDescent="0.3">
      <c r="A292" s="4"/>
      <c r="B292" s="4"/>
    </row>
    <row r="293" spans="1:2" x14ac:dyDescent="0.3">
      <c r="A293" s="4"/>
      <c r="B293" s="4"/>
    </row>
    <row r="294" spans="1:2" x14ac:dyDescent="0.3">
      <c r="A294" s="4"/>
      <c r="B294" s="4"/>
    </row>
    <row r="295" spans="1:2" x14ac:dyDescent="0.3">
      <c r="A295" s="4"/>
      <c r="B295" s="4"/>
    </row>
    <row r="296" spans="1:2" x14ac:dyDescent="0.3">
      <c r="A296" s="4"/>
      <c r="B296" s="4"/>
    </row>
    <row r="297" spans="1:2" x14ac:dyDescent="0.3">
      <c r="A297" s="4"/>
      <c r="B297" s="4"/>
    </row>
    <row r="298" spans="1:2" x14ac:dyDescent="0.3">
      <c r="A298" s="4"/>
      <c r="B298" s="4"/>
    </row>
    <row r="299" spans="1:2" x14ac:dyDescent="0.3">
      <c r="A299" s="4"/>
      <c r="B299" s="4"/>
    </row>
    <row r="300" spans="1:2" x14ac:dyDescent="0.3">
      <c r="A300" s="4"/>
      <c r="B300" s="4"/>
    </row>
    <row r="301" spans="1:2" x14ac:dyDescent="0.3">
      <c r="A301" s="4"/>
      <c r="B301" s="4"/>
    </row>
    <row r="302" spans="1:2" x14ac:dyDescent="0.3">
      <c r="A302" s="4"/>
      <c r="B302" s="4"/>
    </row>
    <row r="303" spans="1:2" x14ac:dyDescent="0.3">
      <c r="A303" s="4"/>
      <c r="B303" s="4"/>
    </row>
    <row r="304" spans="1:2" x14ac:dyDescent="0.3">
      <c r="A304" s="4"/>
      <c r="B304" s="4"/>
    </row>
    <row r="305" spans="1:2" x14ac:dyDescent="0.3">
      <c r="A305" s="4"/>
      <c r="B305" s="4"/>
    </row>
    <row r="306" spans="1:2" x14ac:dyDescent="0.3">
      <c r="A306" s="4"/>
      <c r="B306" s="4"/>
    </row>
    <row r="307" spans="1:2" x14ac:dyDescent="0.3">
      <c r="A307" s="4"/>
      <c r="B307" s="4"/>
    </row>
    <row r="308" spans="1:2" x14ac:dyDescent="0.3">
      <c r="A308" s="4"/>
      <c r="B308" s="4"/>
    </row>
    <row r="309" spans="1:2" x14ac:dyDescent="0.3">
      <c r="A309" s="4"/>
      <c r="B309" s="4"/>
    </row>
    <row r="310" spans="1:2" x14ac:dyDescent="0.3">
      <c r="A310" s="4"/>
      <c r="B310" s="4"/>
    </row>
    <row r="311" spans="1:2" x14ac:dyDescent="0.3">
      <c r="A311" s="4"/>
      <c r="B311" s="4"/>
    </row>
    <row r="312" spans="1:2" x14ac:dyDescent="0.3">
      <c r="A312" s="4"/>
      <c r="B312" s="4"/>
    </row>
    <row r="313" spans="1:2" x14ac:dyDescent="0.3">
      <c r="A313" s="4"/>
      <c r="B313" s="4"/>
    </row>
    <row r="314" spans="1:2" x14ac:dyDescent="0.3">
      <c r="A314" s="4"/>
      <c r="B314" s="4"/>
    </row>
    <row r="315" spans="1:2" x14ac:dyDescent="0.3">
      <c r="A315" s="4"/>
      <c r="B315" s="4"/>
    </row>
    <row r="316" spans="1:2" x14ac:dyDescent="0.3">
      <c r="A316" s="4"/>
      <c r="B316" s="4"/>
    </row>
    <row r="317" spans="1:2" x14ac:dyDescent="0.3">
      <c r="A317" s="4"/>
      <c r="B317" s="4"/>
    </row>
    <row r="318" spans="1:2" x14ac:dyDescent="0.3">
      <c r="A318" s="4"/>
      <c r="B318" s="4"/>
    </row>
    <row r="319" spans="1:2" x14ac:dyDescent="0.3">
      <c r="A319" s="4"/>
      <c r="B319" s="4"/>
    </row>
    <row r="320" spans="1:2" x14ac:dyDescent="0.3">
      <c r="A320" s="4"/>
      <c r="B320" s="4"/>
    </row>
    <row r="321" spans="1:7" x14ac:dyDescent="0.3">
      <c r="A321" s="4"/>
      <c r="B321" s="4"/>
    </row>
    <row r="322" spans="1:7" x14ac:dyDescent="0.3">
      <c r="A322" s="4"/>
      <c r="B322" s="4"/>
    </row>
    <row r="323" spans="1:7" x14ac:dyDescent="0.3">
      <c r="A323" s="4"/>
      <c r="B323" s="4"/>
    </row>
    <row r="324" spans="1:7" x14ac:dyDescent="0.3">
      <c r="A324" s="4"/>
      <c r="B324" s="4"/>
    </row>
    <row r="325" spans="1:7" x14ac:dyDescent="0.3">
      <c r="A325" s="4"/>
      <c r="B325" s="4"/>
    </row>
    <row r="326" spans="1:7" x14ac:dyDescent="0.3">
      <c r="A326" s="4"/>
      <c r="B326" s="4"/>
    </row>
    <row r="327" spans="1:7" x14ac:dyDescent="0.3">
      <c r="A327" s="4"/>
      <c r="B327" s="4"/>
    </row>
    <row r="328" spans="1:7" x14ac:dyDescent="0.3">
      <c r="A328" s="4"/>
      <c r="B328" s="4"/>
    </row>
    <row r="329" spans="1:7" x14ac:dyDescent="0.3">
      <c r="A329" s="4"/>
      <c r="B329" s="4"/>
    </row>
    <row r="330" spans="1:7" x14ac:dyDescent="0.3">
      <c r="A330" s="4"/>
      <c r="B330" s="4"/>
    </row>
    <row r="331" spans="1:7" x14ac:dyDescent="0.3">
      <c r="A331" s="4"/>
      <c r="B331" s="4"/>
    </row>
    <row r="332" spans="1:7" x14ac:dyDescent="0.3">
      <c r="A332" s="4"/>
      <c r="B332" s="4"/>
      <c r="G332" s="61"/>
    </row>
    <row r="333" spans="1:7" x14ac:dyDescent="0.3">
      <c r="A333" s="4"/>
      <c r="B333" s="4"/>
    </row>
    <row r="334" spans="1:7" x14ac:dyDescent="0.3">
      <c r="A334" s="4"/>
      <c r="B334" s="4"/>
      <c r="G334" s="61"/>
    </row>
    <row r="335" spans="1:7" x14ac:dyDescent="0.3">
      <c r="A335" s="4"/>
      <c r="B335" s="4"/>
    </row>
    <row r="336" spans="1:7" x14ac:dyDescent="0.3">
      <c r="A336" s="4"/>
      <c r="B336" s="4"/>
    </row>
    <row r="337" spans="1:7" x14ac:dyDescent="0.3">
      <c r="A337" s="4"/>
      <c r="B337" s="4"/>
    </row>
    <row r="338" spans="1:7" x14ac:dyDescent="0.3">
      <c r="A338" s="4"/>
      <c r="B338" s="4"/>
    </row>
    <row r="339" spans="1:7" x14ac:dyDescent="0.3">
      <c r="A339" s="6"/>
      <c r="B339" s="4"/>
      <c r="G339" s="61"/>
    </row>
    <row r="340" spans="1:7" x14ac:dyDescent="0.3">
      <c r="A340" s="4"/>
      <c r="B340" s="4"/>
    </row>
    <row r="341" spans="1:7" x14ac:dyDescent="0.3">
      <c r="A341" s="4"/>
      <c r="B341" s="4"/>
      <c r="G341" s="61"/>
    </row>
    <row r="342" spans="1:7" x14ac:dyDescent="0.3">
      <c r="A342" s="4"/>
      <c r="B342" s="4"/>
    </row>
    <row r="343" spans="1:7" x14ac:dyDescent="0.3">
      <c r="A343" s="4"/>
      <c r="B343" s="4"/>
    </row>
    <row r="344" spans="1:7" x14ac:dyDescent="0.3">
      <c r="A344" s="4"/>
      <c r="B344" s="4"/>
    </row>
    <row r="345" spans="1:7" x14ac:dyDescent="0.3">
      <c r="A345" s="4"/>
      <c r="B345" s="4"/>
    </row>
    <row r="346" spans="1:7" x14ac:dyDescent="0.3">
      <c r="A346" s="4"/>
      <c r="B346" s="4"/>
    </row>
    <row r="347" spans="1:7" x14ac:dyDescent="0.3">
      <c r="A347" s="4"/>
      <c r="B347" s="4"/>
    </row>
    <row r="348" spans="1:7" x14ac:dyDescent="0.3">
      <c r="A348" s="4"/>
      <c r="B348" s="4"/>
    </row>
    <row r="349" spans="1:7" x14ac:dyDescent="0.3">
      <c r="A349" s="4"/>
      <c r="B349" s="4"/>
    </row>
    <row r="350" spans="1:7" x14ac:dyDescent="0.3">
      <c r="A350" s="4"/>
      <c r="B350" s="4"/>
    </row>
    <row r="351" spans="1:7" x14ac:dyDescent="0.3">
      <c r="A351" s="4"/>
      <c r="B351" s="4"/>
    </row>
    <row r="352" spans="1:7" x14ac:dyDescent="0.3">
      <c r="A352" s="4"/>
      <c r="B352" s="4"/>
    </row>
    <row r="353" spans="1:2" x14ac:dyDescent="0.3">
      <c r="A353" s="6"/>
      <c r="B353" s="4"/>
    </row>
    <row r="354" spans="1:2" x14ac:dyDescent="0.3">
      <c r="A354" s="4"/>
      <c r="B354" s="4"/>
    </row>
    <row r="355" spans="1:2" x14ac:dyDescent="0.3">
      <c r="A355" s="4"/>
      <c r="B355" s="4"/>
    </row>
    <row r="356" spans="1:2" x14ac:dyDescent="0.3">
      <c r="A356" s="4"/>
      <c r="B356" s="4"/>
    </row>
    <row r="357" spans="1:2" x14ac:dyDescent="0.3">
      <c r="A357" s="4"/>
      <c r="B357" s="4"/>
    </row>
    <row r="358" spans="1:2" x14ac:dyDescent="0.3">
      <c r="A358" s="4"/>
      <c r="B358" s="4"/>
    </row>
    <row r="359" spans="1:2" x14ac:dyDescent="0.3">
      <c r="A359" s="4"/>
      <c r="B359" s="4"/>
    </row>
    <row r="360" spans="1:2" x14ac:dyDescent="0.3">
      <c r="A360" s="4"/>
      <c r="B360" s="4"/>
    </row>
    <row r="361" spans="1:2" x14ac:dyDescent="0.3">
      <c r="A361" s="4"/>
      <c r="B361" s="4"/>
    </row>
    <row r="362" spans="1:2" x14ac:dyDescent="0.3">
      <c r="A362" s="4"/>
      <c r="B362" s="4"/>
    </row>
    <row r="363" spans="1:2" x14ac:dyDescent="0.3">
      <c r="A363" s="4"/>
      <c r="B363" s="4"/>
    </row>
    <row r="364" spans="1:2" x14ac:dyDescent="0.3">
      <c r="A364" s="4"/>
      <c r="B364" s="4"/>
    </row>
    <row r="365" spans="1:2" x14ac:dyDescent="0.3">
      <c r="A365" s="4"/>
      <c r="B365" s="4"/>
    </row>
    <row r="366" spans="1:2" x14ac:dyDescent="0.3">
      <c r="A366" s="4"/>
      <c r="B366" s="4"/>
    </row>
    <row r="367" spans="1:2" x14ac:dyDescent="0.3">
      <c r="A367" s="4"/>
      <c r="B367" s="4"/>
    </row>
    <row r="368" spans="1:2" x14ac:dyDescent="0.3">
      <c r="A368" s="4"/>
      <c r="B368" s="4"/>
    </row>
    <row r="369" spans="1:2" x14ac:dyDescent="0.3">
      <c r="A369" s="4"/>
      <c r="B369" s="4"/>
    </row>
    <row r="370" spans="1:2" x14ac:dyDescent="0.3">
      <c r="A370" s="4"/>
      <c r="B370" s="4"/>
    </row>
    <row r="371" spans="1:2" x14ac:dyDescent="0.3">
      <c r="A371" s="4"/>
      <c r="B371" s="4"/>
    </row>
    <row r="372" spans="1:2" x14ac:dyDescent="0.3">
      <c r="A372" s="4"/>
      <c r="B372" s="4"/>
    </row>
    <row r="373" spans="1:2" x14ac:dyDescent="0.3">
      <c r="A373" s="4"/>
      <c r="B373" s="4"/>
    </row>
    <row r="374" spans="1:2" x14ac:dyDescent="0.3">
      <c r="A374" s="4"/>
      <c r="B374" s="4"/>
    </row>
    <row r="375" spans="1:2" x14ac:dyDescent="0.3">
      <c r="A375" s="4"/>
      <c r="B375" s="4"/>
    </row>
    <row r="376" spans="1:2" x14ac:dyDescent="0.3">
      <c r="A376" s="4"/>
      <c r="B376" s="4"/>
    </row>
    <row r="377" spans="1:2" x14ac:dyDescent="0.3">
      <c r="A377" s="4"/>
      <c r="B377" s="4"/>
    </row>
    <row r="378" spans="1:2" x14ac:dyDescent="0.3">
      <c r="A378" s="4"/>
      <c r="B378" s="4"/>
    </row>
    <row r="379" spans="1:2" x14ac:dyDescent="0.3">
      <c r="A379" s="4"/>
      <c r="B379" s="4"/>
    </row>
    <row r="380" spans="1:2" x14ac:dyDescent="0.3">
      <c r="A380" s="4"/>
      <c r="B380" s="4"/>
    </row>
    <row r="381" spans="1:2" x14ac:dyDescent="0.3">
      <c r="A381" s="4"/>
      <c r="B381" s="4"/>
    </row>
    <row r="382" spans="1:2" x14ac:dyDescent="0.3">
      <c r="A382" s="4"/>
      <c r="B382" s="4"/>
    </row>
    <row r="383" spans="1:2" x14ac:dyDescent="0.3">
      <c r="A383" s="4"/>
      <c r="B383" s="4"/>
    </row>
    <row r="384" spans="1:2" x14ac:dyDescent="0.3">
      <c r="A384" s="4"/>
      <c r="B384" s="4"/>
    </row>
    <row r="385" spans="1:2" x14ac:dyDescent="0.3">
      <c r="A385" s="4"/>
      <c r="B385" s="4"/>
    </row>
    <row r="386" spans="1:2" x14ac:dyDescent="0.3">
      <c r="A386" s="6"/>
      <c r="B386" s="4"/>
    </row>
    <row r="387" spans="1:2" x14ac:dyDescent="0.3">
      <c r="A387" s="4"/>
      <c r="B387" s="4"/>
    </row>
    <row r="388" spans="1:2" x14ac:dyDescent="0.3">
      <c r="A388" s="4"/>
      <c r="B388" s="4"/>
    </row>
    <row r="389" spans="1:2" x14ac:dyDescent="0.3">
      <c r="A389" s="4"/>
      <c r="B389" s="4"/>
    </row>
    <row r="390" spans="1:2" x14ac:dyDescent="0.3">
      <c r="A390" s="4"/>
      <c r="B390" s="4"/>
    </row>
    <row r="391" spans="1:2" x14ac:dyDescent="0.3">
      <c r="A391" s="4"/>
      <c r="B391" s="4"/>
    </row>
    <row r="392" spans="1:2" x14ac:dyDescent="0.3">
      <c r="A392" s="4"/>
      <c r="B392" s="4"/>
    </row>
    <row r="393" spans="1:2" x14ac:dyDescent="0.3">
      <c r="A393" s="4"/>
      <c r="B393" s="4"/>
    </row>
    <row r="394" spans="1:2" x14ac:dyDescent="0.3">
      <c r="A394" s="4"/>
      <c r="B394" s="4"/>
    </row>
    <row r="395" spans="1:2" x14ac:dyDescent="0.3">
      <c r="A395" s="4"/>
      <c r="B395" s="4"/>
    </row>
    <row r="396" spans="1:2" x14ac:dyDescent="0.3">
      <c r="A396" s="4"/>
      <c r="B396" s="4"/>
    </row>
    <row r="449" spans="7:7" x14ac:dyDescent="0.3">
      <c r="G449" s="61"/>
    </row>
    <row r="453" spans="7:7" x14ac:dyDescent="0.3">
      <c r="G453" s="61"/>
    </row>
    <row r="454" spans="7:7" x14ac:dyDescent="0.3">
      <c r="G454" s="61"/>
    </row>
    <row r="461" spans="7:7" x14ac:dyDescent="0.3">
      <c r="G461" s="61"/>
    </row>
    <row r="535" spans="7:7" x14ac:dyDescent="0.3">
      <c r="G535" s="61"/>
    </row>
    <row r="537" spans="7:7" x14ac:dyDescent="0.3">
      <c r="G537" s="61"/>
    </row>
    <row r="564" spans="7:7" x14ac:dyDescent="0.3">
      <c r="G564" s="61"/>
    </row>
    <row r="565" spans="7:7" x14ac:dyDescent="0.3">
      <c r="G565" s="61"/>
    </row>
    <row r="678" spans="7:7" x14ac:dyDescent="0.3">
      <c r="G678" s="61"/>
    </row>
    <row r="681" spans="7:7" x14ac:dyDescent="0.3">
      <c r="G681" s="61"/>
    </row>
    <row r="682" spans="7:7" x14ac:dyDescent="0.3">
      <c r="G682" s="61"/>
    </row>
    <row r="729" spans="7:7" x14ac:dyDescent="0.3">
      <c r="G729" s="61"/>
    </row>
    <row r="731" spans="7:7" x14ac:dyDescent="0.3">
      <c r="G731" s="61"/>
    </row>
    <row r="732" spans="7:7" x14ac:dyDescent="0.3">
      <c r="G732" s="6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N401"/>
  <sheetViews>
    <sheetView tabSelected="1" topLeftCell="F1" zoomScale="145" zoomScaleNormal="145" workbookViewId="0">
      <selection activeCell="N6" sqref="N6"/>
    </sheetView>
  </sheetViews>
  <sheetFormatPr baseColWidth="10" defaultColWidth="9.109375" defaultRowHeight="14.4" x14ac:dyDescent="0.3"/>
  <cols>
    <col min="1" max="1" width="9.88671875" style="13" bestFit="1" customWidth="1"/>
    <col min="2" max="2" width="11.33203125" style="11" bestFit="1" customWidth="1"/>
    <col min="3" max="3" width="17.109375" style="13" customWidth="1"/>
    <col min="4" max="4" width="13.109375" style="11" customWidth="1"/>
    <col min="5" max="5" width="21.33203125" style="11" customWidth="1"/>
    <col min="6" max="6" width="23.33203125" style="11" customWidth="1"/>
    <col min="7" max="9" width="2.33203125" style="11" customWidth="1"/>
    <col min="10" max="10" width="11.109375" style="11" bestFit="1" customWidth="1"/>
    <col min="11" max="11" width="16.5546875" style="11" customWidth="1"/>
    <col min="12" max="12" width="11.33203125" style="11" bestFit="1" customWidth="1"/>
    <col min="13" max="13" width="9.109375" style="11"/>
    <col min="14" max="14" width="29.109375" style="11" customWidth="1"/>
    <col min="15" max="15" width="13" style="11" customWidth="1"/>
    <col min="16" max="16384" width="9.109375" style="11"/>
  </cols>
  <sheetData>
    <row r="1" spans="1:14" ht="28.8" x14ac:dyDescent="0.3">
      <c r="A1" s="1" t="s">
        <v>28</v>
      </c>
      <c r="B1" s="2" t="s">
        <v>5</v>
      </c>
      <c r="C1" s="1" t="s">
        <v>29</v>
      </c>
      <c r="D1" s="1" t="s">
        <v>30</v>
      </c>
      <c r="E1" s="1" t="s">
        <v>69</v>
      </c>
      <c r="F1" s="1" t="s">
        <v>68</v>
      </c>
      <c r="J1" s="2" t="s">
        <v>4</v>
      </c>
      <c r="K1" s="2" t="s">
        <v>27</v>
      </c>
      <c r="L1" s="2" t="s">
        <v>26</v>
      </c>
      <c r="N1" s="3" t="s">
        <v>35</v>
      </c>
    </row>
    <row r="2" spans="1:14" x14ac:dyDescent="0.3">
      <c r="A2" s="13">
        <v>42665</v>
      </c>
      <c r="B2" s="14">
        <v>43358</v>
      </c>
      <c r="C2" s="13">
        <v>3</v>
      </c>
      <c r="D2" s="14">
        <f>EDATE(B2,C2)</f>
        <v>43449</v>
      </c>
      <c r="E2" s="14">
        <f>EOMONTH(B2,C2)</f>
        <v>43465</v>
      </c>
      <c r="F2" s="14">
        <f>E2+1</f>
        <v>43466</v>
      </c>
      <c r="J2" s="14">
        <v>43040</v>
      </c>
      <c r="K2" s="11">
        <v>1</v>
      </c>
      <c r="L2" s="14">
        <f>EDATE(J2,-1)</f>
        <v>43009</v>
      </c>
      <c r="N2" s="14">
        <f ca="1">EOMONTH(TODAY(),0)</f>
        <v>44104</v>
      </c>
    </row>
    <row r="3" spans="1:14" x14ac:dyDescent="0.3">
      <c r="A3" s="13">
        <v>71563</v>
      </c>
      <c r="B3" s="14">
        <v>43458</v>
      </c>
      <c r="C3" s="13">
        <v>6</v>
      </c>
      <c r="D3" s="14">
        <f>EDATE(B3,C3)</f>
        <v>43640</v>
      </c>
      <c r="E3" s="14">
        <f t="shared" ref="E3:E17" si="0">EOMONTH(B3,C3)</f>
        <v>43646</v>
      </c>
      <c r="F3" s="14">
        <f t="shared" ref="F3:F17" si="1">E3+1</f>
        <v>43647</v>
      </c>
      <c r="J3" s="14">
        <v>42583</v>
      </c>
      <c r="K3" s="11">
        <v>13</v>
      </c>
      <c r="L3" s="14">
        <f t="shared" ref="L3:L66" si="2">EDATE(J3,-1)</f>
        <v>42552</v>
      </c>
    </row>
    <row r="4" spans="1:14" x14ac:dyDescent="0.3">
      <c r="A4" s="13">
        <v>16516</v>
      </c>
      <c r="B4" s="14">
        <v>42978</v>
      </c>
      <c r="C4" s="13">
        <v>3</v>
      </c>
      <c r="D4" s="14">
        <f t="shared" ref="D4:D17" si="3">EDATE(B4,C4)</f>
        <v>43069</v>
      </c>
      <c r="E4" s="14">
        <f t="shared" si="0"/>
        <v>43069</v>
      </c>
      <c r="F4" s="14">
        <f t="shared" si="1"/>
        <v>43070</v>
      </c>
      <c r="J4" s="14">
        <v>43105</v>
      </c>
      <c r="K4" s="11">
        <v>13</v>
      </c>
      <c r="L4" s="14">
        <f t="shared" si="2"/>
        <v>43074</v>
      </c>
      <c r="N4" s="3" t="s">
        <v>36</v>
      </c>
    </row>
    <row r="5" spans="1:14" x14ac:dyDescent="0.3">
      <c r="A5" s="13">
        <v>48358</v>
      </c>
      <c r="B5" s="14">
        <v>43039</v>
      </c>
      <c r="C5" s="13">
        <v>4</v>
      </c>
      <c r="D5" s="14">
        <f t="shared" si="3"/>
        <v>43159</v>
      </c>
      <c r="E5" s="14">
        <f t="shared" si="0"/>
        <v>43159</v>
      </c>
      <c r="F5" s="14">
        <f t="shared" si="1"/>
        <v>43160</v>
      </c>
      <c r="J5" s="14">
        <v>42448</v>
      </c>
      <c r="K5" s="11">
        <v>5</v>
      </c>
      <c r="L5" s="14">
        <f t="shared" si="2"/>
        <v>42419</v>
      </c>
      <c r="N5" s="14">
        <f ca="1">EOMONTH(TODAY(),-1)</f>
        <v>44074</v>
      </c>
    </row>
    <row r="6" spans="1:14" x14ac:dyDescent="0.3">
      <c r="A6" s="13">
        <v>18922</v>
      </c>
      <c r="B6" s="14">
        <v>42428</v>
      </c>
      <c r="C6" s="13">
        <v>3</v>
      </c>
      <c r="D6" s="14">
        <f t="shared" si="3"/>
        <v>42518</v>
      </c>
      <c r="E6" s="14">
        <f t="shared" si="0"/>
        <v>42521</v>
      </c>
      <c r="F6" s="14">
        <f t="shared" si="1"/>
        <v>42522</v>
      </c>
      <c r="J6" s="14">
        <v>42583</v>
      </c>
      <c r="K6" s="11">
        <v>7</v>
      </c>
      <c r="L6" s="14">
        <f t="shared" si="2"/>
        <v>42552</v>
      </c>
    </row>
    <row r="7" spans="1:14" x14ac:dyDescent="0.3">
      <c r="A7" s="13">
        <v>75356</v>
      </c>
      <c r="B7" s="14">
        <v>43355</v>
      </c>
      <c r="C7" s="13">
        <v>3</v>
      </c>
      <c r="D7" s="14">
        <f t="shared" si="3"/>
        <v>43446</v>
      </c>
      <c r="E7" s="14">
        <f t="shared" si="0"/>
        <v>43465</v>
      </c>
      <c r="F7" s="14">
        <f t="shared" si="1"/>
        <v>43466</v>
      </c>
      <c r="J7" s="14">
        <v>43396</v>
      </c>
      <c r="K7" s="11">
        <v>8</v>
      </c>
      <c r="L7" s="14">
        <f t="shared" si="2"/>
        <v>43366</v>
      </c>
    </row>
    <row r="8" spans="1:14" x14ac:dyDescent="0.3">
      <c r="A8" s="13">
        <v>50276</v>
      </c>
      <c r="B8" s="14">
        <v>42782</v>
      </c>
      <c r="C8" s="13">
        <v>4</v>
      </c>
      <c r="D8" s="14">
        <f t="shared" si="3"/>
        <v>42902</v>
      </c>
      <c r="E8" s="14">
        <f t="shared" si="0"/>
        <v>42916</v>
      </c>
      <c r="F8" s="14">
        <f t="shared" si="1"/>
        <v>42917</v>
      </c>
      <c r="J8" s="14">
        <v>42915</v>
      </c>
      <c r="K8" s="11">
        <v>8</v>
      </c>
      <c r="L8" s="14">
        <f t="shared" si="2"/>
        <v>42884</v>
      </c>
    </row>
    <row r="9" spans="1:14" x14ac:dyDescent="0.3">
      <c r="A9" s="13">
        <v>42617</v>
      </c>
      <c r="B9" s="14">
        <v>43148</v>
      </c>
      <c r="C9" s="13">
        <v>3</v>
      </c>
      <c r="D9" s="14">
        <f t="shared" si="3"/>
        <v>43237</v>
      </c>
      <c r="E9" s="14">
        <f t="shared" si="0"/>
        <v>43251</v>
      </c>
      <c r="F9" s="14">
        <f t="shared" si="1"/>
        <v>43252</v>
      </c>
      <c r="J9" s="14">
        <v>43394</v>
      </c>
      <c r="K9" s="11">
        <v>14</v>
      </c>
      <c r="L9" s="14">
        <f t="shared" si="2"/>
        <v>43364</v>
      </c>
    </row>
    <row r="10" spans="1:14" x14ac:dyDescent="0.3">
      <c r="A10" s="13">
        <v>32203</v>
      </c>
      <c r="B10" s="14">
        <v>42716</v>
      </c>
      <c r="C10" s="13">
        <v>5</v>
      </c>
      <c r="D10" s="14">
        <f t="shared" si="3"/>
        <v>42867</v>
      </c>
      <c r="E10" s="14">
        <f t="shared" si="0"/>
        <v>42886</v>
      </c>
      <c r="F10" s="14">
        <f t="shared" si="1"/>
        <v>42887</v>
      </c>
      <c r="J10" s="14">
        <v>43362</v>
      </c>
      <c r="K10" s="11">
        <v>12</v>
      </c>
      <c r="L10" s="14">
        <f t="shared" si="2"/>
        <v>43331</v>
      </c>
    </row>
    <row r="11" spans="1:14" x14ac:dyDescent="0.3">
      <c r="A11" s="13">
        <v>66307</v>
      </c>
      <c r="B11" s="14">
        <v>42749</v>
      </c>
      <c r="C11" s="13">
        <v>6</v>
      </c>
      <c r="D11" s="14">
        <f t="shared" si="3"/>
        <v>42930</v>
      </c>
      <c r="E11" s="14">
        <f t="shared" si="0"/>
        <v>42947</v>
      </c>
      <c r="F11" s="14">
        <f t="shared" si="1"/>
        <v>42948</v>
      </c>
      <c r="J11" s="14">
        <v>43482</v>
      </c>
      <c r="K11" s="11">
        <v>6</v>
      </c>
      <c r="L11" s="14">
        <f t="shared" si="2"/>
        <v>43451</v>
      </c>
    </row>
    <row r="12" spans="1:14" x14ac:dyDescent="0.3">
      <c r="A12" s="13">
        <v>91051</v>
      </c>
      <c r="B12" s="14">
        <v>43129</v>
      </c>
      <c r="C12" s="13">
        <v>3</v>
      </c>
      <c r="D12" s="14">
        <f t="shared" si="3"/>
        <v>43219</v>
      </c>
      <c r="E12" s="14">
        <f t="shared" si="0"/>
        <v>43220</v>
      </c>
      <c r="F12" s="14">
        <f t="shared" si="1"/>
        <v>43221</v>
      </c>
      <c r="J12" s="14">
        <v>43336</v>
      </c>
      <c r="K12" s="11">
        <v>9</v>
      </c>
      <c r="L12" s="14">
        <f t="shared" si="2"/>
        <v>43305</v>
      </c>
    </row>
    <row r="13" spans="1:14" x14ac:dyDescent="0.3">
      <c r="A13" s="13">
        <v>26153</v>
      </c>
      <c r="B13" s="14">
        <v>43151</v>
      </c>
      <c r="C13" s="13">
        <v>4</v>
      </c>
      <c r="D13" s="14">
        <f t="shared" si="3"/>
        <v>43271</v>
      </c>
      <c r="E13" s="14">
        <f t="shared" si="0"/>
        <v>43281</v>
      </c>
      <c r="F13" s="14">
        <f t="shared" si="1"/>
        <v>43282</v>
      </c>
      <c r="J13" s="14">
        <v>43267</v>
      </c>
      <c r="K13" s="11">
        <v>10</v>
      </c>
      <c r="L13" s="14">
        <f t="shared" si="2"/>
        <v>43236</v>
      </c>
    </row>
    <row r="14" spans="1:14" x14ac:dyDescent="0.3">
      <c r="A14" s="13">
        <v>24532</v>
      </c>
      <c r="B14" s="14">
        <v>43550</v>
      </c>
      <c r="C14" s="13">
        <v>5</v>
      </c>
      <c r="D14" s="14">
        <f t="shared" si="3"/>
        <v>43703</v>
      </c>
      <c r="E14" s="14">
        <f t="shared" si="0"/>
        <v>43708</v>
      </c>
      <c r="F14" s="14">
        <f t="shared" si="1"/>
        <v>43709</v>
      </c>
      <c r="J14" s="14">
        <v>42499</v>
      </c>
      <c r="K14" s="11">
        <v>13</v>
      </c>
      <c r="L14" s="14">
        <f t="shared" si="2"/>
        <v>42469</v>
      </c>
    </row>
    <row r="15" spans="1:14" x14ac:dyDescent="0.3">
      <c r="A15" s="13">
        <v>67574</v>
      </c>
      <c r="B15" s="14">
        <v>43067</v>
      </c>
      <c r="C15" s="13">
        <v>6</v>
      </c>
      <c r="D15" s="14">
        <f t="shared" si="3"/>
        <v>43248</v>
      </c>
      <c r="E15" s="14">
        <f t="shared" si="0"/>
        <v>43251</v>
      </c>
      <c r="F15" s="14">
        <f t="shared" si="1"/>
        <v>43252</v>
      </c>
      <c r="J15" s="14">
        <v>42704</v>
      </c>
      <c r="K15" s="11">
        <v>14</v>
      </c>
      <c r="L15" s="14">
        <f t="shared" si="2"/>
        <v>42673</v>
      </c>
    </row>
    <row r="16" spans="1:14" x14ac:dyDescent="0.3">
      <c r="A16" s="13">
        <v>44589</v>
      </c>
      <c r="B16" s="14">
        <v>42535</v>
      </c>
      <c r="C16" s="13">
        <v>6</v>
      </c>
      <c r="D16" s="14">
        <f t="shared" si="3"/>
        <v>42718</v>
      </c>
      <c r="E16" s="14">
        <f t="shared" si="0"/>
        <v>42735</v>
      </c>
      <c r="F16" s="14">
        <f t="shared" si="1"/>
        <v>42736</v>
      </c>
      <c r="J16" s="14">
        <v>42952</v>
      </c>
      <c r="K16" s="11">
        <v>9</v>
      </c>
      <c r="L16" s="14">
        <f t="shared" si="2"/>
        <v>42921</v>
      </c>
    </row>
    <row r="17" spans="1:12" x14ac:dyDescent="0.3">
      <c r="A17" s="13">
        <v>30382</v>
      </c>
      <c r="B17" s="14">
        <v>42671</v>
      </c>
      <c r="C17" s="13">
        <v>4</v>
      </c>
      <c r="D17" s="14">
        <f t="shared" si="3"/>
        <v>42794</v>
      </c>
      <c r="E17" s="14">
        <f t="shared" si="0"/>
        <v>42794</v>
      </c>
      <c r="F17" s="14">
        <f t="shared" si="1"/>
        <v>42795</v>
      </c>
      <c r="J17" s="14">
        <v>42435</v>
      </c>
      <c r="K17" s="11">
        <v>14</v>
      </c>
      <c r="L17" s="14">
        <f t="shared" si="2"/>
        <v>42406</v>
      </c>
    </row>
    <row r="18" spans="1:12" x14ac:dyDescent="0.3">
      <c r="B18" s="4"/>
      <c r="C18" s="5"/>
      <c r="D18" s="4"/>
      <c r="E18" s="4"/>
      <c r="F18" s="4"/>
      <c r="J18" s="14">
        <v>42917</v>
      </c>
      <c r="K18" s="11">
        <v>7</v>
      </c>
      <c r="L18" s="14">
        <f t="shared" si="2"/>
        <v>42887</v>
      </c>
    </row>
    <row r="19" spans="1:12" x14ac:dyDescent="0.3">
      <c r="B19" s="4"/>
      <c r="C19" s="5"/>
      <c r="D19" s="4"/>
      <c r="E19" s="4"/>
      <c r="F19" s="4"/>
      <c r="J19" s="14">
        <v>42609</v>
      </c>
      <c r="K19" s="11">
        <v>9</v>
      </c>
      <c r="L19" s="14">
        <f t="shared" si="2"/>
        <v>42578</v>
      </c>
    </row>
    <row r="20" spans="1:12" x14ac:dyDescent="0.3">
      <c r="B20" s="14"/>
      <c r="C20" s="5"/>
      <c r="D20" s="4"/>
      <c r="E20" s="4"/>
      <c r="F20" s="4"/>
      <c r="J20" s="14">
        <v>43316</v>
      </c>
      <c r="K20" s="11">
        <v>10</v>
      </c>
      <c r="L20" s="14">
        <f t="shared" si="2"/>
        <v>43285</v>
      </c>
    </row>
    <row r="21" spans="1:12" x14ac:dyDescent="0.3">
      <c r="B21" s="4"/>
      <c r="C21" s="5"/>
      <c r="D21" s="4"/>
      <c r="E21" s="4"/>
      <c r="F21" s="4"/>
      <c r="J21" s="14">
        <v>43385</v>
      </c>
      <c r="K21" s="11">
        <v>11</v>
      </c>
      <c r="L21" s="14">
        <f t="shared" si="2"/>
        <v>43355</v>
      </c>
    </row>
    <row r="22" spans="1:12" x14ac:dyDescent="0.3">
      <c r="B22" s="4"/>
      <c r="C22" s="5"/>
      <c r="D22" s="4"/>
      <c r="E22" s="4"/>
      <c r="F22" s="4"/>
      <c r="J22" s="14">
        <v>43172</v>
      </c>
      <c r="K22" s="11">
        <v>9</v>
      </c>
      <c r="L22" s="14">
        <f t="shared" si="2"/>
        <v>43144</v>
      </c>
    </row>
    <row r="23" spans="1:12" x14ac:dyDescent="0.3">
      <c r="B23" s="4"/>
      <c r="C23" s="5"/>
      <c r="D23" s="4"/>
      <c r="E23" s="4"/>
      <c r="F23" s="4"/>
      <c r="J23" s="14">
        <v>43412</v>
      </c>
      <c r="K23" s="11">
        <v>9</v>
      </c>
      <c r="L23" s="14">
        <f t="shared" si="2"/>
        <v>43381</v>
      </c>
    </row>
    <row r="24" spans="1:12" x14ac:dyDescent="0.3">
      <c r="B24" s="4"/>
      <c r="C24" s="5"/>
      <c r="D24" s="4"/>
      <c r="E24" s="4"/>
      <c r="F24" s="4"/>
      <c r="J24" s="14">
        <v>42526</v>
      </c>
      <c r="K24" s="11">
        <v>14</v>
      </c>
      <c r="L24" s="14">
        <f t="shared" si="2"/>
        <v>42495</v>
      </c>
    </row>
    <row r="25" spans="1:12" x14ac:dyDescent="0.3">
      <c r="B25" s="4"/>
      <c r="C25" s="5"/>
      <c r="D25" s="4"/>
      <c r="E25" s="4"/>
      <c r="F25" s="4"/>
      <c r="J25" s="14">
        <v>42789</v>
      </c>
      <c r="K25" s="11">
        <v>7</v>
      </c>
      <c r="L25" s="14">
        <f t="shared" si="2"/>
        <v>42758</v>
      </c>
    </row>
    <row r="26" spans="1:12" x14ac:dyDescent="0.3">
      <c r="B26" s="4"/>
      <c r="C26" s="5"/>
      <c r="D26" s="4"/>
      <c r="E26" s="4"/>
      <c r="F26" s="4"/>
      <c r="J26" s="14">
        <v>42993</v>
      </c>
      <c r="K26" s="11">
        <v>5</v>
      </c>
      <c r="L26" s="14">
        <f t="shared" si="2"/>
        <v>42962</v>
      </c>
    </row>
    <row r="27" spans="1:12" x14ac:dyDescent="0.3">
      <c r="B27" s="4"/>
      <c r="C27" s="5"/>
      <c r="D27" s="4"/>
      <c r="E27" s="4"/>
      <c r="F27" s="4"/>
      <c r="J27" s="14">
        <v>43017</v>
      </c>
      <c r="K27" s="11">
        <v>7</v>
      </c>
      <c r="L27" s="14">
        <f t="shared" si="2"/>
        <v>42987</v>
      </c>
    </row>
    <row r="28" spans="1:12" x14ac:dyDescent="0.3">
      <c r="B28" s="4"/>
      <c r="C28" s="5"/>
      <c r="D28" s="4"/>
      <c r="E28" s="4"/>
      <c r="F28" s="4"/>
      <c r="J28" s="14">
        <v>42755</v>
      </c>
      <c r="K28" s="11">
        <v>11</v>
      </c>
      <c r="L28" s="14">
        <f t="shared" si="2"/>
        <v>42724</v>
      </c>
    </row>
    <row r="29" spans="1:12" x14ac:dyDescent="0.3">
      <c r="B29" s="4"/>
      <c r="C29" s="5"/>
      <c r="D29" s="4"/>
      <c r="E29" s="4"/>
      <c r="F29" s="4"/>
      <c r="J29" s="14">
        <v>43164</v>
      </c>
      <c r="K29" s="11">
        <v>7</v>
      </c>
      <c r="L29" s="14">
        <f t="shared" si="2"/>
        <v>43136</v>
      </c>
    </row>
    <row r="30" spans="1:12" x14ac:dyDescent="0.3">
      <c r="B30" s="4"/>
      <c r="C30" s="5"/>
      <c r="D30" s="4"/>
      <c r="E30" s="4"/>
      <c r="F30" s="4"/>
      <c r="J30" s="14">
        <v>42434</v>
      </c>
      <c r="K30" s="11">
        <v>10</v>
      </c>
      <c r="L30" s="14">
        <f t="shared" si="2"/>
        <v>42405</v>
      </c>
    </row>
    <row r="31" spans="1:12" x14ac:dyDescent="0.3">
      <c r="B31" s="4"/>
      <c r="C31" s="5"/>
      <c r="D31" s="4"/>
      <c r="E31" s="4"/>
      <c r="F31" s="4"/>
      <c r="J31" s="14">
        <v>43312</v>
      </c>
      <c r="K31" s="11">
        <v>11</v>
      </c>
      <c r="L31" s="14">
        <f t="shared" si="2"/>
        <v>43281</v>
      </c>
    </row>
    <row r="32" spans="1:12" x14ac:dyDescent="0.3">
      <c r="B32" s="6"/>
      <c r="C32" s="7"/>
      <c r="D32" s="4"/>
      <c r="E32" s="4"/>
      <c r="F32" s="4"/>
      <c r="J32" s="14">
        <v>42613</v>
      </c>
      <c r="K32" s="11">
        <v>12</v>
      </c>
      <c r="L32" s="14">
        <f t="shared" si="2"/>
        <v>42582</v>
      </c>
    </row>
    <row r="33" spans="2:12" x14ac:dyDescent="0.3">
      <c r="B33" s="4"/>
      <c r="C33" s="5"/>
      <c r="D33" s="4"/>
      <c r="E33" s="4"/>
      <c r="F33" s="4"/>
      <c r="J33" s="14">
        <v>42505</v>
      </c>
      <c r="K33" s="11">
        <v>12</v>
      </c>
      <c r="L33" s="14">
        <f t="shared" si="2"/>
        <v>42475</v>
      </c>
    </row>
    <row r="34" spans="2:12" x14ac:dyDescent="0.3">
      <c r="B34" s="4"/>
      <c r="C34" s="5"/>
      <c r="D34" s="4"/>
      <c r="E34" s="4"/>
      <c r="F34" s="4"/>
      <c r="J34" s="14">
        <v>42766</v>
      </c>
      <c r="K34" s="11">
        <v>7</v>
      </c>
      <c r="L34" s="14">
        <f t="shared" si="2"/>
        <v>42735</v>
      </c>
    </row>
    <row r="35" spans="2:12" x14ac:dyDescent="0.3">
      <c r="B35" s="4"/>
      <c r="C35" s="5"/>
      <c r="D35" s="4"/>
      <c r="E35" s="4"/>
      <c r="F35" s="4"/>
      <c r="J35" s="14">
        <v>42786</v>
      </c>
      <c r="K35" s="11">
        <v>10</v>
      </c>
      <c r="L35" s="14">
        <f t="shared" si="2"/>
        <v>42755</v>
      </c>
    </row>
    <row r="36" spans="2:12" x14ac:dyDescent="0.3">
      <c r="B36" s="4"/>
      <c r="C36" s="5"/>
      <c r="D36" s="4"/>
      <c r="E36" s="4"/>
      <c r="F36" s="4"/>
      <c r="J36" s="14">
        <v>43106</v>
      </c>
      <c r="K36" s="11">
        <v>14</v>
      </c>
      <c r="L36" s="14">
        <f t="shared" si="2"/>
        <v>43075</v>
      </c>
    </row>
    <row r="37" spans="2:12" x14ac:dyDescent="0.3">
      <c r="B37" s="4"/>
      <c r="C37" s="5"/>
      <c r="D37" s="4"/>
      <c r="E37" s="4"/>
      <c r="F37" s="4"/>
      <c r="J37" s="14">
        <v>42987</v>
      </c>
      <c r="K37" s="11">
        <v>11</v>
      </c>
      <c r="L37" s="14">
        <f t="shared" si="2"/>
        <v>42956</v>
      </c>
    </row>
    <row r="38" spans="2:12" x14ac:dyDescent="0.3">
      <c r="B38" s="4"/>
      <c r="C38" s="5"/>
      <c r="D38" s="4"/>
      <c r="E38" s="4"/>
      <c r="F38" s="4"/>
      <c r="J38" s="14">
        <v>43396</v>
      </c>
      <c r="K38" s="11">
        <v>12</v>
      </c>
      <c r="L38" s="14">
        <f t="shared" si="2"/>
        <v>43366</v>
      </c>
    </row>
    <row r="39" spans="2:12" x14ac:dyDescent="0.3">
      <c r="B39" s="4"/>
      <c r="C39" s="5"/>
      <c r="D39" s="4"/>
      <c r="E39" s="4"/>
      <c r="F39" s="4"/>
      <c r="J39" s="14">
        <v>42770</v>
      </c>
      <c r="K39" s="11">
        <v>11</v>
      </c>
      <c r="L39" s="14">
        <f t="shared" si="2"/>
        <v>42739</v>
      </c>
    </row>
    <row r="40" spans="2:12" x14ac:dyDescent="0.3">
      <c r="B40" s="4"/>
      <c r="C40" s="5"/>
      <c r="D40" s="4"/>
      <c r="E40" s="4"/>
      <c r="F40" s="4"/>
      <c r="J40" s="14">
        <v>43238</v>
      </c>
      <c r="K40" s="11">
        <v>5</v>
      </c>
      <c r="L40" s="14">
        <f t="shared" si="2"/>
        <v>43208</v>
      </c>
    </row>
    <row r="41" spans="2:12" x14ac:dyDescent="0.3">
      <c r="B41" s="4"/>
      <c r="C41" s="5"/>
      <c r="D41" s="4"/>
      <c r="E41" s="4"/>
      <c r="F41" s="4"/>
      <c r="J41" s="14">
        <v>42983</v>
      </c>
      <c r="K41" s="11">
        <v>12</v>
      </c>
      <c r="L41" s="14">
        <f t="shared" si="2"/>
        <v>42952</v>
      </c>
    </row>
    <row r="42" spans="2:12" x14ac:dyDescent="0.3">
      <c r="B42" s="4"/>
      <c r="C42" s="5"/>
      <c r="D42" s="4"/>
      <c r="E42" s="4"/>
      <c r="F42" s="4"/>
      <c r="J42" s="14">
        <v>42865</v>
      </c>
      <c r="K42" s="11">
        <v>12</v>
      </c>
      <c r="L42" s="14">
        <f t="shared" si="2"/>
        <v>42835</v>
      </c>
    </row>
    <row r="43" spans="2:12" x14ac:dyDescent="0.3">
      <c r="B43" s="4"/>
      <c r="C43" s="5"/>
      <c r="D43" s="4"/>
      <c r="E43" s="4"/>
      <c r="F43" s="4"/>
      <c r="J43" s="14">
        <v>42714</v>
      </c>
      <c r="K43" s="11">
        <v>11</v>
      </c>
      <c r="L43" s="14">
        <f t="shared" si="2"/>
        <v>42684</v>
      </c>
    </row>
    <row r="44" spans="2:12" x14ac:dyDescent="0.3">
      <c r="B44" s="4"/>
      <c r="C44" s="5"/>
      <c r="D44" s="4"/>
      <c r="E44" s="4"/>
      <c r="F44" s="4"/>
      <c r="J44" s="14">
        <v>42803</v>
      </c>
      <c r="K44" s="11">
        <v>9</v>
      </c>
      <c r="L44" s="14">
        <f t="shared" si="2"/>
        <v>42775</v>
      </c>
    </row>
    <row r="45" spans="2:12" x14ac:dyDescent="0.3">
      <c r="B45" s="4"/>
      <c r="C45" s="5"/>
      <c r="D45" s="4"/>
      <c r="E45" s="4"/>
      <c r="F45" s="4"/>
      <c r="J45" s="14">
        <v>43423</v>
      </c>
      <c r="K45" s="11">
        <v>10</v>
      </c>
      <c r="L45" s="14">
        <f t="shared" si="2"/>
        <v>43392</v>
      </c>
    </row>
    <row r="46" spans="2:12" x14ac:dyDescent="0.3">
      <c r="B46" s="4"/>
      <c r="C46" s="5"/>
      <c r="D46" s="4"/>
      <c r="E46" s="4"/>
      <c r="F46" s="4"/>
      <c r="J46" s="14">
        <v>43181</v>
      </c>
      <c r="K46" s="11">
        <v>11</v>
      </c>
      <c r="L46" s="14">
        <f t="shared" si="2"/>
        <v>43153</v>
      </c>
    </row>
    <row r="47" spans="2:12" x14ac:dyDescent="0.3">
      <c r="B47" s="4"/>
      <c r="C47" s="5"/>
      <c r="D47" s="4"/>
      <c r="E47" s="4"/>
      <c r="F47" s="4"/>
      <c r="J47" s="14">
        <v>43434</v>
      </c>
      <c r="K47" s="11">
        <v>11</v>
      </c>
      <c r="L47" s="14">
        <f t="shared" si="2"/>
        <v>43403</v>
      </c>
    </row>
    <row r="48" spans="2:12" x14ac:dyDescent="0.3">
      <c r="B48" s="4"/>
      <c r="C48" s="5"/>
      <c r="D48" s="4"/>
      <c r="E48" s="4"/>
      <c r="F48" s="4"/>
      <c r="J48" s="14">
        <v>43500</v>
      </c>
      <c r="K48" s="11">
        <v>11</v>
      </c>
      <c r="L48" s="14">
        <f t="shared" si="2"/>
        <v>43469</v>
      </c>
    </row>
    <row r="49" spans="2:12" x14ac:dyDescent="0.3">
      <c r="B49" s="4"/>
      <c r="C49" s="5"/>
      <c r="D49" s="4"/>
      <c r="E49" s="4"/>
      <c r="F49" s="4"/>
      <c r="J49" s="14">
        <v>42816</v>
      </c>
      <c r="K49" s="11">
        <v>7</v>
      </c>
      <c r="L49" s="14">
        <f t="shared" si="2"/>
        <v>42788</v>
      </c>
    </row>
    <row r="50" spans="2:12" x14ac:dyDescent="0.3">
      <c r="B50" s="4"/>
      <c r="C50" s="5"/>
      <c r="D50" s="4"/>
      <c r="E50" s="4"/>
      <c r="F50" s="4"/>
      <c r="J50" s="14">
        <v>42638</v>
      </c>
      <c r="K50" s="11">
        <v>5</v>
      </c>
      <c r="L50" s="14">
        <f t="shared" si="2"/>
        <v>42607</v>
      </c>
    </row>
    <row r="51" spans="2:12" x14ac:dyDescent="0.3">
      <c r="B51" s="4"/>
      <c r="C51" s="5"/>
      <c r="D51" s="4"/>
      <c r="E51" s="4"/>
      <c r="F51" s="4"/>
      <c r="J51" s="14">
        <v>42962</v>
      </c>
      <c r="K51" s="11">
        <v>11</v>
      </c>
      <c r="L51" s="14">
        <f t="shared" si="2"/>
        <v>42931</v>
      </c>
    </row>
    <row r="52" spans="2:12" x14ac:dyDescent="0.3">
      <c r="B52" s="4"/>
      <c r="C52" s="5"/>
      <c r="D52" s="4"/>
      <c r="E52" s="4"/>
      <c r="F52" s="4"/>
      <c r="J52" s="14">
        <v>43096</v>
      </c>
      <c r="K52" s="11">
        <v>14</v>
      </c>
      <c r="L52" s="14">
        <f t="shared" si="2"/>
        <v>43066</v>
      </c>
    </row>
    <row r="53" spans="2:12" x14ac:dyDescent="0.3">
      <c r="B53" s="4"/>
      <c r="C53" s="5"/>
      <c r="D53" s="4"/>
      <c r="E53" s="4"/>
      <c r="F53" s="4"/>
      <c r="J53" s="14">
        <v>42559</v>
      </c>
      <c r="K53" s="11">
        <v>13</v>
      </c>
      <c r="L53" s="14">
        <f t="shared" si="2"/>
        <v>42529</v>
      </c>
    </row>
    <row r="54" spans="2:12" x14ac:dyDescent="0.3">
      <c r="B54" s="4"/>
      <c r="C54" s="5"/>
      <c r="D54" s="4"/>
      <c r="E54" s="4"/>
      <c r="F54" s="4"/>
      <c r="J54" s="14">
        <v>43469</v>
      </c>
      <c r="K54" s="11">
        <v>6</v>
      </c>
      <c r="L54" s="14">
        <f t="shared" si="2"/>
        <v>43438</v>
      </c>
    </row>
    <row r="55" spans="2:12" x14ac:dyDescent="0.3">
      <c r="B55" s="4"/>
      <c r="C55" s="5"/>
      <c r="D55" s="4"/>
      <c r="E55" s="4"/>
      <c r="F55" s="4"/>
      <c r="J55" s="14">
        <v>43155</v>
      </c>
      <c r="K55" s="11">
        <v>7</v>
      </c>
      <c r="L55" s="14">
        <f t="shared" si="2"/>
        <v>43124</v>
      </c>
    </row>
    <row r="56" spans="2:12" x14ac:dyDescent="0.3">
      <c r="B56" s="4"/>
      <c r="C56" s="5"/>
      <c r="D56" s="4"/>
      <c r="E56" s="4"/>
      <c r="F56" s="4"/>
      <c r="J56" s="14">
        <v>43257</v>
      </c>
      <c r="K56" s="11">
        <v>14</v>
      </c>
      <c r="L56" s="14">
        <f t="shared" si="2"/>
        <v>43226</v>
      </c>
    </row>
    <row r="57" spans="2:12" x14ac:dyDescent="0.3">
      <c r="B57" s="4"/>
      <c r="C57" s="5"/>
      <c r="D57" s="4"/>
      <c r="E57" s="4"/>
      <c r="F57" s="4"/>
      <c r="J57" s="14">
        <v>43340</v>
      </c>
      <c r="K57" s="11">
        <v>6</v>
      </c>
      <c r="L57" s="14">
        <f t="shared" si="2"/>
        <v>43309</v>
      </c>
    </row>
    <row r="58" spans="2:12" x14ac:dyDescent="0.3">
      <c r="B58" s="4"/>
      <c r="C58" s="5"/>
      <c r="D58" s="4"/>
      <c r="E58" s="4"/>
      <c r="F58" s="4"/>
      <c r="J58" s="14">
        <v>42567</v>
      </c>
      <c r="K58" s="11">
        <v>8</v>
      </c>
      <c r="L58" s="14">
        <f t="shared" si="2"/>
        <v>42537</v>
      </c>
    </row>
    <row r="59" spans="2:12" x14ac:dyDescent="0.3">
      <c r="B59" s="4"/>
      <c r="C59" s="5"/>
      <c r="D59" s="4"/>
      <c r="E59" s="4"/>
      <c r="F59" s="4"/>
      <c r="J59" s="14">
        <v>43159</v>
      </c>
      <c r="K59" s="11">
        <v>10</v>
      </c>
      <c r="L59" s="14">
        <f t="shared" si="2"/>
        <v>43128</v>
      </c>
    </row>
    <row r="60" spans="2:12" x14ac:dyDescent="0.3">
      <c r="B60" s="4"/>
      <c r="C60" s="5"/>
      <c r="D60" s="4"/>
      <c r="E60" s="4"/>
      <c r="F60" s="4"/>
      <c r="J60" s="14">
        <v>42891</v>
      </c>
      <c r="K60" s="11">
        <v>13</v>
      </c>
      <c r="L60" s="14">
        <f t="shared" si="2"/>
        <v>42860</v>
      </c>
    </row>
    <row r="61" spans="2:12" x14ac:dyDescent="0.3">
      <c r="B61" s="4"/>
      <c r="C61" s="5"/>
      <c r="D61" s="4"/>
      <c r="E61" s="4"/>
      <c r="F61" s="4"/>
      <c r="J61" s="14">
        <v>42478</v>
      </c>
      <c r="K61" s="11">
        <v>13</v>
      </c>
      <c r="L61" s="14">
        <f t="shared" si="2"/>
        <v>42447</v>
      </c>
    </row>
    <row r="62" spans="2:12" x14ac:dyDescent="0.3">
      <c r="B62" s="4"/>
      <c r="C62" s="5"/>
      <c r="D62" s="4"/>
      <c r="E62" s="4"/>
      <c r="F62" s="4"/>
      <c r="J62" s="14">
        <v>42471</v>
      </c>
      <c r="K62" s="11">
        <v>14</v>
      </c>
      <c r="L62" s="14">
        <f t="shared" si="2"/>
        <v>42440</v>
      </c>
    </row>
    <row r="63" spans="2:12" x14ac:dyDescent="0.3">
      <c r="B63" s="4"/>
      <c r="C63" s="5"/>
      <c r="D63" s="4"/>
      <c r="E63" s="4"/>
      <c r="F63" s="4"/>
      <c r="J63" s="14">
        <v>42960</v>
      </c>
      <c r="K63" s="11">
        <v>8</v>
      </c>
      <c r="L63" s="14">
        <f t="shared" si="2"/>
        <v>42929</v>
      </c>
    </row>
    <row r="64" spans="2:12" x14ac:dyDescent="0.3">
      <c r="B64" s="4"/>
      <c r="C64" s="5"/>
      <c r="D64" s="4"/>
      <c r="E64" s="4"/>
      <c r="F64" s="4"/>
      <c r="J64" s="14">
        <v>42677</v>
      </c>
      <c r="K64" s="11">
        <v>14</v>
      </c>
      <c r="L64" s="14">
        <f t="shared" si="2"/>
        <v>42646</v>
      </c>
    </row>
    <row r="65" spans="2:12" x14ac:dyDescent="0.3">
      <c r="B65" s="4"/>
      <c r="C65" s="5"/>
      <c r="D65" s="4"/>
      <c r="E65" s="4"/>
      <c r="F65" s="4"/>
      <c r="J65" s="14">
        <v>42561</v>
      </c>
      <c r="K65" s="11">
        <v>9</v>
      </c>
      <c r="L65" s="14">
        <f t="shared" si="2"/>
        <v>42531</v>
      </c>
    </row>
    <row r="66" spans="2:12" x14ac:dyDescent="0.3">
      <c r="B66" s="4"/>
      <c r="C66" s="5"/>
      <c r="D66" s="4"/>
      <c r="E66" s="4"/>
      <c r="F66" s="4"/>
      <c r="J66" s="14">
        <v>43310</v>
      </c>
      <c r="K66" s="11">
        <v>5</v>
      </c>
      <c r="L66" s="14">
        <f t="shared" si="2"/>
        <v>43280</v>
      </c>
    </row>
    <row r="67" spans="2:12" x14ac:dyDescent="0.3">
      <c r="B67" s="4"/>
      <c r="C67" s="5"/>
      <c r="D67" s="4"/>
      <c r="E67" s="4"/>
      <c r="F67" s="4"/>
      <c r="J67" s="14">
        <v>43480</v>
      </c>
      <c r="K67" s="11">
        <v>8</v>
      </c>
      <c r="L67" s="14">
        <f t="shared" ref="L67:L130" si="4">EDATE(J67,-1)</f>
        <v>43449</v>
      </c>
    </row>
    <row r="68" spans="2:12" x14ac:dyDescent="0.3">
      <c r="B68" s="4"/>
      <c r="C68" s="5"/>
      <c r="D68" s="4"/>
      <c r="E68" s="4"/>
      <c r="F68" s="4"/>
      <c r="J68" s="14">
        <v>43419</v>
      </c>
      <c r="K68" s="11">
        <v>13</v>
      </c>
      <c r="L68" s="14">
        <f t="shared" si="4"/>
        <v>43388</v>
      </c>
    </row>
    <row r="69" spans="2:12" x14ac:dyDescent="0.3">
      <c r="B69" s="6"/>
      <c r="C69" s="7"/>
      <c r="D69" s="4"/>
      <c r="E69" s="4"/>
      <c r="F69" s="4"/>
      <c r="J69" s="14">
        <v>43090</v>
      </c>
      <c r="K69" s="11">
        <v>7</v>
      </c>
      <c r="L69" s="14">
        <f t="shared" si="4"/>
        <v>43060</v>
      </c>
    </row>
    <row r="70" spans="2:12" x14ac:dyDescent="0.3">
      <c r="B70" s="4"/>
      <c r="C70" s="5"/>
      <c r="D70" s="4"/>
      <c r="E70" s="4"/>
      <c r="F70" s="4"/>
      <c r="J70" s="14">
        <v>42663</v>
      </c>
      <c r="K70" s="11">
        <v>12</v>
      </c>
      <c r="L70" s="14">
        <f t="shared" si="4"/>
        <v>42633</v>
      </c>
    </row>
    <row r="71" spans="2:12" x14ac:dyDescent="0.3">
      <c r="B71" s="4"/>
      <c r="C71" s="5"/>
      <c r="D71" s="4"/>
      <c r="E71" s="4"/>
      <c r="F71" s="4"/>
      <c r="J71" s="14">
        <v>43442</v>
      </c>
      <c r="K71" s="11">
        <v>14</v>
      </c>
      <c r="L71" s="14">
        <f t="shared" si="4"/>
        <v>43412</v>
      </c>
    </row>
    <row r="72" spans="2:12" x14ac:dyDescent="0.3">
      <c r="B72" s="4"/>
      <c r="C72" s="5"/>
      <c r="D72" s="4"/>
      <c r="E72" s="4"/>
      <c r="F72" s="4"/>
      <c r="J72" s="14">
        <v>43290</v>
      </c>
      <c r="K72" s="11">
        <v>6</v>
      </c>
      <c r="L72" s="14">
        <f t="shared" si="4"/>
        <v>43260</v>
      </c>
    </row>
    <row r="73" spans="2:12" x14ac:dyDescent="0.3">
      <c r="B73" s="4"/>
      <c r="C73" s="5"/>
      <c r="D73" s="4"/>
      <c r="E73" s="4"/>
      <c r="F73" s="4"/>
      <c r="J73" s="14">
        <v>43031</v>
      </c>
      <c r="K73" s="11">
        <v>10</v>
      </c>
      <c r="L73" s="14">
        <f t="shared" si="4"/>
        <v>43001</v>
      </c>
    </row>
    <row r="74" spans="2:12" x14ac:dyDescent="0.3">
      <c r="B74" s="4"/>
      <c r="C74" s="5"/>
      <c r="D74" s="4"/>
      <c r="E74" s="4"/>
      <c r="F74" s="4"/>
      <c r="J74" s="14">
        <v>43375</v>
      </c>
      <c r="K74" s="11">
        <v>11</v>
      </c>
      <c r="L74" s="14">
        <f t="shared" si="4"/>
        <v>43345</v>
      </c>
    </row>
    <row r="75" spans="2:12" x14ac:dyDescent="0.3">
      <c r="B75" s="4"/>
      <c r="C75" s="5"/>
      <c r="D75" s="4"/>
      <c r="E75" s="4"/>
      <c r="F75" s="4"/>
      <c r="J75" s="14">
        <v>42996</v>
      </c>
      <c r="K75" s="11">
        <v>7</v>
      </c>
      <c r="L75" s="14">
        <f t="shared" si="4"/>
        <v>42965</v>
      </c>
    </row>
    <row r="76" spans="2:12" x14ac:dyDescent="0.3">
      <c r="B76" s="4"/>
      <c r="C76" s="5"/>
      <c r="D76" s="4"/>
      <c r="E76" s="4"/>
      <c r="F76" s="4"/>
      <c r="J76" s="14">
        <v>43497</v>
      </c>
      <c r="K76" s="11">
        <v>8</v>
      </c>
      <c r="L76" s="14">
        <f t="shared" si="4"/>
        <v>43466</v>
      </c>
    </row>
    <row r="77" spans="2:12" x14ac:dyDescent="0.3">
      <c r="B77" s="4"/>
      <c r="C77" s="5"/>
      <c r="D77" s="4"/>
      <c r="E77" s="4"/>
      <c r="F77" s="4"/>
      <c r="J77" s="14">
        <v>43183</v>
      </c>
      <c r="K77" s="11">
        <v>14</v>
      </c>
      <c r="L77" s="14">
        <f t="shared" si="4"/>
        <v>43155</v>
      </c>
    </row>
    <row r="78" spans="2:12" x14ac:dyDescent="0.3">
      <c r="B78" s="4"/>
      <c r="C78" s="5"/>
      <c r="D78" s="4"/>
      <c r="E78" s="4"/>
      <c r="F78" s="4"/>
      <c r="J78" s="14">
        <v>42553</v>
      </c>
      <c r="K78" s="11">
        <v>14</v>
      </c>
      <c r="L78" s="14">
        <f t="shared" si="4"/>
        <v>42523</v>
      </c>
    </row>
    <row r="79" spans="2:12" x14ac:dyDescent="0.3">
      <c r="B79" s="4"/>
      <c r="C79" s="5"/>
      <c r="D79" s="4"/>
      <c r="E79" s="4"/>
      <c r="F79" s="4"/>
      <c r="J79" s="14">
        <v>43249</v>
      </c>
      <c r="K79" s="11">
        <v>9</v>
      </c>
      <c r="L79" s="14">
        <f t="shared" si="4"/>
        <v>43219</v>
      </c>
    </row>
    <row r="80" spans="2:12" x14ac:dyDescent="0.3">
      <c r="B80" s="4"/>
      <c r="C80" s="5"/>
      <c r="D80" s="4"/>
      <c r="E80" s="4"/>
      <c r="F80" s="4"/>
      <c r="J80" s="14">
        <v>43127</v>
      </c>
      <c r="K80" s="11">
        <v>6</v>
      </c>
      <c r="L80" s="14">
        <f t="shared" si="4"/>
        <v>43096</v>
      </c>
    </row>
    <row r="81" spans="2:12" x14ac:dyDescent="0.3">
      <c r="B81" s="4"/>
      <c r="C81" s="5"/>
      <c r="D81" s="4"/>
      <c r="E81" s="4"/>
      <c r="F81" s="4"/>
      <c r="J81" s="14">
        <v>42854</v>
      </c>
      <c r="K81" s="11">
        <v>13</v>
      </c>
      <c r="L81" s="14">
        <f t="shared" si="4"/>
        <v>42823</v>
      </c>
    </row>
    <row r="82" spans="2:12" x14ac:dyDescent="0.3">
      <c r="B82" s="4"/>
      <c r="C82" s="5"/>
      <c r="D82" s="4"/>
      <c r="E82" s="4"/>
      <c r="F82" s="4"/>
      <c r="J82" s="14">
        <v>42552</v>
      </c>
      <c r="K82" s="11">
        <v>5</v>
      </c>
      <c r="L82" s="14">
        <f t="shared" si="4"/>
        <v>42522</v>
      </c>
    </row>
    <row r="83" spans="2:12" x14ac:dyDescent="0.3">
      <c r="B83" s="4"/>
      <c r="C83" s="5"/>
      <c r="D83" s="4"/>
      <c r="E83" s="4"/>
      <c r="F83" s="4"/>
      <c r="J83" s="14">
        <v>43094</v>
      </c>
      <c r="K83" s="11">
        <v>13</v>
      </c>
      <c r="L83" s="14">
        <f t="shared" si="4"/>
        <v>43064</v>
      </c>
    </row>
    <row r="84" spans="2:12" x14ac:dyDescent="0.3">
      <c r="B84" s="4"/>
      <c r="C84" s="5"/>
      <c r="D84" s="4"/>
      <c r="E84" s="4"/>
      <c r="F84" s="4"/>
      <c r="J84" s="14">
        <v>42781</v>
      </c>
      <c r="K84" s="11">
        <v>7</v>
      </c>
      <c r="L84" s="14">
        <f t="shared" si="4"/>
        <v>42750</v>
      </c>
    </row>
    <row r="85" spans="2:12" x14ac:dyDescent="0.3">
      <c r="B85" s="4"/>
      <c r="C85" s="5"/>
      <c r="D85" s="4"/>
      <c r="E85" s="4"/>
      <c r="F85" s="4"/>
      <c r="J85" s="14">
        <v>43202</v>
      </c>
      <c r="K85" s="11">
        <v>6</v>
      </c>
      <c r="L85" s="14">
        <f t="shared" si="4"/>
        <v>43171</v>
      </c>
    </row>
    <row r="86" spans="2:12" x14ac:dyDescent="0.3">
      <c r="B86" s="4"/>
      <c r="C86" s="5"/>
      <c r="D86" s="4"/>
      <c r="E86" s="4"/>
      <c r="F86" s="4"/>
      <c r="J86" s="14">
        <v>42862</v>
      </c>
      <c r="K86" s="11">
        <v>10</v>
      </c>
      <c r="L86" s="14">
        <f t="shared" si="4"/>
        <v>42832</v>
      </c>
    </row>
    <row r="87" spans="2:12" x14ac:dyDescent="0.3">
      <c r="B87" s="4"/>
      <c r="C87" s="5"/>
      <c r="D87" s="4"/>
      <c r="E87" s="4"/>
      <c r="F87" s="4"/>
      <c r="J87" s="14">
        <v>42615</v>
      </c>
      <c r="K87" s="11">
        <v>14</v>
      </c>
      <c r="L87" s="14">
        <f t="shared" si="4"/>
        <v>42584</v>
      </c>
    </row>
    <row r="88" spans="2:12" x14ac:dyDescent="0.3">
      <c r="B88" s="4"/>
      <c r="C88" s="5"/>
      <c r="D88" s="4"/>
      <c r="E88" s="4"/>
      <c r="F88" s="4"/>
      <c r="J88" s="14">
        <v>42935</v>
      </c>
      <c r="K88" s="11">
        <v>5</v>
      </c>
      <c r="L88" s="14">
        <f t="shared" si="4"/>
        <v>42905</v>
      </c>
    </row>
    <row r="89" spans="2:12" x14ac:dyDescent="0.3">
      <c r="B89" s="4"/>
      <c r="C89" s="5"/>
      <c r="D89" s="4"/>
      <c r="E89" s="4"/>
      <c r="F89" s="4"/>
      <c r="J89" s="14">
        <v>42478</v>
      </c>
      <c r="K89" s="11">
        <v>13</v>
      </c>
      <c r="L89" s="14">
        <f t="shared" si="4"/>
        <v>42447</v>
      </c>
    </row>
    <row r="90" spans="2:12" x14ac:dyDescent="0.3">
      <c r="B90" s="4"/>
      <c r="C90" s="5"/>
      <c r="D90" s="4"/>
      <c r="E90" s="4"/>
      <c r="F90" s="4"/>
      <c r="J90" s="14">
        <v>43520</v>
      </c>
      <c r="K90" s="11">
        <v>12</v>
      </c>
      <c r="L90" s="14">
        <f t="shared" si="4"/>
        <v>43489</v>
      </c>
    </row>
    <row r="91" spans="2:12" x14ac:dyDescent="0.3">
      <c r="B91" s="4"/>
      <c r="C91" s="5"/>
      <c r="D91" s="4"/>
      <c r="E91" s="4"/>
      <c r="F91" s="4"/>
      <c r="J91" s="14">
        <v>43204</v>
      </c>
      <c r="K91" s="11">
        <v>7</v>
      </c>
      <c r="L91" s="14">
        <f t="shared" si="4"/>
        <v>43173</v>
      </c>
    </row>
    <row r="92" spans="2:12" x14ac:dyDescent="0.3">
      <c r="B92" s="4"/>
      <c r="C92" s="5"/>
      <c r="D92" s="4"/>
      <c r="E92" s="4"/>
      <c r="F92" s="4"/>
      <c r="J92" s="14">
        <v>43061</v>
      </c>
      <c r="K92" s="11">
        <v>5</v>
      </c>
      <c r="L92" s="14">
        <f t="shared" si="4"/>
        <v>43030</v>
      </c>
    </row>
    <row r="93" spans="2:12" x14ac:dyDescent="0.3">
      <c r="B93" s="4"/>
      <c r="C93" s="5"/>
      <c r="D93" s="4"/>
      <c r="E93" s="4"/>
      <c r="F93" s="4"/>
      <c r="J93" s="14">
        <v>42613</v>
      </c>
      <c r="K93" s="11">
        <v>6</v>
      </c>
      <c r="L93" s="14">
        <f t="shared" si="4"/>
        <v>42582</v>
      </c>
    </row>
    <row r="94" spans="2:12" x14ac:dyDescent="0.3">
      <c r="B94" s="4"/>
      <c r="C94" s="5"/>
      <c r="D94" s="4"/>
      <c r="E94" s="4"/>
      <c r="F94" s="4"/>
      <c r="J94" s="14">
        <v>43057</v>
      </c>
      <c r="K94" s="11">
        <v>8</v>
      </c>
      <c r="L94" s="14">
        <f t="shared" si="4"/>
        <v>43026</v>
      </c>
    </row>
    <row r="95" spans="2:12" x14ac:dyDescent="0.3">
      <c r="B95" s="4"/>
      <c r="C95" s="5"/>
      <c r="D95" s="4"/>
      <c r="E95" s="4"/>
      <c r="F95" s="4"/>
      <c r="J95" s="14">
        <v>42972</v>
      </c>
      <c r="K95" s="11">
        <v>13</v>
      </c>
      <c r="L95" s="14">
        <f t="shared" si="4"/>
        <v>42941</v>
      </c>
    </row>
    <row r="96" spans="2:12" x14ac:dyDescent="0.3">
      <c r="B96" s="4"/>
      <c r="C96" s="5"/>
      <c r="D96" s="4"/>
      <c r="E96" s="4"/>
      <c r="F96" s="4"/>
      <c r="J96" s="14">
        <v>42815</v>
      </c>
      <c r="K96" s="11">
        <v>9</v>
      </c>
      <c r="L96" s="14">
        <f t="shared" si="4"/>
        <v>42787</v>
      </c>
    </row>
    <row r="97" spans="2:12" x14ac:dyDescent="0.3">
      <c r="B97" s="4"/>
      <c r="C97" s="5"/>
      <c r="D97" s="4"/>
      <c r="E97" s="4"/>
      <c r="F97" s="4"/>
      <c r="J97" s="14">
        <v>43415</v>
      </c>
      <c r="K97" s="11">
        <v>11</v>
      </c>
      <c r="L97" s="14">
        <f t="shared" si="4"/>
        <v>43384</v>
      </c>
    </row>
    <row r="98" spans="2:12" x14ac:dyDescent="0.3">
      <c r="B98" s="4"/>
      <c r="C98" s="5"/>
      <c r="D98" s="4"/>
      <c r="E98" s="4"/>
      <c r="F98" s="4"/>
      <c r="J98" s="14">
        <v>43004</v>
      </c>
      <c r="K98" s="11">
        <v>6</v>
      </c>
      <c r="L98" s="14">
        <f t="shared" si="4"/>
        <v>42973</v>
      </c>
    </row>
    <row r="99" spans="2:12" x14ac:dyDescent="0.3">
      <c r="B99" s="4"/>
      <c r="C99" s="5"/>
      <c r="D99" s="4"/>
      <c r="E99" s="4"/>
      <c r="F99" s="4"/>
      <c r="J99" s="14">
        <v>42633</v>
      </c>
      <c r="K99" s="11">
        <v>5</v>
      </c>
      <c r="L99" s="14">
        <f t="shared" si="4"/>
        <v>42602</v>
      </c>
    </row>
    <row r="100" spans="2:12" x14ac:dyDescent="0.3">
      <c r="B100" s="4"/>
      <c r="C100" s="5"/>
      <c r="D100" s="4"/>
      <c r="E100" s="4"/>
      <c r="F100" s="4"/>
      <c r="J100" s="14">
        <v>42806</v>
      </c>
      <c r="K100" s="11">
        <v>10</v>
      </c>
      <c r="L100" s="14">
        <f t="shared" si="4"/>
        <v>42778</v>
      </c>
    </row>
    <row r="101" spans="2:12" x14ac:dyDescent="0.3">
      <c r="B101" s="4"/>
      <c r="C101" s="5"/>
      <c r="D101" s="4"/>
      <c r="E101" s="4"/>
      <c r="F101" s="4"/>
      <c r="J101" s="14">
        <v>42800</v>
      </c>
      <c r="K101" s="11">
        <v>14</v>
      </c>
      <c r="L101" s="14">
        <f t="shared" si="4"/>
        <v>42772</v>
      </c>
    </row>
    <row r="102" spans="2:12" x14ac:dyDescent="0.3">
      <c r="B102" s="4"/>
      <c r="C102" s="5"/>
      <c r="D102" s="4"/>
      <c r="E102" s="4"/>
      <c r="F102" s="4"/>
      <c r="J102" s="14">
        <v>42741</v>
      </c>
      <c r="K102" s="11">
        <v>12</v>
      </c>
      <c r="L102" s="14">
        <f t="shared" si="4"/>
        <v>42710</v>
      </c>
    </row>
    <row r="103" spans="2:12" x14ac:dyDescent="0.3">
      <c r="B103" s="4"/>
      <c r="C103" s="5"/>
      <c r="D103" s="4"/>
      <c r="E103" s="4"/>
      <c r="F103" s="4"/>
      <c r="J103" s="14">
        <v>43015</v>
      </c>
      <c r="K103" s="11">
        <v>9</v>
      </c>
      <c r="L103" s="14">
        <f t="shared" si="4"/>
        <v>42985</v>
      </c>
    </row>
    <row r="104" spans="2:12" x14ac:dyDescent="0.3">
      <c r="B104" s="4"/>
      <c r="C104" s="5"/>
      <c r="D104" s="4"/>
      <c r="E104" s="4"/>
      <c r="F104" s="4"/>
      <c r="J104" s="14">
        <v>43211</v>
      </c>
      <c r="K104" s="11">
        <v>7</v>
      </c>
      <c r="L104" s="14">
        <f t="shared" si="4"/>
        <v>43180</v>
      </c>
    </row>
    <row r="105" spans="2:12" x14ac:dyDescent="0.3">
      <c r="B105" s="4"/>
      <c r="C105" s="5"/>
      <c r="D105" s="4"/>
      <c r="E105" s="4"/>
      <c r="F105" s="4"/>
      <c r="J105" s="14">
        <v>42893</v>
      </c>
      <c r="K105" s="11">
        <v>10</v>
      </c>
      <c r="L105" s="14">
        <f t="shared" si="4"/>
        <v>42862</v>
      </c>
    </row>
    <row r="106" spans="2:12" x14ac:dyDescent="0.3">
      <c r="B106" s="4"/>
      <c r="C106" s="5"/>
      <c r="D106" s="4"/>
      <c r="E106" s="4"/>
      <c r="F106" s="4"/>
      <c r="J106" s="14">
        <v>43162</v>
      </c>
      <c r="K106" s="11">
        <v>5</v>
      </c>
      <c r="L106" s="14">
        <f t="shared" si="4"/>
        <v>43134</v>
      </c>
    </row>
    <row r="107" spans="2:12" x14ac:dyDescent="0.3">
      <c r="B107" s="4"/>
      <c r="C107" s="5"/>
      <c r="D107" s="4"/>
      <c r="E107" s="4"/>
      <c r="F107" s="4"/>
      <c r="J107" s="14">
        <v>42866</v>
      </c>
      <c r="K107" s="11">
        <v>9</v>
      </c>
      <c r="L107" s="14">
        <f t="shared" si="4"/>
        <v>42836</v>
      </c>
    </row>
    <row r="108" spans="2:12" x14ac:dyDescent="0.3">
      <c r="B108" s="4"/>
      <c r="C108" s="5"/>
      <c r="D108" s="4"/>
      <c r="E108" s="4"/>
      <c r="F108" s="4"/>
      <c r="J108" s="14">
        <v>43028</v>
      </c>
      <c r="K108" s="11">
        <v>12</v>
      </c>
      <c r="L108" s="14">
        <f t="shared" si="4"/>
        <v>42998</v>
      </c>
    </row>
    <row r="109" spans="2:12" x14ac:dyDescent="0.3">
      <c r="B109" s="4"/>
      <c r="C109" s="5"/>
      <c r="D109" s="4"/>
      <c r="E109" s="4"/>
      <c r="F109" s="4"/>
      <c r="J109" s="14">
        <v>43385</v>
      </c>
      <c r="K109" s="11">
        <v>5</v>
      </c>
      <c r="L109" s="14">
        <f t="shared" si="4"/>
        <v>43355</v>
      </c>
    </row>
    <row r="110" spans="2:12" x14ac:dyDescent="0.3">
      <c r="B110" s="4"/>
      <c r="C110" s="5"/>
      <c r="D110" s="4"/>
      <c r="E110" s="4"/>
      <c r="F110" s="4"/>
      <c r="J110" s="14">
        <v>43277</v>
      </c>
      <c r="K110" s="11">
        <v>14</v>
      </c>
      <c r="L110" s="14">
        <f t="shared" si="4"/>
        <v>43246</v>
      </c>
    </row>
    <row r="111" spans="2:12" x14ac:dyDescent="0.3">
      <c r="B111" s="4"/>
      <c r="C111" s="5"/>
      <c r="D111" s="4"/>
      <c r="E111" s="4"/>
      <c r="F111" s="4"/>
      <c r="J111" s="14">
        <v>43214</v>
      </c>
      <c r="K111" s="11">
        <v>6</v>
      </c>
      <c r="L111" s="14">
        <f t="shared" si="4"/>
        <v>43183</v>
      </c>
    </row>
    <row r="112" spans="2:12" x14ac:dyDescent="0.3">
      <c r="B112" s="4"/>
      <c r="C112" s="5"/>
      <c r="D112" s="4"/>
      <c r="E112" s="4"/>
      <c r="F112" s="4"/>
      <c r="J112" s="14">
        <v>42569</v>
      </c>
      <c r="K112" s="11">
        <v>13</v>
      </c>
      <c r="L112" s="14">
        <f t="shared" si="4"/>
        <v>42539</v>
      </c>
    </row>
    <row r="113" spans="2:12" x14ac:dyDescent="0.3">
      <c r="B113" s="4"/>
      <c r="C113" s="5"/>
      <c r="D113" s="4"/>
      <c r="E113" s="4"/>
      <c r="F113" s="4"/>
      <c r="J113" s="14">
        <v>42519</v>
      </c>
      <c r="K113" s="11">
        <v>7</v>
      </c>
      <c r="L113" s="14">
        <f t="shared" si="4"/>
        <v>42489</v>
      </c>
    </row>
    <row r="114" spans="2:12" x14ac:dyDescent="0.3">
      <c r="B114" s="4"/>
      <c r="C114" s="5"/>
      <c r="D114" s="4"/>
      <c r="E114" s="4"/>
      <c r="F114" s="4"/>
      <c r="J114" s="14">
        <v>43034</v>
      </c>
      <c r="K114" s="11">
        <v>6</v>
      </c>
      <c r="L114" s="14">
        <f t="shared" si="4"/>
        <v>43004</v>
      </c>
    </row>
    <row r="115" spans="2:12" x14ac:dyDescent="0.3">
      <c r="B115" s="4"/>
      <c r="C115" s="5"/>
      <c r="D115" s="4"/>
      <c r="E115" s="4"/>
      <c r="F115" s="4"/>
      <c r="J115" s="14">
        <v>43135</v>
      </c>
      <c r="K115" s="11">
        <v>8</v>
      </c>
      <c r="L115" s="14">
        <f t="shared" si="4"/>
        <v>43104</v>
      </c>
    </row>
    <row r="116" spans="2:12" x14ac:dyDescent="0.3">
      <c r="B116" s="4"/>
      <c r="C116" s="5"/>
      <c r="D116" s="4"/>
      <c r="E116" s="4"/>
      <c r="F116" s="4"/>
      <c r="J116" s="14">
        <v>43331</v>
      </c>
      <c r="K116" s="11">
        <v>12</v>
      </c>
      <c r="L116" s="14">
        <f t="shared" si="4"/>
        <v>43300</v>
      </c>
    </row>
    <row r="117" spans="2:12" x14ac:dyDescent="0.3">
      <c r="B117" s="4"/>
      <c r="C117" s="5"/>
      <c r="D117" s="4"/>
      <c r="E117" s="4"/>
      <c r="F117" s="4"/>
      <c r="J117" s="14">
        <v>43256</v>
      </c>
      <c r="K117" s="11">
        <v>8</v>
      </c>
      <c r="L117" s="14">
        <f t="shared" si="4"/>
        <v>43225</v>
      </c>
    </row>
    <row r="118" spans="2:12" x14ac:dyDescent="0.3">
      <c r="B118" s="4"/>
      <c r="C118" s="5"/>
      <c r="D118" s="4"/>
      <c r="E118" s="4"/>
      <c r="F118" s="4"/>
      <c r="J118" s="14">
        <v>42648</v>
      </c>
      <c r="K118" s="11">
        <v>10</v>
      </c>
      <c r="L118" s="14">
        <f t="shared" si="4"/>
        <v>42618</v>
      </c>
    </row>
    <row r="119" spans="2:12" x14ac:dyDescent="0.3">
      <c r="B119" s="4"/>
      <c r="C119" s="5"/>
      <c r="D119" s="4"/>
      <c r="E119" s="4"/>
      <c r="F119" s="4"/>
      <c r="J119" s="14">
        <v>42615</v>
      </c>
      <c r="K119" s="11">
        <v>12</v>
      </c>
      <c r="L119" s="14">
        <f t="shared" si="4"/>
        <v>42584</v>
      </c>
    </row>
    <row r="120" spans="2:12" x14ac:dyDescent="0.3">
      <c r="B120" s="4"/>
      <c r="C120" s="5"/>
      <c r="D120" s="4"/>
      <c r="E120" s="4"/>
      <c r="F120" s="4"/>
      <c r="J120" s="14">
        <v>42788</v>
      </c>
      <c r="K120" s="11">
        <v>8</v>
      </c>
      <c r="L120" s="14">
        <f t="shared" si="4"/>
        <v>42757</v>
      </c>
    </row>
    <row r="121" spans="2:12" x14ac:dyDescent="0.3">
      <c r="B121" s="4"/>
      <c r="C121" s="5"/>
      <c r="D121" s="4"/>
      <c r="E121" s="4"/>
      <c r="F121" s="4"/>
      <c r="J121" s="14">
        <v>43396</v>
      </c>
      <c r="K121" s="11">
        <v>7</v>
      </c>
      <c r="L121" s="14">
        <f t="shared" si="4"/>
        <v>43366</v>
      </c>
    </row>
    <row r="122" spans="2:12" x14ac:dyDescent="0.3">
      <c r="B122" s="4"/>
      <c r="C122" s="5"/>
      <c r="D122" s="4"/>
      <c r="E122" s="4"/>
      <c r="F122" s="4"/>
      <c r="J122" s="14">
        <v>43031</v>
      </c>
      <c r="K122" s="11">
        <v>10</v>
      </c>
      <c r="L122" s="14">
        <f t="shared" si="4"/>
        <v>43001</v>
      </c>
    </row>
    <row r="123" spans="2:12" x14ac:dyDescent="0.3">
      <c r="B123" s="4"/>
      <c r="C123" s="5"/>
      <c r="D123" s="4"/>
      <c r="E123" s="4"/>
      <c r="F123" s="4"/>
      <c r="J123" s="14">
        <v>43361</v>
      </c>
      <c r="K123" s="11">
        <v>12</v>
      </c>
      <c r="L123" s="14">
        <f t="shared" si="4"/>
        <v>43330</v>
      </c>
    </row>
    <row r="124" spans="2:12" x14ac:dyDescent="0.3">
      <c r="B124" s="4"/>
      <c r="C124" s="5"/>
      <c r="D124" s="4"/>
      <c r="E124" s="4"/>
      <c r="F124" s="4"/>
      <c r="J124" s="14">
        <v>42448</v>
      </c>
      <c r="K124" s="11">
        <v>8</v>
      </c>
      <c r="L124" s="14">
        <f t="shared" si="4"/>
        <v>42419</v>
      </c>
    </row>
    <row r="125" spans="2:12" x14ac:dyDescent="0.3">
      <c r="B125" s="4"/>
      <c r="C125" s="5"/>
      <c r="D125" s="4"/>
      <c r="E125" s="4"/>
      <c r="F125" s="4"/>
      <c r="J125" s="14">
        <v>42797</v>
      </c>
      <c r="K125" s="11">
        <v>5</v>
      </c>
      <c r="L125" s="14">
        <f t="shared" si="4"/>
        <v>42769</v>
      </c>
    </row>
    <row r="126" spans="2:12" x14ac:dyDescent="0.3">
      <c r="B126" s="4"/>
      <c r="C126" s="5"/>
      <c r="D126" s="4"/>
      <c r="E126" s="4"/>
      <c r="F126" s="4"/>
      <c r="J126" s="14">
        <v>43494</v>
      </c>
      <c r="K126" s="11">
        <v>7</v>
      </c>
      <c r="L126" s="14">
        <f t="shared" si="4"/>
        <v>43463</v>
      </c>
    </row>
    <row r="127" spans="2:12" x14ac:dyDescent="0.3">
      <c r="B127" s="4"/>
      <c r="C127" s="5"/>
      <c r="D127" s="4"/>
      <c r="E127" s="4"/>
      <c r="F127" s="4"/>
      <c r="J127" s="14">
        <v>42687</v>
      </c>
      <c r="K127" s="11">
        <v>12</v>
      </c>
      <c r="L127" s="14">
        <f t="shared" si="4"/>
        <v>42656</v>
      </c>
    </row>
    <row r="128" spans="2:12" x14ac:dyDescent="0.3">
      <c r="B128" s="4"/>
      <c r="C128" s="5"/>
      <c r="D128" s="4"/>
      <c r="E128" s="4"/>
      <c r="F128" s="4"/>
      <c r="J128" s="14">
        <v>42676</v>
      </c>
      <c r="K128" s="11">
        <v>11</v>
      </c>
      <c r="L128" s="14">
        <f t="shared" si="4"/>
        <v>42645</v>
      </c>
    </row>
    <row r="129" spans="2:12" x14ac:dyDescent="0.3">
      <c r="B129" s="4"/>
      <c r="C129" s="5"/>
      <c r="D129" s="4"/>
      <c r="E129" s="4"/>
      <c r="F129" s="4"/>
      <c r="J129" s="14">
        <v>43306</v>
      </c>
      <c r="K129" s="11">
        <v>12</v>
      </c>
      <c r="L129" s="14">
        <f t="shared" si="4"/>
        <v>43276</v>
      </c>
    </row>
    <row r="130" spans="2:12" x14ac:dyDescent="0.3">
      <c r="B130" s="4"/>
      <c r="C130" s="5"/>
      <c r="D130" s="4"/>
      <c r="E130" s="4"/>
      <c r="F130" s="4"/>
      <c r="J130" s="14">
        <v>43373</v>
      </c>
      <c r="K130" s="11">
        <v>9</v>
      </c>
      <c r="L130" s="14">
        <f t="shared" si="4"/>
        <v>43342</v>
      </c>
    </row>
    <row r="131" spans="2:12" x14ac:dyDescent="0.3">
      <c r="B131" s="4"/>
      <c r="C131" s="5"/>
      <c r="D131" s="4"/>
      <c r="E131" s="4"/>
      <c r="F131" s="4"/>
      <c r="J131" s="14">
        <v>43392</v>
      </c>
      <c r="K131" s="11">
        <v>5</v>
      </c>
      <c r="L131" s="14">
        <f t="shared" ref="L131:L194" si="5">EDATE(J131,-1)</f>
        <v>43362</v>
      </c>
    </row>
    <row r="132" spans="2:12" x14ac:dyDescent="0.3">
      <c r="B132" s="6"/>
      <c r="C132" s="7"/>
      <c r="D132" s="4"/>
      <c r="E132" s="4"/>
      <c r="F132" s="4"/>
      <c r="J132" s="14">
        <v>43153</v>
      </c>
      <c r="K132" s="11">
        <v>9</v>
      </c>
      <c r="L132" s="14">
        <f t="shared" si="5"/>
        <v>43122</v>
      </c>
    </row>
    <row r="133" spans="2:12" x14ac:dyDescent="0.3">
      <c r="B133" s="4"/>
      <c r="C133" s="5"/>
      <c r="D133" s="4"/>
      <c r="E133" s="4"/>
      <c r="F133" s="4"/>
      <c r="J133" s="14">
        <v>42591</v>
      </c>
      <c r="K133" s="11">
        <v>10</v>
      </c>
      <c r="L133" s="14">
        <f t="shared" si="5"/>
        <v>42560</v>
      </c>
    </row>
    <row r="134" spans="2:12" x14ac:dyDescent="0.3">
      <c r="B134" s="4"/>
      <c r="C134" s="5"/>
      <c r="D134" s="4"/>
      <c r="E134" s="4"/>
      <c r="F134" s="4"/>
      <c r="J134" s="14">
        <v>42649</v>
      </c>
      <c r="K134" s="11">
        <v>7</v>
      </c>
      <c r="L134" s="14">
        <f t="shared" si="5"/>
        <v>42619</v>
      </c>
    </row>
    <row r="135" spans="2:12" x14ac:dyDescent="0.3">
      <c r="B135" s="4"/>
      <c r="C135" s="5"/>
      <c r="D135" s="4"/>
      <c r="E135" s="4"/>
      <c r="F135" s="4"/>
      <c r="J135" s="14">
        <v>43267</v>
      </c>
      <c r="K135" s="11">
        <v>6</v>
      </c>
      <c r="L135" s="14">
        <f t="shared" si="5"/>
        <v>43236</v>
      </c>
    </row>
    <row r="136" spans="2:12" x14ac:dyDescent="0.3">
      <c r="B136" s="4"/>
      <c r="C136" s="5"/>
      <c r="D136" s="4"/>
      <c r="E136" s="4"/>
      <c r="F136" s="4"/>
      <c r="J136" s="14">
        <v>43438</v>
      </c>
      <c r="K136" s="11">
        <v>6</v>
      </c>
      <c r="L136" s="14">
        <f t="shared" si="5"/>
        <v>43408</v>
      </c>
    </row>
    <row r="137" spans="2:12" x14ac:dyDescent="0.3">
      <c r="B137" s="4"/>
      <c r="C137" s="5"/>
      <c r="D137" s="4"/>
      <c r="E137" s="4"/>
      <c r="F137" s="4"/>
      <c r="J137" s="14">
        <v>42790</v>
      </c>
      <c r="K137" s="11">
        <v>13</v>
      </c>
      <c r="L137" s="14">
        <f t="shared" si="5"/>
        <v>42759</v>
      </c>
    </row>
    <row r="138" spans="2:12" x14ac:dyDescent="0.3">
      <c r="B138" s="4"/>
      <c r="C138" s="5"/>
      <c r="D138" s="4"/>
      <c r="E138" s="4"/>
      <c r="F138" s="4"/>
      <c r="J138" s="14">
        <v>42699</v>
      </c>
      <c r="K138" s="11">
        <v>7</v>
      </c>
      <c r="L138" s="14">
        <f t="shared" si="5"/>
        <v>42668</v>
      </c>
    </row>
    <row r="139" spans="2:12" x14ac:dyDescent="0.3">
      <c r="B139" s="4"/>
      <c r="C139" s="5"/>
      <c r="D139" s="4"/>
      <c r="E139" s="4"/>
      <c r="F139" s="4"/>
      <c r="J139" s="14">
        <v>43024</v>
      </c>
      <c r="K139" s="11">
        <v>5</v>
      </c>
      <c r="L139" s="14">
        <f t="shared" si="5"/>
        <v>42994</v>
      </c>
    </row>
    <row r="140" spans="2:12" x14ac:dyDescent="0.3">
      <c r="B140" s="4"/>
      <c r="C140" s="5"/>
      <c r="D140" s="4"/>
      <c r="E140" s="4"/>
      <c r="F140" s="4"/>
      <c r="J140" s="14">
        <v>42893</v>
      </c>
      <c r="K140" s="11">
        <v>9</v>
      </c>
      <c r="L140" s="14">
        <f t="shared" si="5"/>
        <v>42862</v>
      </c>
    </row>
    <row r="141" spans="2:12" x14ac:dyDescent="0.3">
      <c r="B141" s="4"/>
      <c r="C141" s="5"/>
      <c r="D141" s="4"/>
      <c r="E141" s="4"/>
      <c r="F141" s="4"/>
      <c r="J141" s="14">
        <v>42553</v>
      </c>
      <c r="K141" s="11">
        <v>10</v>
      </c>
      <c r="L141" s="14">
        <f t="shared" si="5"/>
        <v>42523</v>
      </c>
    </row>
    <row r="142" spans="2:12" x14ac:dyDescent="0.3">
      <c r="B142" s="4"/>
      <c r="C142" s="5"/>
      <c r="D142" s="4"/>
      <c r="E142" s="4"/>
      <c r="F142" s="4"/>
      <c r="J142" s="14">
        <v>43389</v>
      </c>
      <c r="K142" s="11">
        <v>11</v>
      </c>
      <c r="L142" s="14">
        <f t="shared" si="5"/>
        <v>43359</v>
      </c>
    </row>
    <row r="143" spans="2:12" x14ac:dyDescent="0.3">
      <c r="B143" s="4"/>
      <c r="C143" s="5"/>
      <c r="D143" s="4"/>
      <c r="E143" s="4"/>
      <c r="F143" s="4"/>
      <c r="J143" s="14">
        <v>43259</v>
      </c>
      <c r="K143" s="11">
        <v>7</v>
      </c>
      <c r="L143" s="14">
        <f t="shared" si="5"/>
        <v>43228</v>
      </c>
    </row>
    <row r="144" spans="2:12" x14ac:dyDescent="0.3">
      <c r="B144" s="4"/>
      <c r="C144" s="5"/>
      <c r="D144" s="4"/>
      <c r="E144" s="4"/>
      <c r="F144" s="4"/>
      <c r="J144" s="14">
        <v>43223</v>
      </c>
      <c r="K144" s="11">
        <v>7</v>
      </c>
      <c r="L144" s="14">
        <f t="shared" si="5"/>
        <v>43193</v>
      </c>
    </row>
    <row r="145" spans="2:12" x14ac:dyDescent="0.3">
      <c r="B145" s="4"/>
      <c r="C145" s="5"/>
      <c r="D145" s="4"/>
      <c r="E145" s="4"/>
      <c r="F145" s="4"/>
      <c r="J145" s="14">
        <v>43489</v>
      </c>
      <c r="K145" s="11">
        <v>8</v>
      </c>
      <c r="L145" s="14">
        <f t="shared" si="5"/>
        <v>43458</v>
      </c>
    </row>
    <row r="146" spans="2:12" x14ac:dyDescent="0.3">
      <c r="B146" s="4"/>
      <c r="C146" s="5"/>
      <c r="D146" s="4"/>
      <c r="E146" s="4"/>
      <c r="F146" s="4"/>
      <c r="J146" s="14">
        <v>43486</v>
      </c>
      <c r="K146" s="11">
        <v>12</v>
      </c>
      <c r="L146" s="14">
        <f t="shared" si="5"/>
        <v>43455</v>
      </c>
    </row>
    <row r="147" spans="2:12" x14ac:dyDescent="0.3">
      <c r="B147" s="4"/>
      <c r="C147" s="5"/>
      <c r="D147" s="4"/>
      <c r="E147" s="4"/>
      <c r="F147" s="4"/>
      <c r="J147" s="14">
        <v>42968</v>
      </c>
      <c r="K147" s="11">
        <v>9</v>
      </c>
      <c r="L147" s="14">
        <f t="shared" si="5"/>
        <v>42937</v>
      </c>
    </row>
    <row r="148" spans="2:12" x14ac:dyDescent="0.3">
      <c r="B148" s="4"/>
      <c r="C148" s="5"/>
      <c r="D148" s="4"/>
      <c r="E148" s="4"/>
      <c r="F148" s="4"/>
      <c r="J148" s="14">
        <v>42802</v>
      </c>
      <c r="K148" s="11">
        <v>6</v>
      </c>
      <c r="L148" s="14">
        <f t="shared" si="5"/>
        <v>42774</v>
      </c>
    </row>
    <row r="149" spans="2:12" x14ac:dyDescent="0.3">
      <c r="B149" s="4"/>
      <c r="C149" s="5"/>
      <c r="D149" s="4"/>
      <c r="E149" s="4"/>
      <c r="F149" s="4"/>
      <c r="J149" s="14">
        <v>42986</v>
      </c>
      <c r="K149" s="11">
        <v>13</v>
      </c>
      <c r="L149" s="14">
        <f t="shared" si="5"/>
        <v>42955</v>
      </c>
    </row>
    <row r="150" spans="2:12" x14ac:dyDescent="0.3">
      <c r="B150" s="4"/>
      <c r="C150" s="5"/>
      <c r="D150" s="4"/>
      <c r="E150" s="4"/>
      <c r="F150" s="4"/>
      <c r="J150" s="14">
        <v>43090</v>
      </c>
      <c r="K150" s="11">
        <v>9</v>
      </c>
      <c r="L150" s="14">
        <f t="shared" si="5"/>
        <v>43060</v>
      </c>
    </row>
    <row r="151" spans="2:12" x14ac:dyDescent="0.3">
      <c r="B151" s="4"/>
      <c r="C151" s="5"/>
      <c r="D151" s="4"/>
      <c r="E151" s="4"/>
      <c r="F151" s="4"/>
      <c r="J151" s="14">
        <v>43196</v>
      </c>
      <c r="K151" s="11">
        <v>6</v>
      </c>
      <c r="L151" s="14">
        <f t="shared" si="5"/>
        <v>43165</v>
      </c>
    </row>
    <row r="152" spans="2:12" x14ac:dyDescent="0.3">
      <c r="B152" s="4"/>
      <c r="C152" s="5"/>
      <c r="D152" s="4"/>
      <c r="E152" s="4"/>
      <c r="F152" s="4"/>
      <c r="J152" s="14">
        <v>42950</v>
      </c>
      <c r="K152" s="11">
        <v>10</v>
      </c>
      <c r="L152" s="14">
        <f t="shared" si="5"/>
        <v>42919</v>
      </c>
    </row>
    <row r="153" spans="2:12" x14ac:dyDescent="0.3">
      <c r="B153" s="4"/>
      <c r="C153" s="5"/>
      <c r="D153" s="4"/>
      <c r="E153" s="4"/>
      <c r="F153" s="4"/>
      <c r="J153" s="14">
        <v>43155</v>
      </c>
      <c r="K153" s="11">
        <v>5</v>
      </c>
      <c r="L153" s="14">
        <f t="shared" si="5"/>
        <v>43124</v>
      </c>
    </row>
    <row r="154" spans="2:12" x14ac:dyDescent="0.3">
      <c r="B154" s="4"/>
      <c r="C154" s="5"/>
      <c r="D154" s="4"/>
      <c r="E154" s="4"/>
      <c r="F154" s="4"/>
      <c r="J154" s="14">
        <v>43156</v>
      </c>
      <c r="K154" s="11">
        <v>12</v>
      </c>
      <c r="L154" s="14">
        <f t="shared" si="5"/>
        <v>43125</v>
      </c>
    </row>
    <row r="155" spans="2:12" x14ac:dyDescent="0.3">
      <c r="B155" s="4"/>
      <c r="C155" s="5"/>
      <c r="D155" s="4"/>
      <c r="E155" s="4"/>
      <c r="F155" s="4"/>
      <c r="J155" s="14">
        <v>42711</v>
      </c>
      <c r="K155" s="11">
        <v>14</v>
      </c>
      <c r="L155" s="14">
        <f t="shared" si="5"/>
        <v>42681</v>
      </c>
    </row>
    <row r="156" spans="2:12" x14ac:dyDescent="0.3">
      <c r="B156" s="4"/>
      <c r="C156" s="5"/>
      <c r="D156" s="4"/>
      <c r="E156" s="4"/>
      <c r="F156" s="4"/>
      <c r="J156" s="14">
        <v>43438</v>
      </c>
      <c r="K156" s="11">
        <v>11</v>
      </c>
      <c r="L156" s="14">
        <f t="shared" si="5"/>
        <v>43408</v>
      </c>
    </row>
    <row r="157" spans="2:12" x14ac:dyDescent="0.3">
      <c r="B157" s="4"/>
      <c r="C157" s="5"/>
      <c r="D157" s="4"/>
      <c r="E157" s="4"/>
      <c r="F157" s="4"/>
      <c r="J157" s="14">
        <v>43139</v>
      </c>
      <c r="K157" s="11">
        <v>7</v>
      </c>
      <c r="L157" s="14">
        <f t="shared" si="5"/>
        <v>43108</v>
      </c>
    </row>
    <row r="158" spans="2:12" x14ac:dyDescent="0.3">
      <c r="B158" s="4"/>
      <c r="C158" s="5"/>
      <c r="D158" s="4"/>
      <c r="E158" s="4"/>
      <c r="F158" s="4"/>
      <c r="J158" s="14">
        <v>43476</v>
      </c>
      <c r="K158" s="11">
        <v>14</v>
      </c>
      <c r="L158" s="14">
        <f t="shared" si="5"/>
        <v>43445</v>
      </c>
    </row>
    <row r="159" spans="2:12" x14ac:dyDescent="0.3">
      <c r="B159" s="4"/>
      <c r="C159" s="5"/>
      <c r="D159" s="4"/>
      <c r="E159" s="4"/>
      <c r="F159" s="4"/>
      <c r="J159" s="14">
        <v>43405</v>
      </c>
      <c r="K159" s="11">
        <v>9</v>
      </c>
      <c r="L159" s="14">
        <f t="shared" si="5"/>
        <v>43374</v>
      </c>
    </row>
    <row r="160" spans="2:12" x14ac:dyDescent="0.3">
      <c r="B160" s="4"/>
      <c r="C160" s="5"/>
      <c r="D160" s="4"/>
      <c r="E160" s="4"/>
      <c r="F160" s="4"/>
      <c r="J160" s="14">
        <v>43225</v>
      </c>
      <c r="K160" s="11">
        <v>13</v>
      </c>
      <c r="L160" s="14">
        <f t="shared" si="5"/>
        <v>43195</v>
      </c>
    </row>
    <row r="161" spans="2:12" x14ac:dyDescent="0.3">
      <c r="B161" s="4"/>
      <c r="C161" s="5"/>
      <c r="D161" s="4"/>
      <c r="E161" s="4"/>
      <c r="F161" s="4"/>
      <c r="J161" s="14">
        <v>43395</v>
      </c>
      <c r="K161" s="11">
        <v>13</v>
      </c>
      <c r="L161" s="14">
        <f t="shared" si="5"/>
        <v>43365</v>
      </c>
    </row>
    <row r="162" spans="2:12" x14ac:dyDescent="0.3">
      <c r="B162" s="4"/>
      <c r="C162" s="5"/>
      <c r="D162" s="4"/>
      <c r="E162" s="4"/>
      <c r="F162" s="4"/>
      <c r="J162" s="14">
        <v>42408</v>
      </c>
      <c r="K162" s="11">
        <v>12</v>
      </c>
      <c r="L162" s="14">
        <f t="shared" si="5"/>
        <v>42377</v>
      </c>
    </row>
    <row r="163" spans="2:12" x14ac:dyDescent="0.3">
      <c r="B163" s="4"/>
      <c r="C163" s="5"/>
      <c r="D163" s="4"/>
      <c r="E163" s="4"/>
      <c r="F163" s="4"/>
      <c r="J163" s="14">
        <v>43469</v>
      </c>
      <c r="K163" s="11">
        <v>14</v>
      </c>
      <c r="L163" s="14">
        <f t="shared" si="5"/>
        <v>43438</v>
      </c>
    </row>
    <row r="164" spans="2:12" x14ac:dyDescent="0.3">
      <c r="B164" s="4"/>
      <c r="C164" s="5"/>
      <c r="D164" s="4"/>
      <c r="E164" s="4"/>
      <c r="F164" s="4"/>
      <c r="J164" s="14">
        <v>43132</v>
      </c>
      <c r="K164" s="11">
        <v>8</v>
      </c>
      <c r="L164" s="14">
        <f t="shared" si="5"/>
        <v>43101</v>
      </c>
    </row>
    <row r="165" spans="2:12" x14ac:dyDescent="0.3">
      <c r="B165" s="4"/>
      <c r="C165" s="5"/>
      <c r="D165" s="4"/>
      <c r="E165" s="4"/>
      <c r="F165" s="4"/>
      <c r="J165" s="14">
        <v>43248</v>
      </c>
      <c r="K165" s="11">
        <v>11</v>
      </c>
      <c r="L165" s="14">
        <f t="shared" si="5"/>
        <v>43218</v>
      </c>
    </row>
    <row r="166" spans="2:12" x14ac:dyDescent="0.3">
      <c r="B166" s="4"/>
      <c r="C166" s="5"/>
      <c r="D166" s="4"/>
      <c r="E166" s="4"/>
      <c r="F166" s="4"/>
      <c r="J166" s="14">
        <v>42481</v>
      </c>
      <c r="K166" s="11">
        <v>8</v>
      </c>
      <c r="L166" s="14">
        <f t="shared" si="5"/>
        <v>42450</v>
      </c>
    </row>
    <row r="167" spans="2:12" x14ac:dyDescent="0.3">
      <c r="B167" s="4"/>
      <c r="C167" s="5"/>
      <c r="D167" s="4"/>
      <c r="E167" s="4"/>
      <c r="F167" s="4"/>
      <c r="J167" s="14">
        <v>42972</v>
      </c>
      <c r="K167" s="11">
        <v>12</v>
      </c>
      <c r="L167" s="14">
        <f t="shared" si="5"/>
        <v>42941</v>
      </c>
    </row>
    <row r="168" spans="2:12" x14ac:dyDescent="0.3">
      <c r="B168" s="4"/>
      <c r="C168" s="5"/>
      <c r="D168" s="4"/>
      <c r="E168" s="4"/>
      <c r="F168" s="4"/>
      <c r="J168" s="14">
        <v>42909</v>
      </c>
      <c r="K168" s="11">
        <v>5</v>
      </c>
      <c r="L168" s="14">
        <f t="shared" si="5"/>
        <v>42878</v>
      </c>
    </row>
    <row r="169" spans="2:12" x14ac:dyDescent="0.3">
      <c r="B169" s="4"/>
      <c r="C169" s="5"/>
      <c r="D169" s="4"/>
      <c r="E169" s="4"/>
      <c r="F169" s="4"/>
      <c r="J169" s="14">
        <v>42868</v>
      </c>
      <c r="K169" s="11">
        <v>5</v>
      </c>
      <c r="L169" s="14">
        <f t="shared" si="5"/>
        <v>42838</v>
      </c>
    </row>
    <row r="170" spans="2:12" x14ac:dyDescent="0.3">
      <c r="B170" s="4"/>
      <c r="C170" s="5"/>
      <c r="D170" s="4"/>
      <c r="E170" s="4"/>
      <c r="F170" s="4"/>
      <c r="J170" s="14">
        <v>43313</v>
      </c>
      <c r="K170" s="11">
        <v>9</v>
      </c>
      <c r="L170" s="14">
        <f t="shared" si="5"/>
        <v>43282</v>
      </c>
    </row>
    <row r="171" spans="2:12" x14ac:dyDescent="0.3">
      <c r="B171" s="4"/>
      <c r="C171" s="5"/>
      <c r="D171" s="4"/>
      <c r="E171" s="4"/>
      <c r="F171" s="4"/>
      <c r="J171" s="14">
        <v>43231</v>
      </c>
      <c r="K171" s="11">
        <v>7</v>
      </c>
      <c r="L171" s="14">
        <f t="shared" si="5"/>
        <v>43201</v>
      </c>
    </row>
    <row r="172" spans="2:12" x14ac:dyDescent="0.3">
      <c r="B172" s="4"/>
      <c r="C172" s="5"/>
      <c r="D172" s="4"/>
      <c r="E172" s="4"/>
      <c r="F172" s="4"/>
      <c r="J172" s="14">
        <v>43480</v>
      </c>
      <c r="K172" s="11">
        <v>12</v>
      </c>
      <c r="L172" s="14">
        <f t="shared" si="5"/>
        <v>43449</v>
      </c>
    </row>
    <row r="173" spans="2:12" x14ac:dyDescent="0.3">
      <c r="B173" s="4"/>
      <c r="C173" s="5"/>
      <c r="D173" s="4"/>
      <c r="E173" s="4"/>
      <c r="F173" s="4"/>
      <c r="J173" s="14">
        <v>42487</v>
      </c>
      <c r="K173" s="11">
        <v>11</v>
      </c>
      <c r="L173" s="14">
        <f t="shared" si="5"/>
        <v>42456</v>
      </c>
    </row>
    <row r="174" spans="2:12" x14ac:dyDescent="0.3">
      <c r="B174" s="4"/>
      <c r="C174" s="5"/>
      <c r="D174" s="4"/>
      <c r="E174" s="4"/>
      <c r="F174" s="4"/>
      <c r="J174" s="14">
        <v>42649</v>
      </c>
      <c r="K174" s="11">
        <v>9</v>
      </c>
      <c r="L174" s="14">
        <f t="shared" si="5"/>
        <v>42619</v>
      </c>
    </row>
    <row r="175" spans="2:12" x14ac:dyDescent="0.3">
      <c r="B175" s="4"/>
      <c r="C175" s="5"/>
      <c r="D175" s="4"/>
      <c r="E175" s="4"/>
      <c r="F175" s="4"/>
      <c r="J175" s="14">
        <v>43134</v>
      </c>
      <c r="K175" s="11">
        <v>5</v>
      </c>
      <c r="L175" s="14">
        <f t="shared" si="5"/>
        <v>43103</v>
      </c>
    </row>
    <row r="176" spans="2:12" x14ac:dyDescent="0.3">
      <c r="B176" s="4"/>
      <c r="C176" s="5"/>
      <c r="D176" s="4"/>
      <c r="E176" s="4"/>
      <c r="F176" s="4"/>
      <c r="J176" s="14">
        <v>43473</v>
      </c>
      <c r="K176" s="11">
        <v>8</v>
      </c>
      <c r="L176" s="14">
        <f t="shared" si="5"/>
        <v>43442</v>
      </c>
    </row>
    <row r="177" spans="2:12" x14ac:dyDescent="0.3">
      <c r="B177" s="4"/>
      <c r="C177" s="5"/>
      <c r="D177" s="4"/>
      <c r="E177" s="4"/>
      <c r="F177" s="4"/>
      <c r="J177" s="14">
        <v>42775</v>
      </c>
      <c r="K177" s="11">
        <v>9</v>
      </c>
      <c r="L177" s="14">
        <f t="shared" si="5"/>
        <v>42744</v>
      </c>
    </row>
    <row r="178" spans="2:12" x14ac:dyDescent="0.3">
      <c r="B178" s="4"/>
      <c r="C178" s="5"/>
      <c r="D178" s="4"/>
      <c r="E178" s="4"/>
      <c r="F178" s="4"/>
      <c r="J178" s="14">
        <v>42871</v>
      </c>
      <c r="K178" s="11">
        <v>5</v>
      </c>
      <c r="L178" s="14">
        <f t="shared" si="5"/>
        <v>42841</v>
      </c>
    </row>
    <row r="179" spans="2:12" x14ac:dyDescent="0.3">
      <c r="B179" s="4"/>
      <c r="C179" s="5"/>
      <c r="D179" s="4"/>
      <c r="E179" s="4"/>
      <c r="F179" s="4"/>
      <c r="J179" s="14">
        <v>43107</v>
      </c>
      <c r="K179" s="11">
        <v>12</v>
      </c>
      <c r="L179" s="14">
        <f t="shared" si="5"/>
        <v>43076</v>
      </c>
    </row>
    <row r="180" spans="2:12" x14ac:dyDescent="0.3">
      <c r="B180" s="4"/>
      <c r="C180" s="5"/>
      <c r="D180" s="4"/>
      <c r="E180" s="4"/>
      <c r="F180" s="4"/>
      <c r="J180" s="14">
        <v>42833</v>
      </c>
      <c r="K180" s="11">
        <v>6</v>
      </c>
      <c r="L180" s="14">
        <f t="shared" si="5"/>
        <v>42802</v>
      </c>
    </row>
    <row r="181" spans="2:12" x14ac:dyDescent="0.3">
      <c r="B181" s="4"/>
      <c r="C181" s="5"/>
      <c r="D181" s="4"/>
      <c r="E181" s="4"/>
      <c r="F181" s="4"/>
      <c r="J181" s="14">
        <v>42796</v>
      </c>
      <c r="K181" s="11">
        <v>11</v>
      </c>
      <c r="L181" s="14">
        <f t="shared" si="5"/>
        <v>42768</v>
      </c>
    </row>
    <row r="182" spans="2:12" x14ac:dyDescent="0.3">
      <c r="B182" s="4"/>
      <c r="C182" s="5"/>
      <c r="D182" s="4"/>
      <c r="E182" s="4"/>
      <c r="F182" s="4"/>
      <c r="J182" s="14">
        <v>42926</v>
      </c>
      <c r="K182" s="11">
        <v>10</v>
      </c>
      <c r="L182" s="14">
        <f t="shared" si="5"/>
        <v>42896</v>
      </c>
    </row>
    <row r="183" spans="2:12" x14ac:dyDescent="0.3">
      <c r="B183" s="4"/>
      <c r="C183" s="5"/>
      <c r="D183" s="4"/>
      <c r="E183" s="4"/>
      <c r="F183" s="4"/>
      <c r="J183" s="14">
        <v>42480</v>
      </c>
      <c r="K183" s="11">
        <v>13</v>
      </c>
      <c r="L183" s="14">
        <f t="shared" si="5"/>
        <v>42449</v>
      </c>
    </row>
    <row r="184" spans="2:12" x14ac:dyDescent="0.3">
      <c r="B184" s="4"/>
      <c r="C184" s="5"/>
      <c r="D184" s="4"/>
      <c r="E184" s="4"/>
      <c r="F184" s="4"/>
      <c r="J184" s="14">
        <v>43384</v>
      </c>
      <c r="K184" s="11">
        <v>14</v>
      </c>
      <c r="L184" s="14">
        <f t="shared" si="5"/>
        <v>43354</v>
      </c>
    </row>
    <row r="185" spans="2:12" x14ac:dyDescent="0.3">
      <c r="B185" s="4"/>
      <c r="C185" s="5"/>
      <c r="D185" s="4"/>
      <c r="E185" s="4"/>
      <c r="F185" s="4"/>
      <c r="J185" s="14">
        <v>43354</v>
      </c>
      <c r="K185" s="11">
        <v>11</v>
      </c>
      <c r="L185" s="14">
        <f t="shared" si="5"/>
        <v>43323</v>
      </c>
    </row>
    <row r="186" spans="2:12" x14ac:dyDescent="0.3">
      <c r="B186" s="4"/>
      <c r="C186" s="5"/>
      <c r="D186" s="4"/>
      <c r="E186" s="4"/>
      <c r="F186" s="4"/>
      <c r="J186" s="14">
        <v>42964</v>
      </c>
      <c r="K186" s="11">
        <v>7</v>
      </c>
      <c r="L186" s="14">
        <f t="shared" si="5"/>
        <v>42933</v>
      </c>
    </row>
    <row r="187" spans="2:12" x14ac:dyDescent="0.3">
      <c r="B187" s="4"/>
      <c r="C187" s="5"/>
      <c r="D187" s="4"/>
      <c r="E187" s="4"/>
      <c r="F187" s="4"/>
      <c r="J187" s="14">
        <v>42970</v>
      </c>
      <c r="K187" s="11">
        <v>8</v>
      </c>
      <c r="L187" s="14">
        <f t="shared" si="5"/>
        <v>42939</v>
      </c>
    </row>
    <row r="188" spans="2:12" x14ac:dyDescent="0.3">
      <c r="B188" s="4"/>
      <c r="C188" s="5"/>
      <c r="D188" s="4"/>
      <c r="E188" s="4"/>
      <c r="F188" s="4"/>
      <c r="J188" s="14">
        <v>42932</v>
      </c>
      <c r="K188" s="11">
        <v>11</v>
      </c>
      <c r="L188" s="14">
        <f t="shared" si="5"/>
        <v>42902</v>
      </c>
    </row>
    <row r="189" spans="2:12" x14ac:dyDescent="0.3">
      <c r="B189" s="4"/>
      <c r="C189" s="5"/>
      <c r="D189" s="4"/>
      <c r="E189" s="4"/>
      <c r="F189" s="4"/>
      <c r="J189" s="14">
        <v>42929</v>
      </c>
      <c r="K189" s="11">
        <v>5</v>
      </c>
      <c r="L189" s="14">
        <f t="shared" si="5"/>
        <v>42899</v>
      </c>
    </row>
    <row r="190" spans="2:12" x14ac:dyDescent="0.3">
      <c r="B190" s="4"/>
      <c r="C190" s="5"/>
      <c r="D190" s="4"/>
      <c r="E190" s="4"/>
      <c r="F190" s="4"/>
      <c r="J190" s="14">
        <v>42865</v>
      </c>
      <c r="K190" s="11">
        <v>5</v>
      </c>
      <c r="L190" s="14">
        <f t="shared" si="5"/>
        <v>42835</v>
      </c>
    </row>
    <row r="191" spans="2:12" x14ac:dyDescent="0.3">
      <c r="B191" s="4"/>
      <c r="C191" s="5"/>
      <c r="D191" s="4"/>
      <c r="E191" s="4"/>
      <c r="F191" s="4"/>
      <c r="J191" s="14">
        <v>43399</v>
      </c>
      <c r="K191" s="11">
        <v>9</v>
      </c>
      <c r="L191" s="14">
        <f t="shared" si="5"/>
        <v>43369</v>
      </c>
    </row>
    <row r="192" spans="2:12" x14ac:dyDescent="0.3">
      <c r="B192" s="4"/>
      <c r="C192" s="5"/>
      <c r="D192" s="4"/>
      <c r="E192" s="4"/>
      <c r="F192" s="4"/>
      <c r="J192" s="14">
        <v>42592</v>
      </c>
      <c r="K192" s="11">
        <v>7</v>
      </c>
      <c r="L192" s="14">
        <f t="shared" si="5"/>
        <v>42561</v>
      </c>
    </row>
    <row r="193" spans="2:12" x14ac:dyDescent="0.3">
      <c r="B193" s="4"/>
      <c r="C193" s="5"/>
      <c r="D193" s="4"/>
      <c r="E193" s="4"/>
      <c r="F193" s="4"/>
      <c r="J193" s="14">
        <v>43315</v>
      </c>
      <c r="K193" s="11">
        <v>14</v>
      </c>
      <c r="L193" s="14">
        <f t="shared" si="5"/>
        <v>43284</v>
      </c>
    </row>
    <row r="194" spans="2:12" x14ac:dyDescent="0.3">
      <c r="B194" s="4"/>
      <c r="C194" s="5"/>
      <c r="D194" s="4"/>
      <c r="E194" s="4"/>
      <c r="F194" s="4"/>
      <c r="J194" s="14">
        <v>42501</v>
      </c>
      <c r="K194" s="11">
        <v>8</v>
      </c>
      <c r="L194" s="14">
        <f t="shared" si="5"/>
        <v>42471</v>
      </c>
    </row>
    <row r="195" spans="2:12" x14ac:dyDescent="0.3">
      <c r="B195" s="4"/>
      <c r="C195" s="5"/>
      <c r="D195" s="4"/>
      <c r="E195" s="4"/>
      <c r="F195" s="4"/>
      <c r="J195" s="14">
        <v>42716</v>
      </c>
      <c r="K195" s="11">
        <v>14</v>
      </c>
      <c r="L195" s="14">
        <f t="shared" ref="L195:L240" si="6">EDATE(J195,-1)</f>
        <v>42686</v>
      </c>
    </row>
    <row r="196" spans="2:12" x14ac:dyDescent="0.3">
      <c r="B196" s="4"/>
      <c r="C196" s="5"/>
      <c r="D196" s="4"/>
      <c r="E196" s="4"/>
      <c r="F196" s="4"/>
      <c r="J196" s="14">
        <v>42873</v>
      </c>
      <c r="K196" s="11">
        <v>9</v>
      </c>
      <c r="L196" s="14">
        <f t="shared" si="6"/>
        <v>42843</v>
      </c>
    </row>
    <row r="197" spans="2:12" x14ac:dyDescent="0.3">
      <c r="B197" s="4"/>
      <c r="C197" s="5"/>
      <c r="D197" s="4"/>
      <c r="E197" s="4"/>
      <c r="F197" s="4"/>
      <c r="J197" s="14">
        <v>43446</v>
      </c>
      <c r="K197" s="11">
        <v>6</v>
      </c>
      <c r="L197" s="14">
        <f t="shared" si="6"/>
        <v>43416</v>
      </c>
    </row>
    <row r="198" spans="2:12" x14ac:dyDescent="0.3">
      <c r="B198" s="4"/>
      <c r="C198" s="5"/>
      <c r="D198" s="4"/>
      <c r="E198" s="4"/>
      <c r="F198" s="4"/>
      <c r="J198" s="14">
        <v>42470</v>
      </c>
      <c r="K198" s="11">
        <v>12</v>
      </c>
      <c r="L198" s="14">
        <f t="shared" si="6"/>
        <v>42439</v>
      </c>
    </row>
    <row r="199" spans="2:12" x14ac:dyDescent="0.3">
      <c r="B199" s="4"/>
      <c r="C199" s="5"/>
      <c r="D199" s="4"/>
      <c r="E199" s="4"/>
      <c r="F199" s="4"/>
      <c r="J199" s="14">
        <v>43096</v>
      </c>
      <c r="K199" s="11">
        <v>12</v>
      </c>
      <c r="L199" s="14">
        <f t="shared" si="6"/>
        <v>43066</v>
      </c>
    </row>
    <row r="200" spans="2:12" x14ac:dyDescent="0.3">
      <c r="B200" s="4"/>
      <c r="C200" s="5"/>
      <c r="D200" s="4"/>
      <c r="E200" s="4"/>
      <c r="F200" s="4"/>
      <c r="J200" s="14">
        <v>43444</v>
      </c>
      <c r="K200" s="11">
        <v>11</v>
      </c>
      <c r="L200" s="14">
        <f t="shared" si="6"/>
        <v>43414</v>
      </c>
    </row>
    <row r="201" spans="2:12" x14ac:dyDescent="0.3">
      <c r="B201" s="4"/>
      <c r="C201" s="5"/>
      <c r="D201" s="4"/>
      <c r="E201" s="4"/>
      <c r="F201" s="4"/>
      <c r="J201" s="14">
        <v>42460</v>
      </c>
      <c r="K201" s="11">
        <v>5</v>
      </c>
      <c r="L201" s="14">
        <f t="shared" si="6"/>
        <v>42429</v>
      </c>
    </row>
    <row r="202" spans="2:12" x14ac:dyDescent="0.3">
      <c r="B202" s="4"/>
      <c r="C202" s="5"/>
      <c r="D202" s="4"/>
      <c r="E202" s="4"/>
      <c r="F202" s="4"/>
      <c r="J202" s="14">
        <v>43259</v>
      </c>
      <c r="K202" s="11">
        <v>6</v>
      </c>
      <c r="L202" s="14">
        <f t="shared" si="6"/>
        <v>43228</v>
      </c>
    </row>
    <row r="203" spans="2:12" x14ac:dyDescent="0.3">
      <c r="B203" s="4"/>
      <c r="C203" s="5"/>
      <c r="D203" s="4"/>
      <c r="E203" s="4"/>
      <c r="F203" s="4"/>
      <c r="J203" s="14">
        <v>43055</v>
      </c>
      <c r="K203" s="11">
        <v>9</v>
      </c>
      <c r="L203" s="14">
        <f t="shared" si="6"/>
        <v>43024</v>
      </c>
    </row>
    <row r="204" spans="2:12" x14ac:dyDescent="0.3">
      <c r="B204" s="6"/>
      <c r="C204" s="7"/>
      <c r="D204" s="4"/>
      <c r="E204" s="4"/>
      <c r="F204" s="4"/>
      <c r="J204" s="14">
        <v>43015</v>
      </c>
      <c r="K204" s="11">
        <v>7</v>
      </c>
      <c r="L204" s="14">
        <f t="shared" si="6"/>
        <v>42985</v>
      </c>
    </row>
    <row r="205" spans="2:12" x14ac:dyDescent="0.3">
      <c r="B205" s="4"/>
      <c r="C205" s="5"/>
      <c r="D205" s="4"/>
      <c r="E205" s="4"/>
      <c r="F205" s="4"/>
      <c r="J205" s="14">
        <v>42655</v>
      </c>
      <c r="K205" s="11">
        <v>12</v>
      </c>
      <c r="L205" s="14">
        <f t="shared" si="6"/>
        <v>42625</v>
      </c>
    </row>
    <row r="206" spans="2:12" x14ac:dyDescent="0.3">
      <c r="B206" s="4"/>
      <c r="C206" s="5"/>
      <c r="D206" s="4"/>
      <c r="E206" s="4"/>
      <c r="F206" s="4"/>
      <c r="J206" s="14">
        <v>43073</v>
      </c>
      <c r="K206" s="11">
        <v>13</v>
      </c>
      <c r="L206" s="14">
        <f t="shared" si="6"/>
        <v>43043</v>
      </c>
    </row>
    <row r="207" spans="2:12" x14ac:dyDescent="0.3">
      <c r="B207" s="4"/>
      <c r="C207" s="5"/>
      <c r="D207" s="4"/>
      <c r="E207" s="4"/>
      <c r="F207" s="4"/>
      <c r="J207" s="14">
        <v>43038</v>
      </c>
      <c r="K207" s="11">
        <v>8</v>
      </c>
      <c r="L207" s="14">
        <f t="shared" si="6"/>
        <v>43008</v>
      </c>
    </row>
    <row r="208" spans="2:12" x14ac:dyDescent="0.3">
      <c r="B208" s="4"/>
      <c r="C208" s="5"/>
      <c r="D208" s="4"/>
      <c r="E208" s="4"/>
      <c r="F208" s="4"/>
      <c r="J208" s="14">
        <v>42649</v>
      </c>
      <c r="K208" s="11">
        <v>6</v>
      </c>
      <c r="L208" s="14">
        <f t="shared" si="6"/>
        <v>42619</v>
      </c>
    </row>
    <row r="209" spans="2:12" x14ac:dyDescent="0.3">
      <c r="B209" s="4"/>
      <c r="C209" s="5"/>
      <c r="D209" s="4"/>
      <c r="E209" s="4"/>
      <c r="F209" s="4"/>
      <c r="J209" s="14">
        <v>43039</v>
      </c>
      <c r="K209" s="11">
        <v>14</v>
      </c>
      <c r="L209" s="14">
        <f t="shared" si="6"/>
        <v>43008</v>
      </c>
    </row>
    <row r="210" spans="2:12" x14ac:dyDescent="0.3">
      <c r="B210" s="4"/>
      <c r="C210" s="5"/>
      <c r="D210" s="4"/>
      <c r="E210" s="4"/>
      <c r="F210" s="4"/>
      <c r="J210" s="14">
        <v>42828</v>
      </c>
      <c r="K210" s="11">
        <v>12</v>
      </c>
      <c r="L210" s="14">
        <f t="shared" si="6"/>
        <v>42797</v>
      </c>
    </row>
    <row r="211" spans="2:12" x14ac:dyDescent="0.3">
      <c r="B211" s="4"/>
      <c r="C211" s="5"/>
      <c r="D211" s="4"/>
      <c r="E211" s="4"/>
      <c r="F211" s="4"/>
      <c r="J211" s="14">
        <v>43402</v>
      </c>
      <c r="K211" s="11">
        <v>5</v>
      </c>
      <c r="L211" s="14">
        <f t="shared" si="6"/>
        <v>43372</v>
      </c>
    </row>
    <row r="212" spans="2:12" x14ac:dyDescent="0.3">
      <c r="B212" s="4"/>
      <c r="C212" s="5"/>
      <c r="D212" s="4"/>
      <c r="E212" s="4"/>
      <c r="F212" s="4"/>
      <c r="J212" s="14">
        <v>42802</v>
      </c>
      <c r="K212" s="11">
        <v>9</v>
      </c>
      <c r="L212" s="14">
        <f t="shared" si="6"/>
        <v>42774</v>
      </c>
    </row>
    <row r="213" spans="2:12" x14ac:dyDescent="0.3">
      <c r="B213" s="4"/>
      <c r="C213" s="5"/>
      <c r="D213" s="4"/>
      <c r="E213" s="4"/>
      <c r="F213" s="4"/>
      <c r="J213" s="14">
        <v>42905</v>
      </c>
      <c r="K213" s="11">
        <v>6</v>
      </c>
      <c r="L213" s="14">
        <f t="shared" si="6"/>
        <v>42874</v>
      </c>
    </row>
    <row r="214" spans="2:12" x14ac:dyDescent="0.3">
      <c r="B214" s="4"/>
      <c r="C214" s="5"/>
      <c r="D214" s="4"/>
      <c r="E214" s="4"/>
      <c r="F214" s="4"/>
      <c r="J214" s="14">
        <v>42574</v>
      </c>
      <c r="K214" s="11">
        <v>5</v>
      </c>
      <c r="L214" s="14">
        <f t="shared" si="6"/>
        <v>42544</v>
      </c>
    </row>
    <row r="215" spans="2:12" x14ac:dyDescent="0.3">
      <c r="B215" s="4"/>
      <c r="C215" s="5"/>
      <c r="D215" s="4"/>
      <c r="E215" s="4"/>
      <c r="F215" s="4"/>
      <c r="J215" s="14">
        <v>42587</v>
      </c>
      <c r="K215" s="11">
        <v>5</v>
      </c>
      <c r="L215" s="14">
        <f t="shared" si="6"/>
        <v>42556</v>
      </c>
    </row>
    <row r="216" spans="2:12" x14ac:dyDescent="0.3">
      <c r="B216" s="4"/>
      <c r="C216" s="5"/>
      <c r="D216" s="4"/>
      <c r="E216" s="4"/>
      <c r="F216" s="4"/>
      <c r="J216" s="14">
        <v>42932</v>
      </c>
      <c r="K216" s="11">
        <v>5</v>
      </c>
      <c r="L216" s="14">
        <f t="shared" si="6"/>
        <v>42902</v>
      </c>
    </row>
    <row r="217" spans="2:12" x14ac:dyDescent="0.3">
      <c r="B217" s="4"/>
      <c r="C217" s="5"/>
      <c r="D217" s="4"/>
      <c r="E217" s="4"/>
      <c r="F217" s="4"/>
      <c r="J217" s="14">
        <v>43525</v>
      </c>
      <c r="K217" s="11">
        <v>13</v>
      </c>
      <c r="L217" s="14">
        <f t="shared" si="6"/>
        <v>43497</v>
      </c>
    </row>
    <row r="218" spans="2:12" x14ac:dyDescent="0.3">
      <c r="B218" s="4"/>
      <c r="C218" s="5"/>
      <c r="D218" s="4"/>
      <c r="E218" s="4"/>
      <c r="F218" s="4"/>
      <c r="J218" s="14">
        <v>43217</v>
      </c>
      <c r="K218" s="11">
        <v>10</v>
      </c>
      <c r="L218" s="14">
        <f t="shared" si="6"/>
        <v>43186</v>
      </c>
    </row>
    <row r="219" spans="2:12" x14ac:dyDescent="0.3">
      <c r="B219" s="4"/>
      <c r="C219" s="5"/>
      <c r="D219" s="4"/>
      <c r="E219" s="4"/>
      <c r="F219" s="4"/>
      <c r="J219" s="14">
        <v>42876</v>
      </c>
      <c r="K219" s="11">
        <v>14</v>
      </c>
      <c r="L219" s="14">
        <f t="shared" si="6"/>
        <v>42846</v>
      </c>
    </row>
    <row r="220" spans="2:12" x14ac:dyDescent="0.3">
      <c r="B220" s="4"/>
      <c r="C220" s="5"/>
      <c r="D220" s="4"/>
      <c r="E220" s="4"/>
      <c r="F220" s="4"/>
      <c r="J220" s="14">
        <v>42782</v>
      </c>
      <c r="K220" s="11">
        <v>6</v>
      </c>
      <c r="L220" s="14">
        <f t="shared" si="6"/>
        <v>42751</v>
      </c>
    </row>
    <row r="221" spans="2:12" x14ac:dyDescent="0.3">
      <c r="B221" s="4"/>
      <c r="C221" s="5"/>
      <c r="D221" s="4"/>
      <c r="E221" s="4"/>
      <c r="F221" s="4"/>
      <c r="J221" s="14">
        <v>43073</v>
      </c>
      <c r="K221" s="11">
        <v>8</v>
      </c>
      <c r="L221" s="14">
        <f t="shared" si="6"/>
        <v>43043</v>
      </c>
    </row>
    <row r="222" spans="2:12" x14ac:dyDescent="0.3">
      <c r="B222" s="4"/>
      <c r="C222" s="5"/>
      <c r="D222" s="4"/>
      <c r="E222" s="4"/>
      <c r="F222" s="4"/>
      <c r="J222" s="14">
        <v>42749</v>
      </c>
      <c r="K222" s="11">
        <v>10</v>
      </c>
      <c r="L222" s="14">
        <f t="shared" si="6"/>
        <v>42718</v>
      </c>
    </row>
    <row r="223" spans="2:12" x14ac:dyDescent="0.3">
      <c r="B223" s="4"/>
      <c r="C223" s="5"/>
      <c r="D223" s="4"/>
      <c r="E223" s="4"/>
      <c r="F223" s="4"/>
      <c r="J223" s="14">
        <v>42746</v>
      </c>
      <c r="K223" s="11">
        <v>10</v>
      </c>
      <c r="L223" s="14">
        <f t="shared" si="6"/>
        <v>42715</v>
      </c>
    </row>
    <row r="224" spans="2:12" x14ac:dyDescent="0.3">
      <c r="B224" s="4"/>
      <c r="C224" s="5"/>
      <c r="D224" s="4"/>
      <c r="E224" s="4"/>
      <c r="F224" s="4"/>
      <c r="J224" s="14">
        <v>43375</v>
      </c>
      <c r="K224" s="11">
        <v>5</v>
      </c>
      <c r="L224" s="14">
        <f t="shared" si="6"/>
        <v>43345</v>
      </c>
    </row>
    <row r="225" spans="2:12" x14ac:dyDescent="0.3">
      <c r="B225" s="4"/>
      <c r="C225" s="5"/>
      <c r="D225" s="4"/>
      <c r="E225" s="4"/>
      <c r="F225" s="4"/>
      <c r="J225" s="14">
        <v>43450</v>
      </c>
      <c r="K225" s="11">
        <v>8</v>
      </c>
      <c r="L225" s="14">
        <f t="shared" si="6"/>
        <v>43420</v>
      </c>
    </row>
    <row r="226" spans="2:12" x14ac:dyDescent="0.3">
      <c r="B226" s="4"/>
      <c r="C226" s="5"/>
      <c r="D226" s="4"/>
      <c r="E226" s="4"/>
      <c r="F226" s="4"/>
      <c r="J226" s="14">
        <v>43065</v>
      </c>
      <c r="K226" s="11">
        <v>14</v>
      </c>
      <c r="L226" s="14">
        <f t="shared" si="6"/>
        <v>43034</v>
      </c>
    </row>
    <row r="227" spans="2:12" x14ac:dyDescent="0.3">
      <c r="B227" s="4"/>
      <c r="C227" s="5"/>
      <c r="D227" s="4"/>
      <c r="E227" s="4"/>
      <c r="F227" s="4"/>
      <c r="J227" s="14">
        <v>42798</v>
      </c>
      <c r="K227" s="11">
        <v>10</v>
      </c>
      <c r="L227" s="14">
        <f t="shared" si="6"/>
        <v>42770</v>
      </c>
    </row>
    <row r="228" spans="2:12" x14ac:dyDescent="0.3">
      <c r="B228" s="4"/>
      <c r="C228" s="5"/>
      <c r="D228" s="4"/>
      <c r="E228" s="4"/>
      <c r="F228" s="4"/>
      <c r="J228" s="14">
        <v>42993</v>
      </c>
      <c r="K228" s="11">
        <v>14</v>
      </c>
      <c r="L228" s="14">
        <f t="shared" si="6"/>
        <v>42962</v>
      </c>
    </row>
    <row r="229" spans="2:12" x14ac:dyDescent="0.3">
      <c r="B229" s="4"/>
      <c r="C229" s="5"/>
      <c r="D229" s="4"/>
      <c r="E229" s="4"/>
      <c r="F229" s="4"/>
      <c r="J229" s="14">
        <v>42576</v>
      </c>
      <c r="K229" s="11">
        <v>7</v>
      </c>
      <c r="L229" s="14">
        <f t="shared" si="6"/>
        <v>42546</v>
      </c>
    </row>
    <row r="230" spans="2:12" x14ac:dyDescent="0.3">
      <c r="B230" s="4"/>
      <c r="C230" s="5"/>
      <c r="D230" s="4"/>
      <c r="E230" s="4"/>
      <c r="F230" s="4"/>
      <c r="J230" s="14">
        <v>43341</v>
      </c>
      <c r="K230" s="11">
        <v>5</v>
      </c>
      <c r="L230" s="14">
        <f t="shared" si="6"/>
        <v>43310</v>
      </c>
    </row>
    <row r="231" spans="2:12" x14ac:dyDescent="0.3">
      <c r="B231" s="4"/>
      <c r="C231" s="5"/>
      <c r="D231" s="4"/>
      <c r="E231" s="4"/>
      <c r="F231" s="4"/>
      <c r="J231" s="14">
        <v>43461</v>
      </c>
      <c r="K231" s="11">
        <v>11</v>
      </c>
      <c r="L231" s="14">
        <f t="shared" si="6"/>
        <v>43431</v>
      </c>
    </row>
    <row r="232" spans="2:12" x14ac:dyDescent="0.3">
      <c r="B232" s="4"/>
      <c r="C232" s="5"/>
      <c r="D232" s="4"/>
      <c r="E232" s="4"/>
      <c r="F232" s="4"/>
      <c r="J232" s="14">
        <v>43303</v>
      </c>
      <c r="K232" s="11">
        <v>5</v>
      </c>
      <c r="L232" s="14">
        <f t="shared" si="6"/>
        <v>43273</v>
      </c>
    </row>
    <row r="233" spans="2:12" x14ac:dyDescent="0.3">
      <c r="B233" s="4"/>
      <c r="C233" s="5"/>
      <c r="D233" s="4"/>
      <c r="E233" s="4"/>
      <c r="F233" s="4"/>
      <c r="J233" s="14">
        <v>42938</v>
      </c>
      <c r="K233" s="11">
        <v>9</v>
      </c>
      <c r="L233" s="14">
        <f t="shared" si="6"/>
        <v>42908</v>
      </c>
    </row>
    <row r="234" spans="2:12" x14ac:dyDescent="0.3">
      <c r="B234" s="4"/>
      <c r="C234" s="5"/>
      <c r="D234" s="4"/>
      <c r="E234" s="4"/>
      <c r="F234" s="4"/>
      <c r="J234" s="14">
        <v>42850</v>
      </c>
      <c r="K234" s="11">
        <v>9</v>
      </c>
      <c r="L234" s="14">
        <f t="shared" si="6"/>
        <v>42819</v>
      </c>
    </row>
    <row r="235" spans="2:12" x14ac:dyDescent="0.3">
      <c r="B235" s="4"/>
      <c r="C235" s="5"/>
      <c r="D235" s="4"/>
      <c r="E235" s="4"/>
      <c r="F235" s="4"/>
      <c r="J235" s="14">
        <v>42542</v>
      </c>
      <c r="K235" s="11">
        <v>11</v>
      </c>
      <c r="L235" s="14">
        <f t="shared" si="6"/>
        <v>42511</v>
      </c>
    </row>
    <row r="236" spans="2:12" x14ac:dyDescent="0.3">
      <c r="B236" s="4"/>
      <c r="C236" s="5"/>
      <c r="D236" s="4"/>
      <c r="E236" s="4"/>
      <c r="F236" s="4"/>
      <c r="J236" s="14">
        <v>43507</v>
      </c>
      <c r="K236" s="11">
        <v>9</v>
      </c>
      <c r="L236" s="14">
        <f t="shared" si="6"/>
        <v>43476</v>
      </c>
    </row>
    <row r="237" spans="2:12" x14ac:dyDescent="0.3">
      <c r="B237" s="6"/>
      <c r="C237" s="7"/>
      <c r="D237" s="4"/>
      <c r="E237" s="4"/>
      <c r="F237" s="4"/>
      <c r="J237" s="14">
        <v>42910</v>
      </c>
      <c r="K237" s="11">
        <v>5</v>
      </c>
      <c r="L237" s="14">
        <f t="shared" si="6"/>
        <v>42879</v>
      </c>
    </row>
    <row r="238" spans="2:12" x14ac:dyDescent="0.3">
      <c r="B238" s="4"/>
      <c r="C238" s="5"/>
      <c r="D238" s="4"/>
      <c r="E238" s="4"/>
      <c r="F238" s="4"/>
      <c r="J238" s="14">
        <v>43430</v>
      </c>
      <c r="K238" s="11">
        <v>14</v>
      </c>
      <c r="L238" s="14">
        <f t="shared" si="6"/>
        <v>43399</v>
      </c>
    </row>
    <row r="239" spans="2:12" x14ac:dyDescent="0.3">
      <c r="B239" s="6"/>
      <c r="C239" s="7"/>
      <c r="D239" s="4"/>
      <c r="E239" s="4"/>
      <c r="F239" s="4"/>
      <c r="J239" s="14">
        <v>42895</v>
      </c>
      <c r="K239" s="11">
        <v>8</v>
      </c>
      <c r="L239" s="14">
        <f t="shared" si="6"/>
        <v>42864</v>
      </c>
    </row>
    <row r="240" spans="2:12" x14ac:dyDescent="0.3">
      <c r="B240" s="4"/>
      <c r="C240" s="5"/>
      <c r="D240" s="4"/>
      <c r="E240" s="4"/>
      <c r="F240" s="4"/>
      <c r="J240" s="14">
        <v>43169</v>
      </c>
      <c r="K240" s="11">
        <v>8</v>
      </c>
      <c r="L240" s="14">
        <f t="shared" si="6"/>
        <v>43141</v>
      </c>
    </row>
    <row r="241" spans="2:6" x14ac:dyDescent="0.3">
      <c r="B241" s="4"/>
      <c r="C241" s="5"/>
      <c r="D241" s="4"/>
      <c r="E241" s="4"/>
      <c r="F241" s="4"/>
    </row>
    <row r="242" spans="2:6" x14ac:dyDescent="0.3">
      <c r="B242" s="4"/>
      <c r="C242" s="5"/>
      <c r="D242" s="4"/>
      <c r="E242" s="4"/>
      <c r="F242" s="4"/>
    </row>
    <row r="243" spans="2:6" x14ac:dyDescent="0.3">
      <c r="B243" s="4"/>
      <c r="C243" s="5"/>
      <c r="D243" s="4"/>
      <c r="E243" s="4"/>
      <c r="F243" s="4"/>
    </row>
    <row r="244" spans="2:6" x14ac:dyDescent="0.3">
      <c r="B244" s="4"/>
      <c r="C244" s="5"/>
      <c r="D244" s="4"/>
      <c r="E244" s="4"/>
      <c r="F244" s="4"/>
    </row>
    <row r="245" spans="2:6" x14ac:dyDescent="0.3">
      <c r="B245" s="4"/>
      <c r="C245" s="5"/>
      <c r="D245" s="4"/>
      <c r="E245" s="4"/>
      <c r="F245" s="4"/>
    </row>
    <row r="246" spans="2:6" x14ac:dyDescent="0.3">
      <c r="B246" s="4"/>
      <c r="C246" s="5"/>
      <c r="D246" s="4"/>
      <c r="E246" s="4"/>
      <c r="F246" s="4"/>
    </row>
    <row r="247" spans="2:6" x14ac:dyDescent="0.3">
      <c r="B247" s="4"/>
      <c r="C247" s="5"/>
      <c r="D247" s="4"/>
      <c r="E247" s="4"/>
      <c r="F247" s="4"/>
    </row>
    <row r="248" spans="2:6" x14ac:dyDescent="0.3">
      <c r="B248" s="4"/>
      <c r="C248" s="5"/>
      <c r="D248" s="4"/>
      <c r="E248" s="4"/>
      <c r="F248" s="4"/>
    </row>
    <row r="249" spans="2:6" x14ac:dyDescent="0.3">
      <c r="B249" s="4"/>
      <c r="C249" s="5"/>
      <c r="D249" s="4"/>
      <c r="E249" s="4"/>
      <c r="F249" s="4"/>
    </row>
    <row r="250" spans="2:6" x14ac:dyDescent="0.3">
      <c r="B250" s="4"/>
      <c r="C250" s="5"/>
      <c r="D250" s="4"/>
      <c r="E250" s="4"/>
      <c r="F250" s="4"/>
    </row>
    <row r="251" spans="2:6" x14ac:dyDescent="0.3">
      <c r="B251" s="4"/>
      <c r="C251" s="5"/>
      <c r="D251" s="4"/>
      <c r="E251" s="4"/>
      <c r="F251" s="4"/>
    </row>
    <row r="252" spans="2:6" x14ac:dyDescent="0.3">
      <c r="B252" s="4"/>
      <c r="C252" s="5"/>
      <c r="D252" s="4"/>
      <c r="E252" s="4"/>
      <c r="F252" s="4"/>
    </row>
    <row r="253" spans="2:6" x14ac:dyDescent="0.3">
      <c r="B253" s="4"/>
      <c r="C253" s="5"/>
      <c r="D253" s="4"/>
      <c r="E253" s="4"/>
      <c r="F253" s="4"/>
    </row>
    <row r="254" spans="2:6" x14ac:dyDescent="0.3">
      <c r="B254" s="6"/>
      <c r="C254" s="7"/>
      <c r="D254" s="4"/>
      <c r="E254" s="4"/>
      <c r="F254" s="4"/>
    </row>
    <row r="255" spans="2:6" x14ac:dyDescent="0.3">
      <c r="B255" s="4"/>
      <c r="C255" s="5"/>
      <c r="D255" s="4"/>
      <c r="E255" s="4"/>
      <c r="F255" s="4"/>
    </row>
    <row r="256" spans="2:6" x14ac:dyDescent="0.3">
      <c r="B256" s="6"/>
      <c r="C256" s="7"/>
      <c r="D256" s="4"/>
      <c r="E256" s="4"/>
      <c r="F256" s="4"/>
    </row>
    <row r="257" spans="2:6" x14ac:dyDescent="0.3">
      <c r="B257" s="4"/>
      <c r="C257" s="5"/>
      <c r="D257" s="4"/>
      <c r="E257" s="4"/>
      <c r="F257" s="4"/>
    </row>
    <row r="258" spans="2:6" x14ac:dyDescent="0.3">
      <c r="B258" s="4"/>
      <c r="C258" s="5"/>
      <c r="D258" s="4"/>
      <c r="E258" s="4"/>
      <c r="F258" s="4"/>
    </row>
    <row r="259" spans="2:6" x14ac:dyDescent="0.3">
      <c r="B259" s="4"/>
      <c r="C259" s="5"/>
      <c r="D259" s="4"/>
      <c r="E259" s="4"/>
      <c r="F259" s="4"/>
    </row>
    <row r="260" spans="2:6" x14ac:dyDescent="0.3">
      <c r="B260" s="4"/>
      <c r="C260" s="5"/>
      <c r="D260" s="4"/>
      <c r="E260" s="4"/>
      <c r="F260" s="4"/>
    </row>
    <row r="261" spans="2:6" x14ac:dyDescent="0.3">
      <c r="B261" s="4"/>
      <c r="C261" s="5"/>
      <c r="D261" s="4"/>
      <c r="E261" s="4"/>
      <c r="F261" s="4"/>
    </row>
    <row r="262" spans="2:6" x14ac:dyDescent="0.3">
      <c r="B262" s="4"/>
      <c r="C262" s="5"/>
      <c r="D262" s="4"/>
      <c r="E262" s="4"/>
      <c r="F262" s="4"/>
    </row>
    <row r="263" spans="2:6" x14ac:dyDescent="0.3">
      <c r="B263" s="4"/>
      <c r="C263" s="5"/>
      <c r="D263" s="4"/>
      <c r="E263" s="4"/>
      <c r="F263" s="4"/>
    </row>
    <row r="264" spans="2:6" x14ac:dyDescent="0.3">
      <c r="B264" s="4"/>
      <c r="C264" s="5"/>
      <c r="D264" s="4"/>
      <c r="E264" s="4"/>
      <c r="F264" s="4"/>
    </row>
    <row r="265" spans="2:6" x14ac:dyDescent="0.3">
      <c r="B265" s="4"/>
      <c r="C265" s="5"/>
      <c r="D265" s="4"/>
      <c r="E265" s="4"/>
      <c r="F265" s="4"/>
    </row>
    <row r="266" spans="2:6" x14ac:dyDescent="0.3">
      <c r="B266" s="4"/>
      <c r="C266" s="5"/>
      <c r="D266" s="4"/>
      <c r="E266" s="4"/>
      <c r="F266" s="4"/>
    </row>
    <row r="267" spans="2:6" x14ac:dyDescent="0.3">
      <c r="B267" s="4"/>
      <c r="C267" s="5"/>
      <c r="D267" s="4"/>
      <c r="E267" s="4"/>
      <c r="F267" s="4"/>
    </row>
    <row r="268" spans="2:6" x14ac:dyDescent="0.3">
      <c r="B268" s="4"/>
      <c r="C268" s="5"/>
      <c r="D268" s="4"/>
      <c r="E268" s="4"/>
      <c r="F268" s="4"/>
    </row>
    <row r="269" spans="2:6" x14ac:dyDescent="0.3">
      <c r="B269" s="4"/>
      <c r="C269" s="5"/>
      <c r="D269" s="4"/>
      <c r="E269" s="4"/>
      <c r="F269" s="4"/>
    </row>
    <row r="270" spans="2:6" x14ac:dyDescent="0.3">
      <c r="B270" s="4"/>
      <c r="C270" s="5"/>
      <c r="D270" s="4"/>
      <c r="E270" s="4"/>
      <c r="F270" s="4"/>
    </row>
    <row r="271" spans="2:6" x14ac:dyDescent="0.3">
      <c r="B271" s="4"/>
      <c r="C271" s="5"/>
      <c r="D271" s="4"/>
      <c r="E271" s="4"/>
      <c r="F271" s="4"/>
    </row>
    <row r="272" spans="2:6" x14ac:dyDescent="0.3">
      <c r="B272" s="4"/>
      <c r="C272" s="5"/>
      <c r="D272" s="4"/>
      <c r="E272" s="4"/>
      <c r="F272" s="4"/>
    </row>
    <row r="273" spans="2:6" x14ac:dyDescent="0.3">
      <c r="B273" s="4"/>
      <c r="C273" s="5"/>
      <c r="D273" s="4"/>
      <c r="E273" s="4"/>
      <c r="F273" s="4"/>
    </row>
    <row r="274" spans="2:6" x14ac:dyDescent="0.3">
      <c r="B274" s="4"/>
      <c r="C274" s="5"/>
      <c r="D274" s="4"/>
      <c r="E274" s="4"/>
      <c r="F274" s="4"/>
    </row>
    <row r="275" spans="2:6" x14ac:dyDescent="0.3">
      <c r="B275" s="4"/>
      <c r="C275" s="5"/>
      <c r="D275" s="4"/>
      <c r="E275" s="4"/>
      <c r="F275" s="4"/>
    </row>
    <row r="276" spans="2:6" x14ac:dyDescent="0.3">
      <c r="B276" s="4"/>
      <c r="C276" s="5"/>
      <c r="D276" s="4"/>
      <c r="E276" s="4"/>
      <c r="F276" s="4"/>
    </row>
    <row r="277" spans="2:6" x14ac:dyDescent="0.3">
      <c r="B277" s="4"/>
      <c r="C277" s="5"/>
      <c r="D277" s="4"/>
      <c r="E277" s="4"/>
      <c r="F277" s="4"/>
    </row>
    <row r="278" spans="2:6" x14ac:dyDescent="0.3">
      <c r="B278" s="4"/>
      <c r="C278" s="5"/>
      <c r="D278" s="4"/>
      <c r="E278" s="4"/>
      <c r="F278" s="4"/>
    </row>
    <row r="279" spans="2:6" x14ac:dyDescent="0.3">
      <c r="B279" s="4"/>
      <c r="C279" s="5"/>
      <c r="D279" s="4"/>
      <c r="E279" s="4"/>
      <c r="F279" s="4"/>
    </row>
    <row r="280" spans="2:6" x14ac:dyDescent="0.3">
      <c r="B280" s="4"/>
      <c r="C280" s="5"/>
      <c r="D280" s="4"/>
      <c r="E280" s="4"/>
      <c r="F280" s="4"/>
    </row>
    <row r="281" spans="2:6" x14ac:dyDescent="0.3">
      <c r="B281" s="4"/>
      <c r="C281" s="5"/>
      <c r="D281" s="4"/>
      <c r="E281" s="4"/>
      <c r="F281" s="4"/>
    </row>
    <row r="282" spans="2:6" x14ac:dyDescent="0.3">
      <c r="B282" s="4"/>
      <c r="C282" s="5"/>
      <c r="D282" s="4"/>
      <c r="E282" s="4"/>
      <c r="F282" s="4"/>
    </row>
    <row r="283" spans="2:6" x14ac:dyDescent="0.3">
      <c r="B283" s="4"/>
      <c r="C283" s="5"/>
      <c r="D283" s="4"/>
      <c r="E283" s="4"/>
      <c r="F283" s="4"/>
    </row>
    <row r="284" spans="2:6" x14ac:dyDescent="0.3">
      <c r="B284" s="4"/>
      <c r="C284" s="5"/>
      <c r="D284" s="4"/>
      <c r="E284" s="4"/>
      <c r="F284" s="4"/>
    </row>
    <row r="285" spans="2:6" x14ac:dyDescent="0.3">
      <c r="B285" s="4"/>
      <c r="C285" s="5"/>
      <c r="D285" s="4"/>
      <c r="E285" s="4"/>
      <c r="F285" s="4"/>
    </row>
    <row r="286" spans="2:6" x14ac:dyDescent="0.3">
      <c r="B286" s="4"/>
      <c r="C286" s="5"/>
      <c r="D286" s="4"/>
      <c r="E286" s="4"/>
      <c r="F286" s="4"/>
    </row>
    <row r="287" spans="2:6" x14ac:dyDescent="0.3">
      <c r="B287" s="4"/>
      <c r="C287" s="5"/>
      <c r="D287" s="4"/>
      <c r="E287" s="4"/>
      <c r="F287" s="4"/>
    </row>
    <row r="288" spans="2:6" x14ac:dyDescent="0.3">
      <c r="B288" s="4"/>
      <c r="C288" s="5"/>
      <c r="D288" s="4"/>
      <c r="E288" s="4"/>
      <c r="F288" s="4"/>
    </row>
    <row r="289" spans="2:6" x14ac:dyDescent="0.3">
      <c r="B289" s="4"/>
      <c r="C289" s="5"/>
      <c r="D289" s="4"/>
      <c r="E289" s="4"/>
      <c r="F289" s="4"/>
    </row>
    <row r="290" spans="2:6" x14ac:dyDescent="0.3">
      <c r="B290" s="4"/>
      <c r="C290" s="5"/>
      <c r="D290" s="4"/>
      <c r="E290" s="4"/>
      <c r="F290" s="4"/>
    </row>
    <row r="291" spans="2:6" x14ac:dyDescent="0.3">
      <c r="B291" s="4"/>
      <c r="C291" s="5"/>
      <c r="D291" s="4"/>
      <c r="E291" s="4"/>
      <c r="F291" s="4"/>
    </row>
    <row r="292" spans="2:6" x14ac:dyDescent="0.3">
      <c r="B292" s="4"/>
      <c r="C292" s="5"/>
      <c r="D292" s="4"/>
      <c r="E292" s="4"/>
      <c r="F292" s="4"/>
    </row>
    <row r="293" spans="2:6" x14ac:dyDescent="0.3">
      <c r="B293" s="4"/>
      <c r="C293" s="5"/>
      <c r="D293" s="4"/>
      <c r="E293" s="4"/>
      <c r="F293" s="4"/>
    </row>
    <row r="294" spans="2:6" x14ac:dyDescent="0.3">
      <c r="B294" s="6"/>
      <c r="C294" s="7"/>
      <c r="D294" s="4"/>
      <c r="E294" s="4"/>
      <c r="F294" s="4"/>
    </row>
    <row r="295" spans="2:6" x14ac:dyDescent="0.3">
      <c r="B295" s="4"/>
      <c r="C295" s="5"/>
      <c r="D295" s="4"/>
      <c r="E295" s="4"/>
      <c r="F295" s="4"/>
    </row>
    <row r="296" spans="2:6" x14ac:dyDescent="0.3">
      <c r="B296" s="4"/>
      <c r="C296" s="5"/>
      <c r="D296" s="4"/>
      <c r="E296" s="4"/>
      <c r="F296" s="4"/>
    </row>
    <row r="297" spans="2:6" x14ac:dyDescent="0.3">
      <c r="B297" s="4"/>
      <c r="C297" s="5"/>
      <c r="D297" s="4"/>
      <c r="E297" s="4"/>
      <c r="F297" s="4"/>
    </row>
    <row r="298" spans="2:6" x14ac:dyDescent="0.3">
      <c r="B298" s="4"/>
      <c r="C298" s="5"/>
      <c r="D298" s="4"/>
      <c r="E298" s="4"/>
      <c r="F298" s="4"/>
    </row>
    <row r="299" spans="2:6" x14ac:dyDescent="0.3">
      <c r="B299" s="4"/>
      <c r="C299" s="5"/>
      <c r="D299" s="4"/>
      <c r="E299" s="4"/>
      <c r="F299" s="4"/>
    </row>
    <row r="300" spans="2:6" x14ac:dyDescent="0.3">
      <c r="B300" s="4"/>
      <c r="C300" s="5"/>
      <c r="D300" s="4"/>
      <c r="E300" s="4"/>
      <c r="F300" s="4"/>
    </row>
    <row r="301" spans="2:6" x14ac:dyDescent="0.3">
      <c r="B301" s="4"/>
      <c r="C301" s="5"/>
      <c r="D301" s="4"/>
      <c r="E301" s="4"/>
      <c r="F301" s="4"/>
    </row>
    <row r="302" spans="2:6" x14ac:dyDescent="0.3">
      <c r="B302" s="4"/>
      <c r="C302" s="5"/>
      <c r="D302" s="4"/>
      <c r="E302" s="4"/>
      <c r="F302" s="4"/>
    </row>
    <row r="303" spans="2:6" x14ac:dyDescent="0.3">
      <c r="B303" s="4"/>
      <c r="C303" s="5"/>
      <c r="D303" s="4"/>
      <c r="E303" s="4"/>
      <c r="F303" s="4"/>
    </row>
    <row r="304" spans="2:6" x14ac:dyDescent="0.3">
      <c r="B304" s="4"/>
      <c r="C304" s="5"/>
      <c r="D304" s="4"/>
      <c r="E304" s="4"/>
      <c r="F304" s="4"/>
    </row>
    <row r="305" spans="2:6" x14ac:dyDescent="0.3">
      <c r="B305" s="4"/>
      <c r="C305" s="5"/>
      <c r="D305" s="4"/>
      <c r="E305" s="4"/>
      <c r="F305" s="4"/>
    </row>
    <row r="306" spans="2:6" x14ac:dyDescent="0.3">
      <c r="B306" s="4"/>
      <c r="C306" s="5"/>
      <c r="D306" s="4"/>
      <c r="E306" s="4"/>
      <c r="F306" s="4"/>
    </row>
    <row r="307" spans="2:6" x14ac:dyDescent="0.3">
      <c r="B307" s="4"/>
      <c r="C307" s="5"/>
      <c r="D307" s="4"/>
      <c r="E307" s="4"/>
      <c r="F307" s="4"/>
    </row>
    <row r="308" spans="2:6" x14ac:dyDescent="0.3">
      <c r="B308" s="4"/>
      <c r="C308" s="5"/>
      <c r="D308" s="4"/>
      <c r="E308" s="4"/>
      <c r="F308" s="4"/>
    </row>
    <row r="309" spans="2:6" x14ac:dyDescent="0.3">
      <c r="B309" s="4"/>
      <c r="C309" s="5"/>
      <c r="D309" s="4"/>
      <c r="E309" s="4"/>
      <c r="F309" s="4"/>
    </row>
    <row r="310" spans="2:6" x14ac:dyDescent="0.3">
      <c r="B310" s="4"/>
      <c r="C310" s="5"/>
      <c r="D310" s="4"/>
      <c r="E310" s="4"/>
      <c r="F310" s="4"/>
    </row>
    <row r="311" spans="2:6" x14ac:dyDescent="0.3">
      <c r="B311" s="4"/>
      <c r="C311" s="5"/>
      <c r="D311" s="4"/>
      <c r="E311" s="4"/>
      <c r="F311" s="4"/>
    </row>
    <row r="312" spans="2:6" x14ac:dyDescent="0.3">
      <c r="B312" s="4"/>
      <c r="C312" s="5"/>
      <c r="D312" s="4"/>
      <c r="E312" s="4"/>
      <c r="F312" s="4"/>
    </row>
    <row r="313" spans="2:6" x14ac:dyDescent="0.3">
      <c r="B313" s="4"/>
      <c r="C313" s="5"/>
      <c r="D313" s="4"/>
      <c r="E313" s="4"/>
      <c r="F313" s="4"/>
    </row>
    <row r="314" spans="2:6" x14ac:dyDescent="0.3">
      <c r="B314" s="4"/>
      <c r="C314" s="5"/>
      <c r="D314" s="4"/>
      <c r="E314" s="4"/>
      <c r="F314" s="4"/>
    </row>
    <row r="315" spans="2:6" x14ac:dyDescent="0.3">
      <c r="B315" s="4"/>
      <c r="C315" s="5"/>
      <c r="D315" s="4"/>
      <c r="E315" s="4"/>
      <c r="F315" s="4"/>
    </row>
    <row r="316" spans="2:6" x14ac:dyDescent="0.3">
      <c r="B316" s="4"/>
      <c r="C316" s="5"/>
      <c r="D316" s="4"/>
      <c r="E316" s="4"/>
      <c r="F316" s="4"/>
    </row>
    <row r="317" spans="2:6" x14ac:dyDescent="0.3">
      <c r="B317" s="4"/>
      <c r="C317" s="5"/>
      <c r="D317" s="4"/>
      <c r="E317" s="4"/>
      <c r="F317" s="4"/>
    </row>
    <row r="318" spans="2:6" x14ac:dyDescent="0.3">
      <c r="B318" s="4"/>
      <c r="C318" s="5"/>
      <c r="D318" s="4"/>
      <c r="E318" s="4"/>
      <c r="F318" s="4"/>
    </row>
    <row r="319" spans="2:6" x14ac:dyDescent="0.3">
      <c r="B319" s="4"/>
      <c r="C319" s="5"/>
      <c r="D319" s="4"/>
      <c r="E319" s="4"/>
      <c r="F319" s="4"/>
    </row>
    <row r="320" spans="2:6" x14ac:dyDescent="0.3">
      <c r="B320" s="4"/>
      <c r="C320" s="5"/>
      <c r="D320" s="4"/>
      <c r="E320" s="4"/>
      <c r="F320" s="4"/>
    </row>
    <row r="321" spans="2:6" x14ac:dyDescent="0.3">
      <c r="B321" s="4"/>
      <c r="C321" s="5"/>
      <c r="D321" s="4"/>
      <c r="E321" s="4"/>
      <c r="F321" s="4"/>
    </row>
    <row r="322" spans="2:6" x14ac:dyDescent="0.3">
      <c r="B322" s="4"/>
      <c r="C322" s="5"/>
      <c r="D322" s="4"/>
      <c r="E322" s="4"/>
      <c r="F322" s="4"/>
    </row>
    <row r="323" spans="2:6" x14ac:dyDescent="0.3">
      <c r="B323" s="4"/>
      <c r="C323" s="5"/>
      <c r="D323" s="4"/>
      <c r="E323" s="4"/>
      <c r="F323" s="4"/>
    </row>
    <row r="324" spans="2:6" x14ac:dyDescent="0.3">
      <c r="B324" s="4"/>
      <c r="C324" s="5"/>
      <c r="D324" s="4"/>
      <c r="E324" s="4"/>
      <c r="F324" s="4"/>
    </row>
    <row r="325" spans="2:6" x14ac:dyDescent="0.3">
      <c r="B325" s="4"/>
      <c r="C325" s="5"/>
      <c r="D325" s="4"/>
      <c r="E325" s="4"/>
      <c r="F325" s="4"/>
    </row>
    <row r="326" spans="2:6" x14ac:dyDescent="0.3">
      <c r="B326" s="4"/>
      <c r="C326" s="5"/>
      <c r="D326" s="4"/>
      <c r="E326" s="4"/>
      <c r="F326" s="4"/>
    </row>
    <row r="327" spans="2:6" x14ac:dyDescent="0.3">
      <c r="B327" s="4"/>
      <c r="C327" s="5"/>
      <c r="D327" s="4"/>
      <c r="E327" s="4"/>
      <c r="F327" s="4"/>
    </row>
    <row r="328" spans="2:6" x14ac:dyDescent="0.3">
      <c r="B328" s="4"/>
      <c r="C328" s="5"/>
      <c r="D328" s="4"/>
      <c r="E328" s="4"/>
      <c r="F328" s="4"/>
    </row>
    <row r="329" spans="2:6" x14ac:dyDescent="0.3">
      <c r="B329" s="4"/>
      <c r="C329" s="5"/>
      <c r="D329" s="4"/>
      <c r="E329" s="4"/>
      <c r="F329" s="4"/>
    </row>
    <row r="330" spans="2:6" x14ac:dyDescent="0.3">
      <c r="B330" s="4"/>
      <c r="C330" s="5"/>
      <c r="D330" s="4"/>
      <c r="E330" s="4"/>
      <c r="F330" s="4"/>
    </row>
    <row r="331" spans="2:6" x14ac:dyDescent="0.3">
      <c r="B331" s="4"/>
      <c r="C331" s="5"/>
      <c r="D331" s="4"/>
      <c r="E331" s="4"/>
      <c r="F331" s="4"/>
    </row>
    <row r="332" spans="2:6" x14ac:dyDescent="0.3">
      <c r="B332" s="4"/>
      <c r="C332" s="5"/>
      <c r="D332" s="4"/>
      <c r="E332" s="4"/>
      <c r="F332" s="4"/>
    </row>
    <row r="333" spans="2:6" x14ac:dyDescent="0.3">
      <c r="B333" s="4"/>
      <c r="C333" s="5"/>
      <c r="D333" s="4"/>
      <c r="E333" s="4"/>
      <c r="F333" s="4"/>
    </row>
    <row r="334" spans="2:6" x14ac:dyDescent="0.3">
      <c r="B334" s="4"/>
      <c r="C334" s="5"/>
      <c r="D334" s="4"/>
      <c r="E334" s="4"/>
      <c r="F334" s="4"/>
    </row>
    <row r="335" spans="2:6" x14ac:dyDescent="0.3">
      <c r="B335" s="4"/>
      <c r="C335" s="5"/>
      <c r="D335" s="4"/>
      <c r="E335" s="4"/>
      <c r="F335" s="4"/>
    </row>
    <row r="336" spans="2:6" x14ac:dyDescent="0.3">
      <c r="B336" s="4"/>
      <c r="C336" s="5"/>
      <c r="D336" s="4"/>
      <c r="E336" s="4"/>
      <c r="F336" s="4"/>
    </row>
    <row r="337" spans="2:6" x14ac:dyDescent="0.3">
      <c r="B337" s="4"/>
      <c r="C337" s="5"/>
      <c r="D337" s="4"/>
      <c r="E337" s="4"/>
      <c r="F337" s="4"/>
    </row>
    <row r="338" spans="2:6" x14ac:dyDescent="0.3">
      <c r="B338" s="4"/>
      <c r="C338" s="5"/>
      <c r="D338" s="4"/>
      <c r="E338" s="4"/>
      <c r="F338" s="4"/>
    </row>
    <row r="339" spans="2:6" x14ac:dyDescent="0.3">
      <c r="B339" s="4"/>
      <c r="C339" s="5"/>
      <c r="D339" s="4"/>
      <c r="E339" s="4"/>
      <c r="F339" s="4"/>
    </row>
    <row r="340" spans="2:6" x14ac:dyDescent="0.3">
      <c r="B340" s="4"/>
      <c r="C340" s="5"/>
      <c r="D340" s="4"/>
      <c r="E340" s="4"/>
      <c r="F340" s="4"/>
    </row>
    <row r="341" spans="2:6" x14ac:dyDescent="0.3">
      <c r="B341" s="4"/>
      <c r="C341" s="5"/>
      <c r="D341" s="4"/>
      <c r="E341" s="4"/>
      <c r="F341" s="4"/>
    </row>
    <row r="342" spans="2:6" x14ac:dyDescent="0.3">
      <c r="B342" s="4"/>
      <c r="C342" s="5"/>
      <c r="D342" s="4"/>
      <c r="E342" s="4"/>
      <c r="F342" s="4"/>
    </row>
    <row r="343" spans="2:6" x14ac:dyDescent="0.3">
      <c r="B343" s="4"/>
      <c r="C343" s="5"/>
      <c r="D343" s="4"/>
      <c r="E343" s="4"/>
      <c r="F343" s="4"/>
    </row>
    <row r="344" spans="2:6" x14ac:dyDescent="0.3">
      <c r="B344" s="6"/>
      <c r="C344" s="7"/>
      <c r="D344" s="4"/>
      <c r="E344" s="4"/>
      <c r="F344" s="4"/>
    </row>
    <row r="345" spans="2:6" x14ac:dyDescent="0.3">
      <c r="B345" s="4"/>
      <c r="C345" s="5"/>
      <c r="D345" s="4"/>
      <c r="E345" s="4"/>
      <c r="F345" s="4"/>
    </row>
    <row r="346" spans="2:6" x14ac:dyDescent="0.3">
      <c r="B346" s="4"/>
      <c r="C346" s="5"/>
      <c r="D346" s="4"/>
      <c r="E346" s="4"/>
      <c r="F346" s="4"/>
    </row>
    <row r="347" spans="2:6" x14ac:dyDescent="0.3">
      <c r="B347" s="4"/>
      <c r="C347" s="5"/>
      <c r="D347" s="4"/>
      <c r="E347" s="4"/>
      <c r="F347" s="4"/>
    </row>
    <row r="348" spans="2:6" x14ac:dyDescent="0.3">
      <c r="B348" s="4"/>
      <c r="C348" s="5"/>
      <c r="D348" s="4"/>
      <c r="E348" s="4"/>
      <c r="F348" s="4"/>
    </row>
    <row r="349" spans="2:6" x14ac:dyDescent="0.3">
      <c r="B349" s="4"/>
      <c r="C349" s="5"/>
      <c r="D349" s="4"/>
      <c r="E349" s="4"/>
      <c r="F349" s="4"/>
    </row>
    <row r="350" spans="2:6" x14ac:dyDescent="0.3">
      <c r="B350" s="4"/>
      <c r="C350" s="5"/>
      <c r="D350" s="4"/>
      <c r="E350" s="4"/>
      <c r="F350" s="4"/>
    </row>
    <row r="351" spans="2:6" x14ac:dyDescent="0.3">
      <c r="B351" s="4"/>
      <c r="C351" s="5"/>
      <c r="D351" s="4"/>
      <c r="E351" s="4"/>
      <c r="F351" s="4"/>
    </row>
    <row r="352" spans="2:6" x14ac:dyDescent="0.3">
      <c r="B352" s="4"/>
      <c r="C352" s="5"/>
      <c r="D352" s="4"/>
      <c r="E352" s="4"/>
      <c r="F352" s="4"/>
    </row>
    <row r="353" spans="2:6" x14ac:dyDescent="0.3">
      <c r="B353" s="4"/>
      <c r="C353" s="5"/>
      <c r="D353" s="4"/>
      <c r="E353" s="4"/>
      <c r="F353" s="4"/>
    </row>
    <row r="354" spans="2:6" x14ac:dyDescent="0.3">
      <c r="B354" s="4"/>
      <c r="C354" s="5"/>
      <c r="D354" s="4"/>
      <c r="E354" s="4"/>
      <c r="F354" s="4"/>
    </row>
    <row r="355" spans="2:6" x14ac:dyDescent="0.3">
      <c r="B355" s="4"/>
      <c r="C355" s="5"/>
      <c r="D355" s="4"/>
      <c r="E355" s="4"/>
      <c r="F355" s="4"/>
    </row>
    <row r="356" spans="2:6" x14ac:dyDescent="0.3">
      <c r="B356" s="4"/>
      <c r="C356" s="5"/>
      <c r="D356" s="4"/>
      <c r="E356" s="4"/>
      <c r="F356" s="4"/>
    </row>
    <row r="357" spans="2:6" x14ac:dyDescent="0.3">
      <c r="B357" s="4"/>
      <c r="C357" s="5"/>
      <c r="D357" s="4"/>
      <c r="E357" s="4"/>
      <c r="F357" s="4"/>
    </row>
    <row r="358" spans="2:6" x14ac:dyDescent="0.3">
      <c r="B358" s="6"/>
      <c r="C358" s="7"/>
      <c r="D358" s="4"/>
      <c r="E358" s="4"/>
      <c r="F358" s="4"/>
    </row>
    <row r="359" spans="2:6" x14ac:dyDescent="0.3">
      <c r="B359" s="4"/>
      <c r="C359" s="5"/>
      <c r="D359" s="4"/>
      <c r="E359" s="4"/>
      <c r="F359" s="4"/>
    </row>
    <row r="360" spans="2:6" x14ac:dyDescent="0.3">
      <c r="B360" s="4"/>
      <c r="C360" s="5"/>
      <c r="D360" s="4"/>
      <c r="E360" s="4"/>
      <c r="F360" s="4"/>
    </row>
    <row r="361" spans="2:6" x14ac:dyDescent="0.3">
      <c r="B361" s="4"/>
      <c r="C361" s="5"/>
      <c r="D361" s="4"/>
      <c r="E361" s="4"/>
      <c r="F361" s="4"/>
    </row>
    <row r="362" spans="2:6" x14ac:dyDescent="0.3">
      <c r="B362" s="4"/>
      <c r="C362" s="5"/>
      <c r="D362" s="4"/>
      <c r="E362" s="4"/>
      <c r="F362" s="4"/>
    </row>
    <row r="363" spans="2:6" x14ac:dyDescent="0.3">
      <c r="B363" s="4"/>
      <c r="C363" s="5"/>
      <c r="D363" s="4"/>
      <c r="E363" s="4"/>
      <c r="F363" s="4"/>
    </row>
    <row r="364" spans="2:6" x14ac:dyDescent="0.3">
      <c r="B364" s="4"/>
      <c r="C364" s="5"/>
      <c r="D364" s="4"/>
      <c r="E364" s="4"/>
      <c r="F364" s="4"/>
    </row>
    <row r="365" spans="2:6" x14ac:dyDescent="0.3">
      <c r="B365" s="4"/>
      <c r="C365" s="5"/>
      <c r="D365" s="4"/>
      <c r="E365" s="4"/>
      <c r="F365" s="4"/>
    </row>
    <row r="366" spans="2:6" x14ac:dyDescent="0.3">
      <c r="B366" s="4"/>
      <c r="C366" s="5"/>
      <c r="D366" s="4"/>
      <c r="E366" s="4"/>
      <c r="F366" s="4"/>
    </row>
    <row r="367" spans="2:6" x14ac:dyDescent="0.3">
      <c r="B367" s="4"/>
      <c r="C367" s="5"/>
      <c r="D367" s="4"/>
      <c r="E367" s="4"/>
      <c r="F367" s="4"/>
    </row>
    <row r="368" spans="2:6" x14ac:dyDescent="0.3">
      <c r="B368" s="4"/>
      <c r="C368" s="5"/>
      <c r="D368" s="4"/>
      <c r="E368" s="4"/>
      <c r="F368" s="4"/>
    </row>
    <row r="369" spans="2:6" x14ac:dyDescent="0.3">
      <c r="B369" s="4"/>
      <c r="C369" s="5"/>
      <c r="D369" s="4"/>
      <c r="E369" s="4"/>
      <c r="F369" s="4"/>
    </row>
    <row r="370" spans="2:6" x14ac:dyDescent="0.3">
      <c r="B370" s="4"/>
      <c r="C370" s="5"/>
      <c r="D370" s="4"/>
      <c r="E370" s="4"/>
      <c r="F370" s="4"/>
    </row>
    <row r="371" spans="2:6" x14ac:dyDescent="0.3">
      <c r="B371" s="4"/>
      <c r="C371" s="5"/>
      <c r="D371" s="4"/>
      <c r="E371" s="4"/>
      <c r="F371" s="4"/>
    </row>
    <row r="372" spans="2:6" x14ac:dyDescent="0.3">
      <c r="B372" s="4"/>
      <c r="C372" s="5"/>
      <c r="D372" s="4"/>
      <c r="E372" s="4"/>
      <c r="F372" s="4"/>
    </row>
    <row r="373" spans="2:6" x14ac:dyDescent="0.3">
      <c r="B373" s="4"/>
      <c r="C373" s="5"/>
      <c r="D373" s="4"/>
      <c r="E373" s="4"/>
      <c r="F373" s="4"/>
    </row>
    <row r="374" spans="2:6" x14ac:dyDescent="0.3">
      <c r="B374" s="4"/>
      <c r="C374" s="5"/>
      <c r="D374" s="4"/>
      <c r="E374" s="4"/>
      <c r="F374" s="4"/>
    </row>
    <row r="375" spans="2:6" x14ac:dyDescent="0.3">
      <c r="B375" s="4"/>
      <c r="C375" s="5"/>
      <c r="D375" s="4"/>
      <c r="E375" s="4"/>
      <c r="F375" s="4"/>
    </row>
    <row r="376" spans="2:6" x14ac:dyDescent="0.3">
      <c r="B376" s="4"/>
      <c r="C376" s="5"/>
      <c r="D376" s="4"/>
      <c r="E376" s="4"/>
      <c r="F376" s="4"/>
    </row>
    <row r="377" spans="2:6" x14ac:dyDescent="0.3">
      <c r="B377" s="4"/>
      <c r="C377" s="5"/>
      <c r="D377" s="4"/>
      <c r="E377" s="4"/>
      <c r="F377" s="4"/>
    </row>
    <row r="378" spans="2:6" x14ac:dyDescent="0.3">
      <c r="B378" s="4"/>
      <c r="C378" s="5"/>
      <c r="D378" s="4"/>
      <c r="E378" s="4"/>
      <c r="F378" s="4"/>
    </row>
    <row r="379" spans="2:6" x14ac:dyDescent="0.3">
      <c r="B379" s="4"/>
      <c r="C379" s="5"/>
      <c r="D379" s="4"/>
      <c r="E379" s="4"/>
      <c r="F379" s="4"/>
    </row>
    <row r="380" spans="2:6" x14ac:dyDescent="0.3">
      <c r="B380" s="4"/>
      <c r="C380" s="5"/>
      <c r="D380" s="4"/>
      <c r="E380" s="4"/>
      <c r="F380" s="4"/>
    </row>
    <row r="381" spans="2:6" x14ac:dyDescent="0.3">
      <c r="B381" s="4"/>
      <c r="C381" s="5"/>
      <c r="D381" s="4"/>
      <c r="E381" s="4"/>
      <c r="F381" s="4"/>
    </row>
    <row r="382" spans="2:6" x14ac:dyDescent="0.3">
      <c r="B382" s="4"/>
      <c r="C382" s="5"/>
      <c r="D382" s="4"/>
      <c r="E382" s="4"/>
      <c r="F382" s="4"/>
    </row>
    <row r="383" spans="2:6" x14ac:dyDescent="0.3">
      <c r="B383" s="4"/>
      <c r="C383" s="5"/>
      <c r="D383" s="4"/>
      <c r="E383" s="4"/>
      <c r="F383" s="4"/>
    </row>
    <row r="384" spans="2:6" x14ac:dyDescent="0.3">
      <c r="B384" s="4"/>
      <c r="C384" s="5"/>
      <c r="D384" s="4"/>
      <c r="E384" s="4"/>
      <c r="F384" s="4"/>
    </row>
    <row r="385" spans="2:6" x14ac:dyDescent="0.3">
      <c r="B385" s="4"/>
      <c r="C385" s="5"/>
      <c r="D385" s="4"/>
      <c r="E385" s="4"/>
      <c r="F385" s="4"/>
    </row>
    <row r="386" spans="2:6" x14ac:dyDescent="0.3">
      <c r="B386" s="4"/>
      <c r="C386" s="5"/>
      <c r="D386" s="4"/>
      <c r="E386" s="4"/>
      <c r="F386" s="4"/>
    </row>
    <row r="387" spans="2:6" x14ac:dyDescent="0.3">
      <c r="B387" s="4"/>
      <c r="C387" s="5"/>
      <c r="D387" s="4"/>
      <c r="E387" s="4"/>
      <c r="F387" s="4"/>
    </row>
    <row r="388" spans="2:6" x14ac:dyDescent="0.3">
      <c r="B388" s="4"/>
      <c r="C388" s="5"/>
      <c r="D388" s="4"/>
      <c r="E388" s="4"/>
      <c r="F388" s="4"/>
    </row>
    <row r="389" spans="2:6" x14ac:dyDescent="0.3">
      <c r="B389" s="4"/>
      <c r="C389" s="5"/>
      <c r="D389" s="4"/>
      <c r="E389" s="4"/>
      <c r="F389" s="4"/>
    </row>
    <row r="390" spans="2:6" x14ac:dyDescent="0.3">
      <c r="B390" s="4"/>
      <c r="C390" s="5"/>
      <c r="D390" s="4"/>
      <c r="E390" s="4"/>
      <c r="F390" s="4"/>
    </row>
    <row r="391" spans="2:6" x14ac:dyDescent="0.3">
      <c r="B391" s="6"/>
      <c r="C391" s="7"/>
      <c r="D391" s="4"/>
      <c r="E391" s="4"/>
      <c r="F391" s="4"/>
    </row>
    <row r="392" spans="2:6" x14ac:dyDescent="0.3">
      <c r="B392" s="4"/>
      <c r="C392" s="5"/>
      <c r="D392" s="4"/>
      <c r="E392" s="4"/>
      <c r="F392" s="4"/>
    </row>
    <row r="393" spans="2:6" x14ac:dyDescent="0.3">
      <c r="B393" s="4"/>
      <c r="C393" s="5"/>
      <c r="D393" s="4"/>
      <c r="E393" s="4"/>
      <c r="F393" s="4"/>
    </row>
    <row r="394" spans="2:6" x14ac:dyDescent="0.3">
      <c r="B394" s="4"/>
      <c r="C394" s="5"/>
      <c r="D394" s="4"/>
      <c r="E394" s="4"/>
      <c r="F394" s="4"/>
    </row>
    <row r="395" spans="2:6" x14ac:dyDescent="0.3">
      <c r="B395" s="4"/>
      <c r="C395" s="5"/>
      <c r="D395" s="4"/>
      <c r="E395" s="4"/>
      <c r="F395" s="4"/>
    </row>
    <row r="396" spans="2:6" x14ac:dyDescent="0.3">
      <c r="B396" s="4"/>
      <c r="C396" s="5"/>
      <c r="D396" s="4"/>
      <c r="E396" s="4"/>
      <c r="F396" s="4"/>
    </row>
    <row r="397" spans="2:6" x14ac:dyDescent="0.3">
      <c r="B397" s="4"/>
      <c r="C397" s="5"/>
      <c r="D397" s="4"/>
      <c r="E397" s="4"/>
      <c r="F397" s="4"/>
    </row>
    <row r="398" spans="2:6" x14ac:dyDescent="0.3">
      <c r="B398" s="4"/>
      <c r="C398" s="5"/>
      <c r="D398" s="4"/>
      <c r="E398" s="4"/>
      <c r="F398" s="4"/>
    </row>
    <row r="399" spans="2:6" x14ac:dyDescent="0.3">
      <c r="B399" s="4"/>
      <c r="C399" s="5"/>
      <c r="D399" s="4"/>
      <c r="E399" s="4"/>
      <c r="F399" s="4"/>
    </row>
    <row r="400" spans="2:6" x14ac:dyDescent="0.3">
      <c r="B400" s="4"/>
      <c r="C400" s="5"/>
      <c r="D400" s="4"/>
      <c r="E400" s="4"/>
      <c r="F400" s="4"/>
    </row>
    <row r="401" spans="2:6" x14ac:dyDescent="0.3">
      <c r="B401" s="4"/>
      <c r="C401" s="5"/>
      <c r="D401" s="4"/>
      <c r="E401" s="4"/>
      <c r="F40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3:B9"/>
  <sheetViews>
    <sheetView zoomScale="175" zoomScaleNormal="175" workbookViewId="0">
      <selection activeCell="K20" sqref="K20"/>
    </sheetView>
  </sheetViews>
  <sheetFormatPr baseColWidth="10" defaultColWidth="9.109375" defaultRowHeight="14.4" x14ac:dyDescent="0.3"/>
  <cols>
    <col min="1" max="1" width="13.109375" style="9" customWidth="1"/>
    <col min="2" max="2" width="13.88671875" style="11" customWidth="1"/>
    <col min="3" max="3" width="9.109375" style="11"/>
    <col min="4" max="4" width="11.109375" style="11" bestFit="1" customWidth="1"/>
    <col min="5" max="16384" width="9.109375" style="11"/>
  </cols>
  <sheetData>
    <row r="3" spans="1:2" x14ac:dyDescent="0.3">
      <c r="A3" s="38" t="s">
        <v>59</v>
      </c>
      <c r="B3" s="10">
        <f t="shared" ref="B3:B6" si="0">DATEVALUE(A3)</f>
        <v>43547</v>
      </c>
    </row>
    <row r="4" spans="1:2" x14ac:dyDescent="0.3">
      <c r="A4" s="38" t="s">
        <v>60</v>
      </c>
      <c r="B4" s="10">
        <f t="shared" si="0"/>
        <v>43360</v>
      </c>
    </row>
    <row r="5" spans="1:2" x14ac:dyDescent="0.3">
      <c r="A5" s="38" t="s">
        <v>61</v>
      </c>
      <c r="B5" s="10">
        <f t="shared" si="0"/>
        <v>42082</v>
      </c>
    </row>
    <row r="6" spans="1:2" x14ac:dyDescent="0.3">
      <c r="A6" s="38" t="s">
        <v>62</v>
      </c>
      <c r="B6" s="10">
        <f t="shared" si="0"/>
        <v>43447</v>
      </c>
    </row>
    <row r="8" spans="1:2" x14ac:dyDescent="0.3">
      <c r="A8" s="9" t="s">
        <v>31</v>
      </c>
      <c r="B8" s="12">
        <f t="shared" ref="B8:B9" si="1">TIMEVALUE(A8)</f>
        <v>0.65625</v>
      </c>
    </row>
    <row r="9" spans="1:2" x14ac:dyDescent="0.3">
      <c r="A9" s="9" t="s">
        <v>32</v>
      </c>
      <c r="B9" s="12">
        <f t="shared" si="1"/>
        <v>0.45833333333333331</v>
      </c>
    </row>
  </sheetData>
  <sortState xmlns:xlrd2="http://schemas.microsoft.com/office/spreadsheetml/2017/richdata2" ref="A3:A6">
    <sortCondition descending="1"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Dates and Times</vt:lpstr>
      <vt:lpstr>DATE YEAR MONTH DAY MINUTE</vt:lpstr>
      <vt:lpstr>TODAY NOW</vt:lpstr>
      <vt:lpstr>WEEKDAY</vt:lpstr>
      <vt:lpstr>NETWORKDAYS WORKDAY</vt:lpstr>
      <vt:lpstr>WORKDAY</vt:lpstr>
      <vt:lpstr>DATEDIF</vt:lpstr>
      <vt:lpstr>EDATE EOMONTH</vt:lpstr>
      <vt:lpstr>DATEVALUE-TIMEVALUE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Lester Andrés García Aquino</cp:lastModifiedBy>
  <dcterms:created xsi:type="dcterms:W3CDTF">2009-11-03T23:04:55Z</dcterms:created>
  <dcterms:modified xsi:type="dcterms:W3CDTF">2020-09-22T20:31:36Z</dcterms:modified>
</cp:coreProperties>
</file>