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57C9DA03-7CD1-4D49-8B29-C5DBF05D7E71}" xr6:coauthVersionLast="36" xr6:coauthVersionMax="47" xr10:uidLastSave="{00000000-0000-0000-0000-000000000000}"/>
  <bookViews>
    <workbookView xWindow="465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4" l="1"/>
  <c r="C10" i="24" l="1"/>
  <c r="C9" i="24"/>
  <c r="C8" i="24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</commentList>
</comments>
</file>

<file path=xl/sharedStrings.xml><?xml version="1.0" encoding="utf-8"?>
<sst xmlns="http://schemas.openxmlformats.org/spreadsheetml/2006/main" count="493" uniqueCount="171">
  <si>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</si>
  <si>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</si>
  <si>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</si>
  <si>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</si>
  <si>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</si>
  <si>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</si>
  <si>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</si>
  <si>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</si>
  <si>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</si>
  <si>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</si>
  <si>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</si>
  <si>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</si>
  <si>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</si>
  <si>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</si>
  <si>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</si>
  <si>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</si>
  <si>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</si>
  <si>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</si>
  <si>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</si>
  <si>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</si>
  <si>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</si>
  <si>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</si>
  <si>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</si>
  <si>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</si>
  <si>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</si>
  <si>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</si>
  <si>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</si>
  <si>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</si>
  <si>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</si>
  <si>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</si>
  <si>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</si>
  <si>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</si>
  <si>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</si>
  <si>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</si>
  <si>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</si>
  <si>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</si>
  <si>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</si>
  <si>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</si>
  <si>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</si>
  <si>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</si>
  <si>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</si>
  <si>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</si>
  <si>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</si>
  <si>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</si>
  <si>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</si>
  <si>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</si>
  <si>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</si>
  <si>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</si>
  <si>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</si>
  <si>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</si>
  <si>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</si>
  <si>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</si>
  <si>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</si>
  <si>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</si>
  <si>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</si>
  <si>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</si>
  <si>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</si>
  <si>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</si>
  <si>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</si>
  <si>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</si>
  <si>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</si>
  <si>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</si>
  <si>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</si>
  <si>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</si>
  <si>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</si>
  <si>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</si>
  <si>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</si>
  <si>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</si>
  <si>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</si>
  <si>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</si>
  <si>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</si>
  <si>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</si>
  <si>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</si>
  <si>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</si>
  <si>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</si>
  <si>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</si>
  <si>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</si>
  <si>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</si>
  <si>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</si>
  <si>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</si>
  <si>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</si>
  <si>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</si>
  <si>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</si>
  <si>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</si>
  <si>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</si>
  <si>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</si>
  <si>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</si>
  <si>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</si>
  <si>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</si>
  <si>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</si>
  <si>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</si>
  <si>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</si>
  <si>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</si>
  <si>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</si>
  <si>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</si>
  <si>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</si>
  <si>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</si>
  <si>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</si>
  <si>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</si>
  <si>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</si>
  <si>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</si>
  <si>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</si>
  <si>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</si>
  <si>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</si>
  <si>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</si>
  <si>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</si>
  <si>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</si>
  <si>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</si>
  <si>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</si>
  <si>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</si>
  <si>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</si>
  <si>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</si>
  <si>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</si>
  <si>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</si>
  <si>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</si>
  <si>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</si>
  <si>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</si>
  <si>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</si>
  <si>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</si>
  <si>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</si>
  <si>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</si>
  <si>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</si>
  <si>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</si>
  <si>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</si>
  <si>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</si>
  <si>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</si>
  <si>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</si>
  <si>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</si>
  <si>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</si>
  <si>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</si>
  <si>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</si>
  <si>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</si>
  <si>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</si>
  <si>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</si>
  <si>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</si>
  <si>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</si>
  <si>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</si>
  <si>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</si>
  <si>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</si>
  <si>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</si>
  <si>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</si>
  <si>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</si>
  <si>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</si>
  <si>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</si>
  <si>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</si>
  <si>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</si>
  <si>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</si>
  <si>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</si>
  <si>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</si>
  <si>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</si>
  <si>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</si>
  <si>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</si>
  <si>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</si>
  <si>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</si>
  <si>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</si>
  <si>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</si>
  <si>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</si>
  <si>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</si>
  <si>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</si>
  <si>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</si>
  <si>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</si>
  <si>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</si>
  <si>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</si>
  <si>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</si>
  <si>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</si>
  <si>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</si>
  <si>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</si>
  <si>
    <t>PROCV</t>
  </si>
  <si>
    <t>PROCX</t>
  </si>
  <si>
    <t>DIA.DA.SEMANA</t>
  </si>
  <si>
    <t>PROCV(DIA.DA.SEMANA)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</si>
</sst>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G15" sqref="G15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F12" sqref="F12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33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IFERROR(VLOOKUP(C6,TB_Produtos[#All],2,FALSE),"Não encontrado")</f>
        <v>Bermuda</v>
      </c>
      <c r="E7" s="73" t="s">
        <v>163</v>
      </c>
      <c r="F7" s="50" t="str">
        <f>HLOOKUP(WEEKDAY(F6),'Cadastros Auxiliares'!B4:I5,2,FALSE)</f>
        <v>Sábado</v>
      </c>
      <c r="G7" s="49"/>
    </row>
    <row r="8" spans="1:9" ht="24.6" customHeight="1" thickTop="1" thickBot="1">
      <c r="B8" s="74" t="s">
        <v>157</v>
      </c>
      <c r="C8" s="48" t="str">
        <f>IFERROR(VLOOKUP(C6,TB_Produtos[#All],3,FALSE),"Não encontrado")</f>
        <v>M</v>
      </c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 t="str">
        <f>IFERROR(VLOOKUP($C$6,Produtos!$B$6:$G$66,4,0),"Não encontrado")</f>
        <v>Vestuário</v>
      </c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48">
        <f>IFERROR(VLOOKUP($C$6,Produtos!$B$6:$G$66,6,0),"Não encontrado")</f>
        <v>69.900000000000006</v>
      </c>
      <c r="G10" s="49"/>
    </row>
    <row r="11" spans="1:9" ht="24.6" customHeight="1" thickTop="1" thickBot="1">
      <c r="B11" s="73" t="s">
        <v>159</v>
      </c>
      <c r="C11" s="48"/>
      <c r="F11" t="s">
        <v>169</v>
      </c>
      <c r="G11" s="49"/>
    </row>
    <row r="12" spans="1:9" ht="22.5" thickTop="1" thickBot="1">
      <c r="B12" s="79" t="s">
        <v>166</v>
      </c>
      <c r="C12" s="48"/>
      <c r="E12" s="80"/>
      <c r="F12" t="s">
        <v>170</v>
      </c>
    </row>
    <row r="13" spans="1:9" ht="23.25">
      <c r="E13" s="81"/>
    </row>
    <row r="14" spans="1:9">
      <c r="C14" t="s">
        <v>167</v>
      </c>
    </row>
    <row r="15" spans="1:9">
      <c r="C15" t="s">
        <v>168</v>
      </c>
    </row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100">
        <f>COUNTA(TB_Produtos[Código])</f>
        <v>60</v>
      </c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Q4" s="100">
        <f>SUM(TB_Vendas[Qtd])</f>
        <v>250</v>
      </c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2"/>
      <c r="BK4" s="109">
        <f>SUM(TB_Vendas[Total])</f>
        <v>0</v>
      </c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1"/>
    </row>
    <row r="5" spans="3:80" ht="9.75" customHeight="1">
      <c r="W5" s="103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5"/>
      <c r="BK5" s="112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4"/>
    </row>
    <row r="6" spans="3:80" ht="9.75" customHeight="1">
      <c r="W6" s="103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5"/>
      <c r="BK6" s="112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4"/>
    </row>
    <row r="7" spans="3:80" ht="9.75" customHeight="1" thickBot="1"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8"/>
      <c r="BK7" s="11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7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3"/>
    </row>
    <row r="12" spans="3:80" ht="9.75" customHeight="1"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6"/>
    </row>
    <row r="13" spans="3:80" ht="9.75" customHeight="1"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6"/>
    </row>
    <row r="14" spans="3:80" ht="9.75" customHeight="1"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6"/>
    </row>
    <row r="15" spans="3:80" ht="9.75" customHeight="1"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6"/>
    </row>
    <row r="16" spans="3:80" ht="9.75" customHeight="1"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6"/>
    </row>
    <row r="17" spans="3:80" ht="9.75" customHeight="1"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6"/>
    </row>
    <row r="18" spans="3:80" ht="9.75" customHeight="1"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6"/>
    </row>
    <row r="19" spans="3:80" ht="9.75" customHeight="1"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6"/>
    </row>
    <row r="20" spans="3:80" ht="9.75" customHeight="1"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6"/>
    </row>
    <row r="21" spans="3:80" ht="9.75" customHeight="1"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6"/>
    </row>
    <row r="22" spans="3:80" ht="9.75" customHeight="1"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6"/>
    </row>
    <row r="23" spans="3:80" ht="9.75" customHeight="1"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6"/>
    </row>
    <row r="24" spans="3:80" ht="9.75" customHeight="1" thickBot="1"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9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Q28" s="91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3"/>
    </row>
    <row r="29" spans="3:80" ht="9.75" customHeight="1"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6"/>
      <c r="AQ29" s="94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6"/>
    </row>
    <row r="30" spans="3:80" ht="9.75" customHeight="1"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6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6"/>
    </row>
    <row r="31" spans="3:80" ht="9.75" customHeight="1"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6"/>
      <c r="AQ31" s="94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6"/>
    </row>
    <row r="32" spans="3:80" ht="9.75" customHeight="1"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6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6"/>
    </row>
    <row r="33" spans="3:80" ht="9.75" customHeight="1"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6"/>
    </row>
    <row r="34" spans="3:80" ht="9.75" customHeight="1"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6"/>
      <c r="AQ34" s="94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6"/>
    </row>
    <row r="35" spans="3:80" ht="9.75" customHeight="1"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6"/>
      <c r="AQ35" s="94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6"/>
    </row>
    <row r="36" spans="3:80" ht="9.75" customHeight="1"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6"/>
      <c r="AQ36" s="94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6"/>
    </row>
    <row r="37" spans="3:80" ht="9.75" customHeight="1"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6"/>
      <c r="AQ37" s="94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6"/>
    </row>
    <row r="38" spans="3:80" ht="9.75" customHeight="1"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6"/>
      <c r="AQ38" s="94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6"/>
    </row>
    <row r="39" spans="3:80" ht="9.75" customHeight="1"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  <c r="AQ39" s="94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6"/>
    </row>
    <row r="40" spans="3:80" ht="9.75" customHeight="1"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6"/>
      <c r="AQ40" s="94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6"/>
    </row>
    <row r="41" spans="3:80" ht="9.75" customHeight="1"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6"/>
      <c r="AQ41" s="94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6"/>
    </row>
    <row r="42" spans="3:80" ht="9.75" customHeight="1"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6"/>
      <c r="AQ42" s="94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6"/>
    </row>
    <row r="43" spans="3:80" ht="9.75" customHeight="1"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6"/>
      <c r="AQ43" s="94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6"/>
    </row>
    <row r="44" spans="3:80" ht="9.75" customHeight="1"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6"/>
      <c r="AQ44" s="94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6"/>
    </row>
    <row r="45" spans="3:80" ht="9.7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Q45" s="94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6"/>
    </row>
    <row r="46" spans="3:80" ht="9.75" customHeight="1" thickBot="1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9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9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2024-08-07T19:55:49Z</dcterms:modified>
</cp:coreProperties>
</file>