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Front - Back\Curso-003\001 - Excel\"/>
    </mc:Choice>
  </mc:AlternateContent>
  <xr:revisionPtr revIDLastSave="0" documentId="13_ncr:1_{36DC8017-D78D-4C26-9D20-149EC9D42681}" xr6:coauthVersionLast="36" xr6:coauthVersionMax="36" xr10:uidLastSave="{00000000-0000-0000-0000-000000000000}"/>
  <bookViews>
    <workbookView xWindow="3720" yWindow="0" windowWidth="23070" windowHeight="11505" activeTab="2" xr2:uid="{D1AB1EC9-71FA-412A-B8FE-746C2A8742A3}"/>
  </bookViews>
  <sheets>
    <sheet name="Produtos" sheetId="1" r:id="rId1"/>
    <sheet name="Gráfico-Produtos" sheetId="8" r:id="rId2"/>
    <sheet name="Planilha3" sheetId="7" r:id="rId3"/>
    <sheet name="Tabela de Produtos" sheetId="3" r:id="rId4"/>
  </sheets>
  <calcPr calcId="191029"/>
  <pivotCaches>
    <pivotCache cacheId="3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4" i="1"/>
  <c r="G4" i="3"/>
  <c r="E25" i="1" l="1"/>
  <c r="F4" i="3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5" i="1"/>
  <c r="F6" i="1"/>
  <c r="F7" i="1"/>
  <c r="F8" i="1"/>
  <c r="F9" i="1"/>
  <c r="F10" i="1"/>
  <c r="F11" i="1"/>
  <c r="F12" i="1"/>
  <c r="F13" i="1"/>
  <c r="F14" i="1"/>
  <c r="F15" i="1"/>
  <c r="G15" i="1" s="1"/>
  <c r="G25" i="1" s="1"/>
  <c r="F16" i="1"/>
  <c r="F17" i="1"/>
  <c r="F18" i="1"/>
  <c r="F19" i="1"/>
  <c r="F20" i="1"/>
  <c r="F21" i="1"/>
  <c r="F22" i="1"/>
  <c r="F23" i="1"/>
  <c r="F4" i="1"/>
  <c r="F25" i="1" s="1"/>
  <c r="D24" i="3"/>
  <c r="E24" i="3"/>
  <c r="D25" i="1"/>
  <c r="G24" i="3" l="1"/>
  <c r="F24" i="3"/>
</calcChain>
</file>

<file path=xl/sharedStrings.xml><?xml version="1.0" encoding="utf-8"?>
<sst xmlns="http://schemas.openxmlformats.org/spreadsheetml/2006/main" count="148" uniqueCount="33">
  <si>
    <t>Bermuda</t>
  </si>
  <si>
    <t>Tênis</t>
  </si>
  <si>
    <t>Bolsa</t>
  </si>
  <si>
    <t>Boné</t>
  </si>
  <si>
    <t>Cinto</t>
  </si>
  <si>
    <t>M</t>
  </si>
  <si>
    <t>G</t>
  </si>
  <si>
    <t>P</t>
  </si>
  <si>
    <t>Tamanho</t>
  </si>
  <si>
    <t>Único</t>
  </si>
  <si>
    <t>Camiseta Lisa</t>
  </si>
  <si>
    <t>Produtos</t>
  </si>
  <si>
    <t>Categoria</t>
  </si>
  <si>
    <t>Preço Unitário</t>
  </si>
  <si>
    <t>Vestuário</t>
  </si>
  <si>
    <t xml:space="preserve">Óculos </t>
  </si>
  <si>
    <t>Acessórios</t>
  </si>
  <si>
    <t xml:space="preserve">Jaqueta </t>
  </si>
  <si>
    <t xml:space="preserve">Calça </t>
  </si>
  <si>
    <t xml:space="preserve">Vestido </t>
  </si>
  <si>
    <t>Calçado</t>
  </si>
  <si>
    <t>Qtde.</t>
  </si>
  <si>
    <r>
      <t xml:space="preserve">Meteora </t>
    </r>
    <r>
      <rPr>
        <b/>
        <sz val="14"/>
        <color theme="1" tint="0.249977111117893"/>
        <rFont val="Calibri"/>
        <family val="2"/>
        <scheme val="minor"/>
      </rPr>
      <t>(com tabela)</t>
    </r>
  </si>
  <si>
    <t>Meteora (sem tabela)</t>
  </si>
  <si>
    <t>Valor Total</t>
  </si>
  <si>
    <t>Totais</t>
  </si>
  <si>
    <t>Desconto</t>
  </si>
  <si>
    <t>Valor do Desconto</t>
  </si>
  <si>
    <t>Qtde</t>
  </si>
  <si>
    <t>Soma de Qtde.</t>
  </si>
  <si>
    <t>Selecionar Gráfico → Mover Gráfico</t>
  </si>
  <si>
    <t>Design → Mudar o gráfico</t>
  </si>
  <si>
    <t>Layout 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</si>
</sst>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3" borderId="0" xfId="0" applyFill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3" xfId="0" applyNumberFormat="1" applyBorder="1"/>
    <xf numFmtId="0" fontId="0" fillId="0" borderId="4" xfId="1" applyNumberFormat="1" applyFont="1" applyBorder="1" applyAlignment="1">
      <alignment horizontal="center"/>
    </xf>
    <xf numFmtId="0" fontId="0" fillId="0" borderId="6" xfId="1" applyNumberFormat="1" applyFont="1" applyBorder="1" applyAlignment="1">
      <alignment horizontal="center"/>
    </xf>
    <xf numFmtId="164" fontId="0" fillId="0" borderId="0" xfId="0" applyNumberFormat="1"/>
    <xf numFmtId="164" fontId="0" fillId="0" borderId="14" xfId="0" applyNumberFormat="1" applyBorder="1"/>
    <xf numFmtId="0" fontId="0" fillId="0" borderId="15" xfId="1" applyNumberFormat="1" applyFont="1" applyBorder="1" applyAlignment="1">
      <alignment horizontal="center"/>
    </xf>
    <xf numFmtId="164" fontId="0" fillId="0" borderId="10" xfId="0" applyNumberFormat="1" applyBorder="1"/>
    <xf numFmtId="164" fontId="5" fillId="4" borderId="16" xfId="0" applyNumberFormat="1" applyFont="1" applyFill="1" applyBorder="1"/>
    <xf numFmtId="0" fontId="5" fillId="4" borderId="17" xfId="0" applyNumberFormat="1" applyFont="1" applyFill="1" applyBorder="1" applyAlignment="1">
      <alignment horizontal="center"/>
    </xf>
    <xf numFmtId="164" fontId="5" fillId="4" borderId="18" xfId="0" applyNumberFormat="1" applyFont="1" applyFill="1" applyBorder="1"/>
    <xf numFmtId="164" fontId="0" fillId="0" borderId="0" xfId="0" applyNumberFormat="1" applyAlignment="1">
      <alignment horizontal="center"/>
    </xf>
    <xf numFmtId="0" fontId="7" fillId="5" borderId="19" xfId="0" applyFont="1" applyFill="1" applyBorder="1" applyAlignment="1">
      <alignment horizontal="center"/>
    </xf>
    <xf numFmtId="9" fontId="0" fillId="6" borderId="20" xfId="2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9" fontId="0" fillId="0" borderId="22" xfId="2" applyFont="1" applyBorder="1"/>
    <xf numFmtId="0" fontId="4" fillId="2" borderId="13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right"/>
    </xf>
    <xf numFmtId="0" fontId="3" fillId="4" borderId="0" xfId="0" applyFont="1" applyFill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13"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[01-Produtos.xlsx]Planilha3!Tabela dinâmica17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noFill/>
          <a:ln w="9525" cap="flat" cmpd="sng" algn="ctr">
            <a:solidFill>
              <a:srgbClr val="FF0000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rgbClr val="FF0000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Planilha3!$A$2:$A$11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</c:v>
                </c:pt>
                <c:pt idx="4">
                  <c:v>Camiseta Lisa</c:v>
                </c:pt>
                <c:pt idx="5">
                  <c:v>Cinto</c:v>
                </c:pt>
                <c:pt idx="6">
                  <c:v>Jaqueta </c:v>
                </c:pt>
                <c:pt idx="7">
                  <c:v>Óculos </c:v>
                </c:pt>
                <c:pt idx="8">
                  <c:v>Tênis</c:v>
                </c:pt>
                <c:pt idx="9">
                  <c:v>Vestido </c:v>
                </c:pt>
              </c:strCache>
            </c:strRef>
          </c:cat>
          <c:val>
            <c:numRef>
              <c:f>Planilha3!$B$2:$B$11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B-49F4-9701-6B33255DD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9047503"/>
        <c:axId val="723182671"/>
      </c:barChart>
      <c:catAx>
        <c:axId val="7290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182671"/>
        <c:crosses val="autoZero"/>
        <c:auto val="1"/>
        <c:lblAlgn val="ctr"/>
        <c:lblOffset val="100"/>
        <c:noMultiLvlLbl val="0"/>
      </c:catAx>
      <c:valAx>
        <c:axId val="723182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9047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D57B8E-F908-43AF-ACBE-F4507F5C8D5D}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2E7531-4833-48CD-9236-08E48246BD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 RPG" refreshedDate="45465.701305092596" createdVersion="6" refreshedVersion="6" minRefreshableVersion="3" recordCount="20" xr:uid="{84BDBEC6-9621-4193-B194-892E94979D5B}">
  <cacheSource type="worksheet">
    <worksheetSource ref="A3:G23" sheet="Produtos"/>
  </cacheSource>
  <cacheFields count="7">
    <cacheField name="Produtos" numFmtId="0">
      <sharedItems count="10">
        <s v="Camiseta Lisa"/>
        <s v="Óculos "/>
        <s v="Jaqueta "/>
        <s v="Calça "/>
        <s v="Vestido 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Qtde.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99.6999999999998"/>
    </cacheField>
    <cacheField name="Valor do Desconto" numFmtId="164">
      <sharedItems containsSemiMixedTypes="0" containsString="0" containsNumber="1" minValue="0" maxValue="59.984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12"/>
    <n v="310.79999999999995"/>
    <n v="15.54"/>
  </r>
  <r>
    <x v="0"/>
    <s v="M"/>
    <s v="Vestuário"/>
    <n v="29.9"/>
    <n v="10"/>
    <n v="299"/>
    <n v="14.950000000000001"/>
  </r>
  <r>
    <x v="0"/>
    <s v="G"/>
    <s v="Vestuário"/>
    <n v="32.9"/>
    <n v="6"/>
    <n v="197.39999999999998"/>
    <n v="9.8699999999999992"/>
  </r>
  <r>
    <x v="1"/>
    <s v="Único"/>
    <s v="Acessórios"/>
    <n v="399.9"/>
    <n v="3"/>
    <n v="1199.6999999999998"/>
    <n v="59.984999999999992"/>
  </r>
  <r>
    <x v="2"/>
    <s v="P"/>
    <s v="Vestuário"/>
    <n v="249.9"/>
    <n v="1"/>
    <n v="249.9"/>
    <n v="12.495000000000001"/>
  </r>
  <r>
    <x v="2"/>
    <s v="M"/>
    <s v="Vestuário"/>
    <n v="259.89999999999998"/>
    <n v="2"/>
    <n v="519.79999999999995"/>
    <n v="25.99"/>
  </r>
  <r>
    <x v="2"/>
    <s v="G"/>
    <s v="Vestuário"/>
    <n v="299.89999999999998"/>
    <n v="1"/>
    <n v="299.89999999999998"/>
    <n v="14.994999999999999"/>
  </r>
  <r>
    <x v="3"/>
    <s v="P"/>
    <s v="Vestuário"/>
    <n v="85.9"/>
    <n v="8"/>
    <n v="687.2"/>
    <n v="34.360000000000007"/>
  </r>
  <r>
    <x v="3"/>
    <s v="M"/>
    <s v="Vestuário"/>
    <n v="89.9"/>
    <n v="5"/>
    <n v="449.5"/>
    <n v="22.475000000000001"/>
  </r>
  <r>
    <x v="3"/>
    <s v="G"/>
    <s v="Vestuário"/>
    <n v="92.9"/>
    <n v="6"/>
    <n v="557.40000000000009"/>
    <n v="27.870000000000005"/>
  </r>
  <r>
    <x v="4"/>
    <s v="Único"/>
    <s v="Vestuário"/>
    <n v="149.9"/>
    <n v="2"/>
    <n v="299.8"/>
    <n v="14.990000000000002"/>
  </r>
  <r>
    <x v="5"/>
    <s v="P"/>
    <s v="Vestuário"/>
    <n v="65.900000000000006"/>
    <n v="12"/>
    <n v="790.80000000000007"/>
    <n v="39.540000000000006"/>
  </r>
  <r>
    <x v="5"/>
    <s v="M"/>
    <s v="Vestuário"/>
    <n v="69.900000000000006"/>
    <n v="15"/>
    <n v="1048.5"/>
    <n v="52.425000000000004"/>
  </r>
  <r>
    <x v="5"/>
    <s v="G"/>
    <s v="Vestuário"/>
    <n v="70.900000000000006"/>
    <n v="13"/>
    <n v="921.7"/>
    <n v="46.085000000000008"/>
  </r>
  <r>
    <x v="6"/>
    <n v="36"/>
    <s v="Calçado"/>
    <n v="199.9"/>
    <n v="2"/>
    <n v="399.8"/>
    <n v="19.990000000000002"/>
  </r>
  <r>
    <x v="6"/>
    <n v="37"/>
    <s v="Calçado"/>
    <n v="249.9"/>
    <n v="1"/>
    <n v="249.9"/>
    <n v="12.495000000000001"/>
  </r>
  <r>
    <x v="6"/>
    <n v="38"/>
    <s v="Calçado"/>
    <n v="259.89999999999998"/>
    <n v="0"/>
    <n v="0"/>
    <n v="0"/>
  </r>
  <r>
    <x v="7"/>
    <s v="Único"/>
    <s v="Acessórios"/>
    <n v="259.89999999999998"/>
    <n v="1"/>
    <n v="259.89999999999998"/>
    <n v="12.994999999999999"/>
  </r>
  <r>
    <x v="8"/>
    <s v="Único"/>
    <s v="Acessórios"/>
    <n v="39.9"/>
    <n v="11"/>
    <n v="438.9"/>
    <n v="21.945"/>
  </r>
  <r>
    <x v="9"/>
    <s v="Único"/>
    <s v="Acessórios"/>
    <n v="49.9"/>
    <n v="21"/>
    <n v="1047.8999999999999"/>
    <n v="52.394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BE488-3B1B-40A8-A9CB-84B68462659D}" name="Tabela dinâmica17" cacheId="3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2">
  <location ref="A1:B11" firstHeaderRow="1" firstDataRow="1" firstDataCol="1"/>
  <pivotFields count="7">
    <pivotField axis="axisRow" compact="0" outline="0" showAll="0" defaultSubtotal="0">
      <items count="10">
        <item x="5"/>
        <item x="7"/>
        <item x="8"/>
        <item x="3"/>
        <item x="0"/>
        <item x="9"/>
        <item x="2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a de Qtde." fld="4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7A5C2F-2ED0-4132-A755-33287BFED071}" name="Tabela3" displayName="Tabela3" ref="A3:G24" totalsRowCount="1" headerRowDxfId="12">
  <autoFilter ref="A3:G23" xr:uid="{DD085341-96D5-448C-ACB6-B9B20E85FF90}"/>
  <tableColumns count="7">
    <tableColumn id="1" xr3:uid="{B3BB856A-94C5-4DBF-A426-729A6175E54C}" name="Produtos" totalsRowDxfId="6"/>
    <tableColumn id="2" xr3:uid="{57EE2957-B617-4F1F-99BF-A943B55BA5EF}" name="Tamanho" dataDxfId="11" totalsRowDxfId="5"/>
    <tableColumn id="3" xr3:uid="{3EC27319-A449-4A3F-BC2A-10D434BF2077}" name="Categoria" totalsRowDxfId="4"/>
    <tableColumn id="4" xr3:uid="{A4DC478E-BD53-452B-A86C-6BBB49DC23EB}" name="Preço Unitário" totalsRowFunction="sum" dataDxfId="10" totalsRowDxfId="3"/>
    <tableColumn id="5" xr3:uid="{DFA69D81-EF82-4249-9B1C-2E6D4A2555E8}" name="Qtde" totalsRowFunction="sum" dataDxfId="9" totalsRowDxfId="2"/>
    <tableColumn id="6" xr3:uid="{D884E988-6577-4BED-AA7D-358FDCE039D6}" name="Valor Total" totalsRowFunction="sum" dataDxfId="8" totalsRowDxfId="1">
      <calculatedColumnFormula>Tabela3[[#This Row],[Preço Unitário]]*Tabela3[[#This Row],[Qtde]]</calculatedColumnFormula>
    </tableColumn>
    <tableColumn id="7" xr3:uid="{FC1C4EC2-D807-40BF-ABDA-2A64A12A1AC9}" name="Valor do Desconto" totalsRowFunction="sum" dataDxfId="7" totalsRowDxfId="0">
      <calculatedColumnFormula>Tabela3[[#This Row],[Valor Total]]*$I$4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7D90-B6FA-4067-AF2F-B7057AE08EDA}">
  <dimension ref="A1:I27"/>
  <sheetViews>
    <sheetView zoomScale="115" zoomScaleNormal="115" workbookViewId="0">
      <selection activeCell="E3" activeCellId="1" sqref="A3:A23 E3:E23"/>
    </sheetView>
  </sheetViews>
  <sheetFormatPr defaultRowHeight="15" x14ac:dyDescent="0.25"/>
  <cols>
    <col min="1" max="1" width="12.85546875" bestFit="1" customWidth="1"/>
    <col min="2" max="2" width="11.5703125" style="1" bestFit="1" customWidth="1"/>
    <col min="3" max="3" width="12.140625" bestFit="1" customWidth="1"/>
    <col min="4" max="4" width="17.85546875" bestFit="1" customWidth="1"/>
    <col min="5" max="5" width="11" bestFit="1" customWidth="1"/>
    <col min="6" max="6" width="17.85546875" bestFit="1" customWidth="1"/>
    <col min="7" max="7" width="22.42578125" bestFit="1" customWidth="1"/>
    <col min="9" max="9" width="12" bestFit="1" customWidth="1"/>
  </cols>
  <sheetData>
    <row r="1" spans="1:9" ht="18.75" x14ac:dyDescent="0.3">
      <c r="A1" s="36" t="s">
        <v>23</v>
      </c>
      <c r="B1" s="36"/>
      <c r="C1" s="36"/>
      <c r="D1" s="36"/>
      <c r="E1" s="36"/>
      <c r="F1" s="36"/>
      <c r="G1" s="36"/>
    </row>
    <row r="2" spans="1:9" ht="6" customHeight="1" thickBot="1" x14ac:dyDescent="0.35">
      <c r="A2" s="4"/>
      <c r="B2" s="4"/>
      <c r="C2" s="4"/>
      <c r="D2" s="4"/>
      <c r="E2" s="4"/>
      <c r="F2" s="4"/>
      <c r="G2" s="4"/>
    </row>
    <row r="3" spans="1:9" s="2" customFormat="1" ht="19.5" thickBot="1" x14ac:dyDescent="0.35">
      <c r="A3" s="15" t="s">
        <v>11</v>
      </c>
      <c r="B3" s="16" t="s">
        <v>8</v>
      </c>
      <c r="C3" s="16" t="s">
        <v>12</v>
      </c>
      <c r="D3" s="17" t="s">
        <v>13</v>
      </c>
      <c r="E3" s="17" t="s">
        <v>21</v>
      </c>
      <c r="F3" s="17" t="s">
        <v>24</v>
      </c>
      <c r="G3" s="17" t="s">
        <v>27</v>
      </c>
      <c r="I3" s="32" t="s">
        <v>26</v>
      </c>
    </row>
    <row r="4" spans="1:9" ht="15.75" thickBot="1" x14ac:dyDescent="0.3">
      <c r="A4" s="12" t="s">
        <v>10</v>
      </c>
      <c r="B4" s="13" t="s">
        <v>7</v>
      </c>
      <c r="C4" s="14" t="s">
        <v>14</v>
      </c>
      <c r="D4" s="19">
        <v>25.9</v>
      </c>
      <c r="E4" s="20">
        <v>12</v>
      </c>
      <c r="F4" s="19">
        <f>D4*E4</f>
        <v>310.79999999999995</v>
      </c>
      <c r="G4" s="19">
        <f>F4*$I$4</f>
        <v>15.54</v>
      </c>
      <c r="I4" s="33">
        <v>0.05</v>
      </c>
    </row>
    <row r="5" spans="1:9" ht="15.75" thickBot="1" x14ac:dyDescent="0.3">
      <c r="A5" s="7" t="s">
        <v>10</v>
      </c>
      <c r="B5" s="6" t="s">
        <v>5</v>
      </c>
      <c r="C5" s="5" t="s">
        <v>14</v>
      </c>
      <c r="D5" s="18">
        <v>29.9</v>
      </c>
      <c r="E5" s="21">
        <v>10</v>
      </c>
      <c r="F5" s="19">
        <f t="shared" ref="F5:F23" si="0">D5*E5</f>
        <v>299</v>
      </c>
      <c r="G5" s="19">
        <f t="shared" ref="G5:G23" si="1">F5*$I$4</f>
        <v>14.950000000000001</v>
      </c>
    </row>
    <row r="6" spans="1:9" ht="15.75" thickBot="1" x14ac:dyDescent="0.3">
      <c r="A6" s="7" t="s">
        <v>10</v>
      </c>
      <c r="B6" s="6" t="s">
        <v>6</v>
      </c>
      <c r="C6" s="5" t="s">
        <v>14</v>
      </c>
      <c r="D6" s="18">
        <v>32.9</v>
      </c>
      <c r="E6" s="21">
        <v>6</v>
      </c>
      <c r="F6" s="19">
        <f t="shared" si="0"/>
        <v>197.39999999999998</v>
      </c>
      <c r="G6" s="19">
        <f t="shared" si="1"/>
        <v>9.8699999999999992</v>
      </c>
    </row>
    <row r="7" spans="1:9" ht="15.75" thickBot="1" x14ac:dyDescent="0.3">
      <c r="A7" s="7" t="s">
        <v>15</v>
      </c>
      <c r="B7" s="6" t="s">
        <v>9</v>
      </c>
      <c r="C7" s="5" t="s">
        <v>16</v>
      </c>
      <c r="D7" s="18">
        <v>399.9</v>
      </c>
      <c r="E7" s="21">
        <v>3</v>
      </c>
      <c r="F7" s="19">
        <f t="shared" si="0"/>
        <v>1199.6999999999998</v>
      </c>
      <c r="G7" s="19">
        <f t="shared" si="1"/>
        <v>59.984999999999992</v>
      </c>
    </row>
    <row r="8" spans="1:9" ht="15.75" thickBot="1" x14ac:dyDescent="0.3">
      <c r="A8" s="7" t="s">
        <v>17</v>
      </c>
      <c r="B8" s="6" t="s">
        <v>7</v>
      </c>
      <c r="C8" s="5" t="s">
        <v>14</v>
      </c>
      <c r="D8" s="18">
        <v>249.9</v>
      </c>
      <c r="E8" s="21">
        <v>1</v>
      </c>
      <c r="F8" s="19">
        <f t="shared" si="0"/>
        <v>249.9</v>
      </c>
      <c r="G8" s="19">
        <f t="shared" si="1"/>
        <v>12.495000000000001</v>
      </c>
    </row>
    <row r="9" spans="1:9" ht="15.75" thickBot="1" x14ac:dyDescent="0.3">
      <c r="A9" s="7" t="s">
        <v>17</v>
      </c>
      <c r="B9" s="6" t="s">
        <v>5</v>
      </c>
      <c r="C9" s="5" t="s">
        <v>14</v>
      </c>
      <c r="D9" s="18">
        <v>259.89999999999998</v>
      </c>
      <c r="E9" s="21">
        <v>2</v>
      </c>
      <c r="F9" s="19">
        <f t="shared" si="0"/>
        <v>519.79999999999995</v>
      </c>
      <c r="G9" s="19">
        <f t="shared" si="1"/>
        <v>25.99</v>
      </c>
    </row>
    <row r="10" spans="1:9" ht="15.75" thickBot="1" x14ac:dyDescent="0.3">
      <c r="A10" s="7" t="s">
        <v>17</v>
      </c>
      <c r="B10" s="6" t="s">
        <v>6</v>
      </c>
      <c r="C10" s="5" t="s">
        <v>14</v>
      </c>
      <c r="D10" s="18">
        <v>299.89999999999998</v>
      </c>
      <c r="E10" s="21">
        <v>1</v>
      </c>
      <c r="F10" s="19">
        <f t="shared" si="0"/>
        <v>299.89999999999998</v>
      </c>
      <c r="G10" s="19">
        <f t="shared" si="1"/>
        <v>14.994999999999999</v>
      </c>
    </row>
    <row r="11" spans="1:9" ht="15.75" thickBot="1" x14ac:dyDescent="0.3">
      <c r="A11" s="7" t="s">
        <v>18</v>
      </c>
      <c r="B11" s="6" t="s">
        <v>7</v>
      </c>
      <c r="C11" s="5" t="s">
        <v>14</v>
      </c>
      <c r="D11" s="18">
        <v>85.9</v>
      </c>
      <c r="E11" s="21">
        <v>8</v>
      </c>
      <c r="F11" s="19">
        <f t="shared" si="0"/>
        <v>687.2</v>
      </c>
      <c r="G11" s="19">
        <f t="shared" si="1"/>
        <v>34.360000000000007</v>
      </c>
    </row>
    <row r="12" spans="1:9" ht="15.75" thickBot="1" x14ac:dyDescent="0.3">
      <c r="A12" s="7" t="s">
        <v>18</v>
      </c>
      <c r="B12" s="6" t="s">
        <v>5</v>
      </c>
      <c r="C12" s="5" t="s">
        <v>14</v>
      </c>
      <c r="D12" s="18">
        <v>89.9</v>
      </c>
      <c r="E12" s="21">
        <v>5</v>
      </c>
      <c r="F12" s="19">
        <f t="shared" si="0"/>
        <v>449.5</v>
      </c>
      <c r="G12" s="19">
        <f t="shared" si="1"/>
        <v>22.475000000000001</v>
      </c>
    </row>
    <row r="13" spans="1:9" ht="15.75" thickBot="1" x14ac:dyDescent="0.3">
      <c r="A13" s="7" t="s">
        <v>18</v>
      </c>
      <c r="B13" s="6" t="s">
        <v>6</v>
      </c>
      <c r="C13" s="5" t="s">
        <v>14</v>
      </c>
      <c r="D13" s="18">
        <v>92.9</v>
      </c>
      <c r="E13" s="21">
        <v>6</v>
      </c>
      <c r="F13" s="19">
        <f t="shared" si="0"/>
        <v>557.40000000000009</v>
      </c>
      <c r="G13" s="19">
        <f t="shared" si="1"/>
        <v>27.870000000000005</v>
      </c>
    </row>
    <row r="14" spans="1:9" ht="15.75" thickBot="1" x14ac:dyDescent="0.3">
      <c r="A14" s="7" t="s">
        <v>19</v>
      </c>
      <c r="B14" s="6" t="s">
        <v>9</v>
      </c>
      <c r="C14" s="5" t="s">
        <v>14</v>
      </c>
      <c r="D14" s="18">
        <v>149.9</v>
      </c>
      <c r="E14" s="21">
        <v>2</v>
      </c>
      <c r="F14" s="19">
        <f t="shared" si="0"/>
        <v>299.8</v>
      </c>
      <c r="G14" s="19">
        <f t="shared" si="1"/>
        <v>14.990000000000002</v>
      </c>
    </row>
    <row r="15" spans="1:9" ht="15.75" thickBot="1" x14ac:dyDescent="0.3">
      <c r="A15" s="7" t="s">
        <v>0</v>
      </c>
      <c r="B15" s="6" t="s">
        <v>7</v>
      </c>
      <c r="C15" s="5" t="s">
        <v>14</v>
      </c>
      <c r="D15" s="18">
        <v>65.900000000000006</v>
      </c>
      <c r="E15" s="21">
        <v>12</v>
      </c>
      <c r="F15" s="19">
        <f t="shared" si="0"/>
        <v>790.80000000000007</v>
      </c>
      <c r="G15" s="19">
        <f t="shared" si="1"/>
        <v>39.540000000000006</v>
      </c>
    </row>
    <row r="16" spans="1:9" ht="15.75" thickBot="1" x14ac:dyDescent="0.3">
      <c r="A16" s="7" t="s">
        <v>0</v>
      </c>
      <c r="B16" s="6" t="s">
        <v>5</v>
      </c>
      <c r="C16" s="5" t="s">
        <v>14</v>
      </c>
      <c r="D16" s="18">
        <v>69.900000000000006</v>
      </c>
      <c r="E16" s="21">
        <v>15</v>
      </c>
      <c r="F16" s="19">
        <f t="shared" si="0"/>
        <v>1048.5</v>
      </c>
      <c r="G16" s="19">
        <f t="shared" si="1"/>
        <v>52.425000000000004</v>
      </c>
    </row>
    <row r="17" spans="1:7" ht="15.75" thickBot="1" x14ac:dyDescent="0.3">
      <c r="A17" s="7" t="s">
        <v>0</v>
      </c>
      <c r="B17" s="6" t="s">
        <v>6</v>
      </c>
      <c r="C17" s="5" t="s">
        <v>14</v>
      </c>
      <c r="D17" s="18">
        <v>70.900000000000006</v>
      </c>
      <c r="E17" s="21">
        <v>13</v>
      </c>
      <c r="F17" s="19">
        <f t="shared" si="0"/>
        <v>921.7</v>
      </c>
      <c r="G17" s="19">
        <f t="shared" si="1"/>
        <v>46.085000000000008</v>
      </c>
    </row>
    <row r="18" spans="1:7" ht="15.75" thickBot="1" x14ac:dyDescent="0.3">
      <c r="A18" s="7" t="s">
        <v>1</v>
      </c>
      <c r="B18" s="6">
        <v>36</v>
      </c>
      <c r="C18" s="5" t="s">
        <v>20</v>
      </c>
      <c r="D18" s="18">
        <v>199.9</v>
      </c>
      <c r="E18" s="21">
        <v>2</v>
      </c>
      <c r="F18" s="19">
        <f t="shared" si="0"/>
        <v>399.8</v>
      </c>
      <c r="G18" s="19">
        <f t="shared" si="1"/>
        <v>19.990000000000002</v>
      </c>
    </row>
    <row r="19" spans="1:7" ht="15.75" thickBot="1" x14ac:dyDescent="0.3">
      <c r="A19" s="7" t="s">
        <v>1</v>
      </c>
      <c r="B19" s="6">
        <v>37</v>
      </c>
      <c r="C19" s="5" t="s">
        <v>20</v>
      </c>
      <c r="D19" s="18">
        <v>249.9</v>
      </c>
      <c r="E19" s="21">
        <v>1</v>
      </c>
      <c r="F19" s="19">
        <f t="shared" si="0"/>
        <v>249.9</v>
      </c>
      <c r="G19" s="19">
        <f t="shared" si="1"/>
        <v>12.495000000000001</v>
      </c>
    </row>
    <row r="20" spans="1:7" ht="15.75" thickBot="1" x14ac:dyDescent="0.3">
      <c r="A20" s="7" t="s">
        <v>1</v>
      </c>
      <c r="B20" s="6">
        <v>38</v>
      </c>
      <c r="C20" s="5" t="s">
        <v>20</v>
      </c>
      <c r="D20" s="18">
        <v>259.89999999999998</v>
      </c>
      <c r="E20" s="21">
        <v>0</v>
      </c>
      <c r="F20" s="19">
        <f t="shared" si="0"/>
        <v>0</v>
      </c>
      <c r="G20" s="19">
        <f t="shared" si="1"/>
        <v>0</v>
      </c>
    </row>
    <row r="21" spans="1:7" ht="15.75" thickBot="1" x14ac:dyDescent="0.3">
      <c r="A21" s="7" t="s">
        <v>2</v>
      </c>
      <c r="B21" s="6" t="s">
        <v>9</v>
      </c>
      <c r="C21" s="5" t="s">
        <v>16</v>
      </c>
      <c r="D21" s="18">
        <v>259.89999999999998</v>
      </c>
      <c r="E21" s="21">
        <v>1</v>
      </c>
      <c r="F21" s="19">
        <f t="shared" si="0"/>
        <v>259.89999999999998</v>
      </c>
      <c r="G21" s="19">
        <f t="shared" si="1"/>
        <v>12.994999999999999</v>
      </c>
    </row>
    <row r="22" spans="1:7" ht="15.75" thickBot="1" x14ac:dyDescent="0.3">
      <c r="A22" s="7" t="s">
        <v>3</v>
      </c>
      <c r="B22" s="6" t="s">
        <v>9</v>
      </c>
      <c r="C22" s="5" t="s">
        <v>16</v>
      </c>
      <c r="D22" s="18">
        <v>39.9</v>
      </c>
      <c r="E22" s="21">
        <v>11</v>
      </c>
      <c r="F22" s="19">
        <f t="shared" si="0"/>
        <v>438.9</v>
      </c>
      <c r="G22" s="19">
        <f t="shared" si="1"/>
        <v>21.945</v>
      </c>
    </row>
    <row r="23" spans="1:7" ht="15.75" thickBot="1" x14ac:dyDescent="0.3">
      <c r="A23" s="8" t="s">
        <v>4</v>
      </c>
      <c r="B23" s="9" t="s">
        <v>9</v>
      </c>
      <c r="C23" s="10" t="s">
        <v>16</v>
      </c>
      <c r="D23" s="23">
        <v>49.9</v>
      </c>
      <c r="E23" s="24">
        <v>21</v>
      </c>
      <c r="F23" s="25">
        <f t="shared" si="0"/>
        <v>1047.8999999999999</v>
      </c>
      <c r="G23" s="19">
        <f t="shared" si="1"/>
        <v>52.394999999999996</v>
      </c>
    </row>
    <row r="24" spans="1:7" ht="6.75" customHeight="1" thickBot="1" x14ac:dyDescent="0.35">
      <c r="A24" s="4"/>
      <c r="B24" s="4"/>
      <c r="C24" s="4"/>
      <c r="D24" s="4"/>
      <c r="E24" s="4"/>
      <c r="F24" s="4"/>
      <c r="G24" s="4"/>
    </row>
    <row r="25" spans="1:7" ht="19.5" thickBot="1" x14ac:dyDescent="0.35">
      <c r="A25" s="34" t="s">
        <v>25</v>
      </c>
      <c r="B25" s="35"/>
      <c r="C25" s="35"/>
      <c r="D25" s="26">
        <f>SUM(D4:D23)</f>
        <v>2983.0000000000009</v>
      </c>
      <c r="E25" s="27">
        <f>SUM(E4:E23)</f>
        <v>132</v>
      </c>
      <c r="F25" s="28">
        <f>SUM(F4:F23)</f>
        <v>10227.799999999999</v>
      </c>
      <c r="G25" s="28">
        <f>SUM(G4:G23)</f>
        <v>511.39000000000004</v>
      </c>
    </row>
    <row r="27" spans="1:7" x14ac:dyDescent="0.25">
      <c r="D27" s="22"/>
      <c r="F27" s="22"/>
      <c r="G27" s="22"/>
    </row>
  </sheetData>
  <mergeCells count="2">
    <mergeCell ref="A25:C25"/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AE3DD-79DC-4C6F-86EE-0CA56541D5E9}">
  <dimension ref="A1:I11"/>
  <sheetViews>
    <sheetView tabSelected="1" workbookViewId="0">
      <selection activeCell="F17" sqref="F17"/>
    </sheetView>
  </sheetViews>
  <sheetFormatPr defaultRowHeight="15" x14ac:dyDescent="0.25"/>
  <cols>
    <col min="1" max="1" width="12.85546875" bestFit="1" customWidth="1"/>
    <col min="2" max="2" width="14.140625" bestFit="1" customWidth="1"/>
  </cols>
  <sheetData>
    <row r="1" spans="1:9" x14ac:dyDescent="0.25">
      <c r="A1" s="37" t="s">
        <v>11</v>
      </c>
      <c r="B1" t="s">
        <v>29</v>
      </c>
    </row>
    <row r="2" spans="1:9" x14ac:dyDescent="0.25">
      <c r="A2" t="s">
        <v>0</v>
      </c>
      <c r="B2" s="38">
        <v>40</v>
      </c>
      <c r="H2" t="s">
        <v>30</v>
      </c>
    </row>
    <row r="3" spans="1:9" x14ac:dyDescent="0.25">
      <c r="A3" t="s">
        <v>2</v>
      </c>
      <c r="B3" s="38">
        <v>1</v>
      </c>
      <c r="I3" t="s">
        <v>31</v>
      </c>
    </row>
    <row r="4" spans="1:9" x14ac:dyDescent="0.25">
      <c r="A4" t="s">
        <v>3</v>
      </c>
      <c r="B4" s="38">
        <v>11</v>
      </c>
      <c r="I4" t="s">
        <v>32</v>
      </c>
    </row>
    <row r="5" spans="1:9" x14ac:dyDescent="0.25">
      <c r="A5" t="s">
        <v>18</v>
      </c>
      <c r="B5" s="38">
        <v>19</v>
      </c>
    </row>
    <row r="6" spans="1:9" x14ac:dyDescent="0.25">
      <c r="A6" t="s">
        <v>10</v>
      </c>
      <c r="B6" s="38">
        <v>28</v>
      </c>
    </row>
    <row r="7" spans="1:9" x14ac:dyDescent="0.25">
      <c r="A7" t="s">
        <v>4</v>
      </c>
      <c r="B7" s="38">
        <v>21</v>
      </c>
    </row>
    <row r="8" spans="1:9" x14ac:dyDescent="0.25">
      <c r="A8" t="s">
        <v>17</v>
      </c>
      <c r="B8" s="38">
        <v>4</v>
      </c>
    </row>
    <row r="9" spans="1:9" x14ac:dyDescent="0.25">
      <c r="A9" t="s">
        <v>15</v>
      </c>
      <c r="B9" s="38">
        <v>3</v>
      </c>
    </row>
    <row r="10" spans="1:9" x14ac:dyDescent="0.25">
      <c r="A10" t="s">
        <v>1</v>
      </c>
      <c r="B10" s="38">
        <v>3</v>
      </c>
    </row>
    <row r="11" spans="1:9" x14ac:dyDescent="0.25">
      <c r="A11" t="s">
        <v>19</v>
      </c>
      <c r="B11" s="38"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D1F7-659F-45E8-8041-4358EDC7BD47}">
  <sheetPr>
    <pageSetUpPr fitToPage="1"/>
  </sheetPr>
  <dimension ref="A1:I24"/>
  <sheetViews>
    <sheetView zoomScale="115" zoomScaleNormal="115" zoomScaleSheetLayoutView="100" workbookViewId="0">
      <selection activeCell="E3" activeCellId="1" sqref="A3:A23 E3:E23"/>
    </sheetView>
  </sheetViews>
  <sheetFormatPr defaultRowHeight="15" x14ac:dyDescent="0.25"/>
  <cols>
    <col min="1" max="1" width="16.140625" bestFit="1" customWidth="1"/>
    <col min="2" max="2" width="16.140625" style="1" bestFit="1" customWidth="1"/>
    <col min="3" max="3" width="16.7109375" bestFit="1" customWidth="1"/>
    <col min="4" max="4" width="22.42578125" bestFit="1" customWidth="1"/>
    <col min="5" max="5" width="12.28515625" bestFit="1" customWidth="1"/>
    <col min="6" max="6" width="15" bestFit="1" customWidth="1"/>
    <col min="7" max="7" width="27" bestFit="1" customWidth="1"/>
    <col min="9" max="9" width="12" bestFit="1" customWidth="1"/>
  </cols>
  <sheetData>
    <row r="1" spans="1:9" ht="18.75" x14ac:dyDescent="0.3">
      <c r="A1" s="36" t="s">
        <v>22</v>
      </c>
      <c r="B1" s="36"/>
      <c r="C1" s="36"/>
      <c r="D1" s="36"/>
      <c r="E1" s="36"/>
      <c r="F1" s="36"/>
      <c r="G1" s="36"/>
    </row>
    <row r="2" spans="1:9" ht="6" customHeight="1" x14ac:dyDescent="0.3">
      <c r="A2" s="4"/>
      <c r="B2" s="4"/>
      <c r="C2" s="4"/>
      <c r="D2" s="4"/>
      <c r="E2" s="11"/>
      <c r="F2" s="11"/>
      <c r="G2" s="11"/>
    </row>
    <row r="3" spans="1:9" s="2" customFormat="1" ht="19.5" thickBot="1" x14ac:dyDescent="0.35">
      <c r="A3" s="3" t="s">
        <v>11</v>
      </c>
      <c r="B3" s="3" t="s">
        <v>8</v>
      </c>
      <c r="C3" s="3" t="s">
        <v>12</v>
      </c>
      <c r="D3" s="3" t="s">
        <v>13</v>
      </c>
      <c r="E3" s="3" t="s">
        <v>28</v>
      </c>
      <c r="F3" s="3" t="s">
        <v>24</v>
      </c>
      <c r="G3" s="3" t="s">
        <v>27</v>
      </c>
      <c r="I3" s="30" t="s">
        <v>26</v>
      </c>
    </row>
    <row r="4" spans="1:9" ht="15.75" thickTop="1" x14ac:dyDescent="0.25">
      <c r="A4" t="s">
        <v>10</v>
      </c>
      <c r="B4" s="1" t="s">
        <v>7</v>
      </c>
      <c r="C4" t="s">
        <v>14</v>
      </c>
      <c r="D4" s="22">
        <v>25.9</v>
      </c>
      <c r="E4" s="1">
        <v>12</v>
      </c>
      <c r="F4" s="22">
        <f>Tabela3[[#This Row],[Preço Unitário]]*Tabela3[[#This Row],[Qtde]]</f>
        <v>310.79999999999995</v>
      </c>
      <c r="G4" s="29">
        <f>Tabela3[[#This Row],[Valor Total]]*$I$4</f>
        <v>15.54</v>
      </c>
      <c r="I4" s="31">
        <v>0.05</v>
      </c>
    </row>
    <row r="5" spans="1:9" x14ac:dyDescent="0.25">
      <c r="A5" t="s">
        <v>10</v>
      </c>
      <c r="B5" s="1" t="s">
        <v>5</v>
      </c>
      <c r="C5" t="s">
        <v>14</v>
      </c>
      <c r="D5" s="22">
        <v>29.9</v>
      </c>
      <c r="E5" s="1">
        <v>10</v>
      </c>
      <c r="F5" s="22">
        <f>Tabela3[[#This Row],[Preço Unitário]]*Tabela3[[#This Row],[Qtde]]</f>
        <v>299</v>
      </c>
      <c r="G5" s="29">
        <f>Tabela3[[#This Row],[Valor Total]]*$I$4</f>
        <v>14.950000000000001</v>
      </c>
    </row>
    <row r="6" spans="1:9" x14ac:dyDescent="0.25">
      <c r="A6" t="s">
        <v>10</v>
      </c>
      <c r="B6" s="1" t="s">
        <v>6</v>
      </c>
      <c r="C6" t="s">
        <v>14</v>
      </c>
      <c r="D6" s="22">
        <v>32.9</v>
      </c>
      <c r="E6" s="1">
        <v>6</v>
      </c>
      <c r="F6" s="22">
        <f>Tabela3[[#This Row],[Preço Unitário]]*Tabela3[[#This Row],[Qtde]]</f>
        <v>197.39999999999998</v>
      </c>
      <c r="G6" s="29">
        <f>Tabela3[[#This Row],[Valor Total]]*$I$4</f>
        <v>9.8699999999999992</v>
      </c>
    </row>
    <row r="7" spans="1:9" x14ac:dyDescent="0.25">
      <c r="A7" t="s">
        <v>15</v>
      </c>
      <c r="B7" s="1" t="s">
        <v>9</v>
      </c>
      <c r="C7" t="s">
        <v>16</v>
      </c>
      <c r="D7" s="22">
        <v>399.9</v>
      </c>
      <c r="E7" s="1">
        <v>3</v>
      </c>
      <c r="F7" s="22">
        <f>Tabela3[[#This Row],[Preço Unitário]]*Tabela3[[#This Row],[Qtde]]</f>
        <v>1199.6999999999998</v>
      </c>
      <c r="G7" s="29">
        <f>Tabela3[[#This Row],[Valor Total]]*$I$4</f>
        <v>59.984999999999992</v>
      </c>
    </row>
    <row r="8" spans="1:9" x14ac:dyDescent="0.25">
      <c r="A8" t="s">
        <v>17</v>
      </c>
      <c r="B8" s="1" t="s">
        <v>7</v>
      </c>
      <c r="C8" t="s">
        <v>14</v>
      </c>
      <c r="D8" s="22">
        <v>249.9</v>
      </c>
      <c r="E8" s="1">
        <v>1</v>
      </c>
      <c r="F8" s="22">
        <f>Tabela3[[#This Row],[Preço Unitário]]*Tabela3[[#This Row],[Qtde]]</f>
        <v>249.9</v>
      </c>
      <c r="G8" s="29">
        <f>Tabela3[[#This Row],[Valor Total]]*$I$4</f>
        <v>12.495000000000001</v>
      </c>
    </row>
    <row r="9" spans="1:9" x14ac:dyDescent="0.25">
      <c r="A9" t="s">
        <v>17</v>
      </c>
      <c r="B9" s="1" t="s">
        <v>5</v>
      </c>
      <c r="C9" t="s">
        <v>14</v>
      </c>
      <c r="D9" s="22">
        <v>259.89999999999998</v>
      </c>
      <c r="E9" s="1">
        <v>2</v>
      </c>
      <c r="F9" s="22">
        <f>Tabela3[[#This Row],[Preço Unitário]]*Tabela3[[#This Row],[Qtde]]</f>
        <v>519.79999999999995</v>
      </c>
      <c r="G9" s="29">
        <f>Tabela3[[#This Row],[Valor Total]]*$I$4</f>
        <v>25.99</v>
      </c>
    </row>
    <row r="10" spans="1:9" x14ac:dyDescent="0.25">
      <c r="A10" t="s">
        <v>17</v>
      </c>
      <c r="B10" s="1" t="s">
        <v>6</v>
      </c>
      <c r="C10" t="s">
        <v>14</v>
      </c>
      <c r="D10" s="22">
        <v>299.89999999999998</v>
      </c>
      <c r="E10" s="1">
        <v>1</v>
      </c>
      <c r="F10" s="22">
        <f>Tabela3[[#This Row],[Preço Unitário]]*Tabela3[[#This Row],[Qtde]]</f>
        <v>299.89999999999998</v>
      </c>
      <c r="G10" s="29">
        <f>Tabela3[[#This Row],[Valor Total]]*$I$4</f>
        <v>14.994999999999999</v>
      </c>
    </row>
    <row r="11" spans="1:9" x14ac:dyDescent="0.25">
      <c r="A11" t="s">
        <v>18</v>
      </c>
      <c r="B11" s="1" t="s">
        <v>7</v>
      </c>
      <c r="C11" t="s">
        <v>14</v>
      </c>
      <c r="D11" s="22">
        <v>85.9</v>
      </c>
      <c r="E11" s="1">
        <v>8</v>
      </c>
      <c r="F11" s="22">
        <f>Tabela3[[#This Row],[Preço Unitário]]*Tabela3[[#This Row],[Qtde]]</f>
        <v>687.2</v>
      </c>
      <c r="G11" s="29">
        <f>Tabela3[[#This Row],[Valor Total]]*$I$4</f>
        <v>34.360000000000007</v>
      </c>
    </row>
    <row r="12" spans="1:9" x14ac:dyDescent="0.25">
      <c r="A12" t="s">
        <v>18</v>
      </c>
      <c r="B12" s="1" t="s">
        <v>5</v>
      </c>
      <c r="C12" t="s">
        <v>14</v>
      </c>
      <c r="D12" s="22">
        <v>89.9</v>
      </c>
      <c r="E12" s="1">
        <v>5</v>
      </c>
      <c r="F12" s="22">
        <f>Tabela3[[#This Row],[Preço Unitário]]*Tabela3[[#This Row],[Qtde]]</f>
        <v>449.5</v>
      </c>
      <c r="G12" s="29">
        <f>Tabela3[[#This Row],[Valor Total]]*$I$4</f>
        <v>22.475000000000001</v>
      </c>
    </row>
    <row r="13" spans="1:9" x14ac:dyDescent="0.25">
      <c r="A13" t="s">
        <v>18</v>
      </c>
      <c r="B13" s="1" t="s">
        <v>6</v>
      </c>
      <c r="C13" t="s">
        <v>14</v>
      </c>
      <c r="D13" s="22">
        <v>92.9</v>
      </c>
      <c r="E13" s="1">
        <v>6</v>
      </c>
      <c r="F13" s="22">
        <f>Tabela3[[#This Row],[Preço Unitário]]*Tabela3[[#This Row],[Qtde]]</f>
        <v>557.40000000000009</v>
      </c>
      <c r="G13" s="29">
        <f>Tabela3[[#This Row],[Valor Total]]*$I$4</f>
        <v>27.870000000000005</v>
      </c>
    </row>
    <row r="14" spans="1:9" x14ac:dyDescent="0.25">
      <c r="A14" t="s">
        <v>19</v>
      </c>
      <c r="B14" s="1" t="s">
        <v>9</v>
      </c>
      <c r="C14" t="s">
        <v>14</v>
      </c>
      <c r="D14" s="22">
        <v>149.9</v>
      </c>
      <c r="E14" s="1">
        <v>2</v>
      </c>
      <c r="F14" s="22">
        <f>Tabela3[[#This Row],[Preço Unitário]]*Tabela3[[#This Row],[Qtde]]</f>
        <v>299.8</v>
      </c>
      <c r="G14" s="29">
        <f>Tabela3[[#This Row],[Valor Total]]*$I$4</f>
        <v>14.990000000000002</v>
      </c>
    </row>
    <row r="15" spans="1:9" x14ac:dyDescent="0.25">
      <c r="A15" t="s">
        <v>0</v>
      </c>
      <c r="B15" s="1" t="s">
        <v>7</v>
      </c>
      <c r="C15" t="s">
        <v>14</v>
      </c>
      <c r="D15" s="22">
        <v>65.900000000000006</v>
      </c>
      <c r="E15" s="1">
        <v>12</v>
      </c>
      <c r="F15" s="22">
        <f>Tabela3[[#This Row],[Preço Unitário]]*Tabela3[[#This Row],[Qtde]]</f>
        <v>790.80000000000007</v>
      </c>
      <c r="G15" s="29">
        <f>Tabela3[[#This Row],[Valor Total]]*$I$4</f>
        <v>39.540000000000006</v>
      </c>
    </row>
    <row r="16" spans="1:9" x14ac:dyDescent="0.25">
      <c r="A16" t="s">
        <v>0</v>
      </c>
      <c r="B16" s="1" t="s">
        <v>5</v>
      </c>
      <c r="C16" t="s">
        <v>14</v>
      </c>
      <c r="D16" s="22">
        <v>69.900000000000006</v>
      </c>
      <c r="E16" s="1">
        <v>15</v>
      </c>
      <c r="F16" s="22">
        <f>Tabela3[[#This Row],[Preço Unitário]]*Tabela3[[#This Row],[Qtde]]</f>
        <v>1048.5</v>
      </c>
      <c r="G16" s="29">
        <f>Tabela3[[#This Row],[Valor Total]]*$I$4</f>
        <v>52.425000000000004</v>
      </c>
    </row>
    <row r="17" spans="1:7" x14ac:dyDescent="0.25">
      <c r="A17" t="s">
        <v>0</v>
      </c>
      <c r="B17" s="1" t="s">
        <v>6</v>
      </c>
      <c r="C17" t="s">
        <v>14</v>
      </c>
      <c r="D17" s="22">
        <v>70.900000000000006</v>
      </c>
      <c r="E17" s="1">
        <v>13</v>
      </c>
      <c r="F17" s="22">
        <f>Tabela3[[#This Row],[Preço Unitário]]*Tabela3[[#This Row],[Qtde]]</f>
        <v>921.7</v>
      </c>
      <c r="G17" s="29">
        <f>Tabela3[[#This Row],[Valor Total]]*$I$4</f>
        <v>46.085000000000008</v>
      </c>
    </row>
    <row r="18" spans="1:7" x14ac:dyDescent="0.25">
      <c r="A18" t="s">
        <v>1</v>
      </c>
      <c r="B18" s="1">
        <v>36</v>
      </c>
      <c r="C18" t="s">
        <v>20</v>
      </c>
      <c r="D18" s="22">
        <v>199.9</v>
      </c>
      <c r="E18" s="1">
        <v>2</v>
      </c>
      <c r="F18" s="22">
        <f>Tabela3[[#This Row],[Preço Unitário]]*Tabela3[[#This Row],[Qtde]]</f>
        <v>399.8</v>
      </c>
      <c r="G18" s="29">
        <f>Tabela3[[#This Row],[Valor Total]]*$I$4</f>
        <v>19.990000000000002</v>
      </c>
    </row>
    <row r="19" spans="1:7" x14ac:dyDescent="0.25">
      <c r="A19" t="s">
        <v>1</v>
      </c>
      <c r="B19" s="1">
        <v>37</v>
      </c>
      <c r="C19" t="s">
        <v>20</v>
      </c>
      <c r="D19" s="22">
        <v>249.9</v>
      </c>
      <c r="E19" s="1">
        <v>1</v>
      </c>
      <c r="F19" s="22">
        <f>Tabela3[[#This Row],[Preço Unitário]]*Tabela3[[#This Row],[Qtde]]</f>
        <v>249.9</v>
      </c>
      <c r="G19" s="29">
        <f>Tabela3[[#This Row],[Valor Total]]*$I$4</f>
        <v>12.495000000000001</v>
      </c>
    </row>
    <row r="20" spans="1:7" x14ac:dyDescent="0.25">
      <c r="A20" t="s">
        <v>1</v>
      </c>
      <c r="B20" s="1">
        <v>38</v>
      </c>
      <c r="C20" t="s">
        <v>20</v>
      </c>
      <c r="D20" s="22">
        <v>259.89999999999998</v>
      </c>
      <c r="E20" s="1">
        <v>0</v>
      </c>
      <c r="F20" s="22">
        <f>Tabela3[[#This Row],[Preço Unitário]]*Tabela3[[#This Row],[Qtde]]</f>
        <v>0</v>
      </c>
      <c r="G20" s="29">
        <f>Tabela3[[#This Row],[Valor Total]]*$I$4</f>
        <v>0</v>
      </c>
    </row>
    <row r="21" spans="1:7" x14ac:dyDescent="0.25">
      <c r="A21" t="s">
        <v>2</v>
      </c>
      <c r="B21" s="1" t="s">
        <v>9</v>
      </c>
      <c r="C21" t="s">
        <v>16</v>
      </c>
      <c r="D21" s="22">
        <v>259.89999999999998</v>
      </c>
      <c r="E21" s="1">
        <v>1</v>
      </c>
      <c r="F21" s="22">
        <f>Tabela3[[#This Row],[Preço Unitário]]*Tabela3[[#This Row],[Qtde]]</f>
        <v>259.89999999999998</v>
      </c>
      <c r="G21" s="29">
        <f>Tabela3[[#This Row],[Valor Total]]*$I$4</f>
        <v>12.994999999999999</v>
      </c>
    </row>
    <row r="22" spans="1:7" x14ac:dyDescent="0.25">
      <c r="A22" t="s">
        <v>3</v>
      </c>
      <c r="B22" s="1" t="s">
        <v>9</v>
      </c>
      <c r="C22" t="s">
        <v>16</v>
      </c>
      <c r="D22" s="22">
        <v>39.9</v>
      </c>
      <c r="E22" s="1">
        <v>11</v>
      </c>
      <c r="F22" s="22">
        <f>Tabela3[[#This Row],[Preço Unitário]]*Tabela3[[#This Row],[Qtde]]</f>
        <v>438.9</v>
      </c>
      <c r="G22" s="29">
        <f>Tabela3[[#This Row],[Valor Total]]*$I$4</f>
        <v>21.945</v>
      </c>
    </row>
    <row r="23" spans="1:7" x14ac:dyDescent="0.25">
      <c r="A23" t="s">
        <v>4</v>
      </c>
      <c r="B23" s="1" t="s">
        <v>9</v>
      </c>
      <c r="C23" t="s">
        <v>16</v>
      </c>
      <c r="D23" s="22">
        <v>49.9</v>
      </c>
      <c r="E23" s="1">
        <v>21</v>
      </c>
      <c r="F23" s="22">
        <f>Tabela3[[#This Row],[Preço Unitário]]*Tabela3[[#This Row],[Qtde]]</f>
        <v>1047.8999999999999</v>
      </c>
      <c r="G23" s="29">
        <f>Tabela3[[#This Row],[Valor Total]]*$I$4</f>
        <v>52.394999999999996</v>
      </c>
    </row>
    <row r="24" spans="1:7" x14ac:dyDescent="0.25">
      <c r="A24" s="1"/>
      <c r="C24" s="1"/>
      <c r="D24" s="22">
        <f>SUBTOTAL(109,Tabela3[Preço Unitário])</f>
        <v>2983.0000000000009</v>
      </c>
      <c r="E24" s="1">
        <f>SUBTOTAL(109,Tabela3[Qtde])</f>
        <v>132</v>
      </c>
      <c r="F24" s="29">
        <f>SUBTOTAL(109,Tabela3[Valor Total])</f>
        <v>10227.799999999999</v>
      </c>
      <c r="G24" s="29">
        <f>SUBTOTAL(109,Tabela3[Valor do Desconto])</f>
        <v>511.39000000000004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scale="9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Produtos</vt:lpstr>
      <vt:lpstr>Planilha3</vt:lpstr>
      <vt:lpstr>Tabela de Produtos</vt:lpstr>
      <vt:lpstr>Gráfico-Produtos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 RPG</dc:creator>
  <cp:lastModifiedBy>Rafa RPG</cp:lastModifiedBy>
  <cp:lastPrinted>2024-06-22T18:16:16Z</cp:lastPrinted>
  <dcterms:created xsi:type="dcterms:W3CDTF">2024-06-21T18:36:13Z</dcterms:created>
  <dcterms:modified xsi:type="dcterms:W3CDTF">2024-06-22T21:02:27Z</dcterms:modified>
</cp:coreProperties>
</file>