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Front - Back\Curso-003\001 - Excel\"/>
    </mc:Choice>
  </mc:AlternateContent>
  <xr:revisionPtr revIDLastSave="0" documentId="13_ncr:1_{63DBA544-8A7F-4943-9066-F73B093864D8}" xr6:coauthVersionLast="36" xr6:coauthVersionMax="36" xr10:uidLastSave="{00000000-0000-0000-0000-000000000000}"/>
  <bookViews>
    <workbookView xWindow="2790" yWindow="0" windowWidth="23070" windowHeight="11505" activeTab="1" xr2:uid="{D1AB1EC9-71FA-412A-B8FE-746C2A8742A3}"/>
  </bookViews>
  <sheets>
    <sheet name="Produtos" sheetId="1" r:id="rId1"/>
    <sheet name="Tabela de Produto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G4" i="3"/>
  <c r="G25" i="1" l="1"/>
  <c r="E25" i="1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G12" i="3" s="1"/>
  <c r="F13" i="3"/>
  <c r="G13" i="3" s="1"/>
  <c r="F14" i="3"/>
  <c r="G14" i="3" s="1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4" i="1"/>
  <c r="F25" i="1" s="1"/>
  <c r="D24" i="3"/>
  <c r="E24" i="3"/>
  <c r="D25" i="1"/>
  <c r="G24" i="3" l="1"/>
  <c r="F24" i="3"/>
</calcChain>
</file>

<file path=xl/sharedStrings.xml><?xml version="1.0" encoding="utf-8"?>
<sst xmlns="http://schemas.openxmlformats.org/spreadsheetml/2006/main" count="133" uniqueCount="28">
  <si>
    <t>Bermuda</t>
  </si>
  <si>
    <t>Tênis</t>
  </si>
  <si>
    <t>Bolsa</t>
  </si>
  <si>
    <t>Boné</t>
  </si>
  <si>
    <t>Cinto</t>
  </si>
  <si>
    <t>M</t>
  </si>
  <si>
    <t>G</t>
  </si>
  <si>
    <t>P</t>
  </si>
  <si>
    <t>Tamanho</t>
  </si>
  <si>
    <t>Único</t>
  </si>
  <si>
    <t>Camiseta Lisa</t>
  </si>
  <si>
    <t>Produtos</t>
  </si>
  <si>
    <t>Categoria</t>
  </si>
  <si>
    <t>Preço Unitário</t>
  </si>
  <si>
    <t>Vestuário</t>
  </si>
  <si>
    <t xml:space="preserve">Óculos </t>
  </si>
  <si>
    <t>Acessórios</t>
  </si>
  <si>
    <t xml:space="preserve">Jaqueta </t>
  </si>
  <si>
    <t xml:space="preserve">Calça </t>
  </si>
  <si>
    <t xml:space="preserve">Vestido </t>
  </si>
  <si>
    <t>Calçado</t>
  </si>
  <si>
    <t>Qtde.</t>
  </si>
  <si>
    <r>
      <t xml:space="preserve">Meteora </t>
    </r>
    <r>
      <rPr>
        <b/>
        <sz val="14"/>
        <color theme="1" tint="0.249977111117893"/>
        <rFont val="Calibri"/>
        <family val="2"/>
        <scheme val="minor"/>
      </rPr>
      <t>(com tabela)</t>
    </r>
  </si>
  <si>
    <t>Meteora (sem tabela)</t>
  </si>
  <si>
    <t>Valor Total</t>
  </si>
  <si>
    <t>Totais</t>
  </si>
  <si>
    <t>Desconto</t>
  </si>
  <si>
    <t>Valor do Desconto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</si>
</sst>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3" borderId="0" xfId="0" applyFill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3" xfId="0" applyNumberFormat="1" applyBorder="1"/>
    <xf numFmtId="0" fontId="0" fillId="0" borderId="4" xfId="1" applyNumberFormat="1" applyFont="1" applyBorder="1" applyAlignment="1">
      <alignment horizontal="center"/>
    </xf>
    <xf numFmtId="0" fontId="0" fillId="0" borderId="6" xfId="1" applyNumberFormat="1" applyFont="1" applyBorder="1" applyAlignment="1">
      <alignment horizontal="center"/>
    </xf>
    <xf numFmtId="164" fontId="0" fillId="0" borderId="0" xfId="0" applyNumberFormat="1"/>
    <xf numFmtId="164" fontId="0" fillId="0" borderId="14" xfId="0" applyNumberFormat="1" applyBorder="1"/>
    <xf numFmtId="0" fontId="0" fillId="0" borderId="15" xfId="1" applyNumberFormat="1" applyFont="1" applyBorder="1" applyAlignment="1">
      <alignment horizontal="center"/>
    </xf>
    <xf numFmtId="164" fontId="0" fillId="0" borderId="10" xfId="0" applyNumberFormat="1" applyBorder="1"/>
    <xf numFmtId="164" fontId="5" fillId="4" borderId="16" xfId="0" applyNumberFormat="1" applyFont="1" applyFill="1" applyBorder="1"/>
    <xf numFmtId="0" fontId="5" fillId="4" borderId="17" xfId="0" applyNumberFormat="1" applyFont="1" applyFill="1" applyBorder="1" applyAlignment="1">
      <alignment horizontal="center"/>
    </xf>
    <xf numFmtId="164" fontId="5" fillId="4" borderId="18" xfId="0" applyNumberFormat="1" applyFont="1" applyFill="1" applyBorder="1"/>
    <xf numFmtId="164" fontId="0" fillId="0" borderId="0" xfId="0" applyNumberFormat="1" applyAlignment="1">
      <alignment horizontal="center"/>
    </xf>
    <xf numFmtId="0" fontId="4" fillId="2" borderId="13" xfId="0" applyFont="1" applyFill="1" applyBorder="1" applyAlignment="1">
      <alignment horizontal="right"/>
    </xf>
    <xf numFmtId="0" fontId="4" fillId="2" borderId="12" xfId="0" applyFont="1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0" fontId="7" fillId="5" borderId="19" xfId="0" applyFont="1" applyFill="1" applyBorder="1" applyAlignment="1">
      <alignment horizontal="center"/>
    </xf>
    <xf numFmtId="9" fontId="0" fillId="6" borderId="20" xfId="2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9" fontId="0" fillId="0" borderId="22" xfId="2" applyFont="1" applyBorder="1"/>
  </cellXfs>
  <cellStyles count="3">
    <cellStyle name="Moeda" xfId="1" builtinId="4"/>
    <cellStyle name="Normal" xfId="0" builtinId="0"/>
    <cellStyle name="Porcentagem" xfId="2" builtinId="5"/>
  </cellStyles>
  <dxfs count="13"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7A5C2F-2ED0-4132-A755-33287BFED071}" name="Tabela3" displayName="Tabela3" ref="A3:G24" totalsRowCount="1" headerRowDxfId="12">
  <autoFilter ref="A3:G23" xr:uid="{DD085341-96D5-448C-ACB6-B9B20E85FF90}"/>
  <tableColumns count="7">
    <tableColumn id="1" xr3:uid="{B3BB856A-94C5-4DBF-A426-729A6175E54C}" name="Produtos" totalsRowDxfId="6"/>
    <tableColumn id="2" xr3:uid="{57EE2957-B617-4F1F-99BF-A943B55BA5EF}" name="Tamanho" dataDxfId="11" totalsRowDxfId="5"/>
    <tableColumn id="3" xr3:uid="{3EC27319-A449-4A3F-BC2A-10D434BF2077}" name="Categoria" totalsRowDxfId="4"/>
    <tableColumn id="4" xr3:uid="{A4DC478E-BD53-452B-A86C-6BBB49DC23EB}" name="Preço Unitário" totalsRowFunction="sum" dataDxfId="10" totalsRowDxfId="3"/>
    <tableColumn id="5" xr3:uid="{DFA69D81-EF82-4249-9B1C-2E6D4A2555E8}" name="Qtde." totalsRowFunction="sum" dataDxfId="9" totalsRowDxfId="2"/>
    <tableColumn id="6" xr3:uid="{D884E988-6577-4BED-AA7D-358FDCE039D6}" name="Valor Total" totalsRowFunction="sum" dataDxfId="8" totalsRowDxfId="1">
      <calculatedColumnFormula>Tabela3[[#This Row],[Preço Unitário]]*Tabela3[[#This Row],[Qtde.]]</calculatedColumnFormula>
    </tableColumn>
    <tableColumn id="7" xr3:uid="{FC1C4EC2-D807-40BF-ABDA-2A64A12A1AC9}" name="Valor do Desconto" totalsRowFunction="sum" dataDxfId="7" totalsRowDxfId="0">
      <calculatedColumnFormula>Tabela3[[#This Row],[Valor Total]]*$I$4</calculatedColumnFormula>
    </tableColumn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E7D90-B6FA-4067-AF2F-B7057AE08EDA}">
  <dimension ref="A1:I27"/>
  <sheetViews>
    <sheetView zoomScale="130" zoomScaleNormal="130" workbookViewId="0">
      <selection activeCell="I6" sqref="I6"/>
    </sheetView>
  </sheetViews>
  <sheetFormatPr defaultRowHeight="15" x14ac:dyDescent="0.25"/>
  <cols>
    <col min="1" max="1" width="12.85546875" bestFit="1" customWidth="1"/>
    <col min="2" max="2" width="11.5703125" style="1" bestFit="1" customWidth="1"/>
    <col min="3" max="3" width="12.140625" bestFit="1" customWidth="1"/>
    <col min="4" max="4" width="17.85546875" bestFit="1" customWidth="1"/>
    <col min="5" max="5" width="11" bestFit="1" customWidth="1"/>
    <col min="6" max="6" width="17.85546875" bestFit="1" customWidth="1"/>
    <col min="7" max="7" width="22.42578125" bestFit="1" customWidth="1"/>
    <col min="9" max="9" width="12" bestFit="1" customWidth="1"/>
  </cols>
  <sheetData>
    <row r="1" spans="1:9" ht="18.75" x14ac:dyDescent="0.3">
      <c r="A1" s="32" t="s">
        <v>23</v>
      </c>
      <c r="B1" s="32"/>
      <c r="C1" s="32"/>
      <c r="D1" s="32"/>
      <c r="E1" s="32"/>
      <c r="F1" s="32"/>
      <c r="G1" s="32"/>
    </row>
    <row r="2" spans="1:9" ht="6" customHeight="1" thickBot="1" x14ac:dyDescent="0.35">
      <c r="A2" s="4"/>
      <c r="B2" s="4"/>
      <c r="C2" s="4"/>
      <c r="D2" s="4"/>
      <c r="E2" s="4"/>
      <c r="F2" s="4"/>
      <c r="G2" s="4"/>
    </row>
    <row r="3" spans="1:9" s="2" customFormat="1" ht="19.5" thickBot="1" x14ac:dyDescent="0.35">
      <c r="A3" s="15" t="s">
        <v>11</v>
      </c>
      <c r="B3" s="16" t="s">
        <v>8</v>
      </c>
      <c r="C3" s="16" t="s">
        <v>12</v>
      </c>
      <c r="D3" s="17" t="s">
        <v>13</v>
      </c>
      <c r="E3" s="17" t="s">
        <v>21</v>
      </c>
      <c r="F3" s="17" t="s">
        <v>24</v>
      </c>
      <c r="G3" s="17" t="s">
        <v>27</v>
      </c>
      <c r="I3" s="35" t="s">
        <v>26</v>
      </c>
    </row>
    <row r="4" spans="1:9" ht="15.75" thickBot="1" x14ac:dyDescent="0.3">
      <c r="A4" s="12" t="s">
        <v>10</v>
      </c>
      <c r="B4" s="13" t="s">
        <v>7</v>
      </c>
      <c r="C4" s="14" t="s">
        <v>14</v>
      </c>
      <c r="D4" s="19">
        <v>25.9</v>
      </c>
      <c r="E4" s="20">
        <v>12</v>
      </c>
      <c r="F4" s="19">
        <f>D4*E4</f>
        <v>310.79999999999995</v>
      </c>
      <c r="G4" s="19">
        <f>F4*$I$4</f>
        <v>15.54</v>
      </c>
      <c r="I4" s="36">
        <v>0.05</v>
      </c>
    </row>
    <row r="5" spans="1:9" ht="15.75" thickBot="1" x14ac:dyDescent="0.3">
      <c r="A5" s="7" t="s">
        <v>10</v>
      </c>
      <c r="B5" s="6" t="s">
        <v>5</v>
      </c>
      <c r="C5" s="5" t="s">
        <v>14</v>
      </c>
      <c r="D5" s="18">
        <v>29.9</v>
      </c>
      <c r="E5" s="21">
        <v>10</v>
      </c>
      <c r="F5" s="19">
        <f t="shared" ref="F5:F23" si="0">D5*E5</f>
        <v>299</v>
      </c>
      <c r="G5" s="19">
        <f t="shared" ref="G5:G23" si="1">F5*$I$4</f>
        <v>14.950000000000001</v>
      </c>
    </row>
    <row r="6" spans="1:9" ht="15.75" thickBot="1" x14ac:dyDescent="0.3">
      <c r="A6" s="7" t="s">
        <v>10</v>
      </c>
      <c r="B6" s="6" t="s">
        <v>6</v>
      </c>
      <c r="C6" s="5" t="s">
        <v>14</v>
      </c>
      <c r="D6" s="18">
        <v>32.9</v>
      </c>
      <c r="E6" s="21">
        <v>6</v>
      </c>
      <c r="F6" s="19">
        <f t="shared" si="0"/>
        <v>197.39999999999998</v>
      </c>
      <c r="G6" s="19">
        <f t="shared" si="1"/>
        <v>9.8699999999999992</v>
      </c>
    </row>
    <row r="7" spans="1:9" ht="15.75" thickBot="1" x14ac:dyDescent="0.3">
      <c r="A7" s="7" t="s">
        <v>15</v>
      </c>
      <c r="B7" s="6" t="s">
        <v>9</v>
      </c>
      <c r="C7" s="5" t="s">
        <v>16</v>
      </c>
      <c r="D7" s="18">
        <v>399.9</v>
      </c>
      <c r="E7" s="21">
        <v>3</v>
      </c>
      <c r="F7" s="19">
        <f t="shared" si="0"/>
        <v>1199.6999999999998</v>
      </c>
      <c r="G7" s="19">
        <f t="shared" si="1"/>
        <v>59.984999999999992</v>
      </c>
    </row>
    <row r="8" spans="1:9" ht="15.75" thickBot="1" x14ac:dyDescent="0.3">
      <c r="A8" s="7" t="s">
        <v>17</v>
      </c>
      <c r="B8" s="6" t="s">
        <v>7</v>
      </c>
      <c r="C8" s="5" t="s">
        <v>14</v>
      </c>
      <c r="D8" s="18">
        <v>249.9</v>
      </c>
      <c r="E8" s="21">
        <v>1</v>
      </c>
      <c r="F8" s="19">
        <f t="shared" si="0"/>
        <v>249.9</v>
      </c>
      <c r="G8" s="19">
        <f t="shared" si="1"/>
        <v>12.495000000000001</v>
      </c>
    </row>
    <row r="9" spans="1:9" ht="15.75" thickBot="1" x14ac:dyDescent="0.3">
      <c r="A9" s="7" t="s">
        <v>17</v>
      </c>
      <c r="B9" s="6" t="s">
        <v>5</v>
      </c>
      <c r="C9" s="5" t="s">
        <v>14</v>
      </c>
      <c r="D9" s="18">
        <v>259.89999999999998</v>
      </c>
      <c r="E9" s="21">
        <v>2</v>
      </c>
      <c r="F9" s="19">
        <f t="shared" si="0"/>
        <v>519.79999999999995</v>
      </c>
      <c r="G9" s="19">
        <f t="shared" si="1"/>
        <v>25.99</v>
      </c>
    </row>
    <row r="10" spans="1:9" ht="15.75" thickBot="1" x14ac:dyDescent="0.3">
      <c r="A10" s="7" t="s">
        <v>17</v>
      </c>
      <c r="B10" s="6" t="s">
        <v>6</v>
      </c>
      <c r="C10" s="5" t="s">
        <v>14</v>
      </c>
      <c r="D10" s="18">
        <v>299.89999999999998</v>
      </c>
      <c r="E10" s="21">
        <v>1</v>
      </c>
      <c r="F10" s="19">
        <f t="shared" si="0"/>
        <v>299.89999999999998</v>
      </c>
      <c r="G10" s="19">
        <f t="shared" si="1"/>
        <v>14.994999999999999</v>
      </c>
    </row>
    <row r="11" spans="1:9" ht="15.75" thickBot="1" x14ac:dyDescent="0.3">
      <c r="A11" s="7" t="s">
        <v>18</v>
      </c>
      <c r="B11" s="6" t="s">
        <v>7</v>
      </c>
      <c r="C11" s="5" t="s">
        <v>14</v>
      </c>
      <c r="D11" s="18">
        <v>85.9</v>
      </c>
      <c r="E11" s="21">
        <v>8</v>
      </c>
      <c r="F11" s="19">
        <f t="shared" si="0"/>
        <v>687.2</v>
      </c>
      <c r="G11" s="19">
        <f t="shared" si="1"/>
        <v>34.360000000000007</v>
      </c>
    </row>
    <row r="12" spans="1:9" ht="15.75" thickBot="1" x14ac:dyDescent="0.3">
      <c r="A12" s="7" t="s">
        <v>18</v>
      </c>
      <c r="B12" s="6" t="s">
        <v>5</v>
      </c>
      <c r="C12" s="5" t="s">
        <v>14</v>
      </c>
      <c r="D12" s="18">
        <v>89.9</v>
      </c>
      <c r="E12" s="21">
        <v>5</v>
      </c>
      <c r="F12" s="19">
        <f t="shared" si="0"/>
        <v>449.5</v>
      </c>
      <c r="G12" s="19">
        <f t="shared" si="1"/>
        <v>22.475000000000001</v>
      </c>
    </row>
    <row r="13" spans="1:9" ht="15.75" thickBot="1" x14ac:dyDescent="0.3">
      <c r="A13" s="7" t="s">
        <v>18</v>
      </c>
      <c r="B13" s="6" t="s">
        <v>6</v>
      </c>
      <c r="C13" s="5" t="s">
        <v>14</v>
      </c>
      <c r="D13" s="18">
        <v>92.9</v>
      </c>
      <c r="E13" s="21">
        <v>6</v>
      </c>
      <c r="F13" s="19">
        <f t="shared" si="0"/>
        <v>557.40000000000009</v>
      </c>
      <c r="G13" s="19">
        <f t="shared" si="1"/>
        <v>27.870000000000005</v>
      </c>
    </row>
    <row r="14" spans="1:9" ht="15.75" thickBot="1" x14ac:dyDescent="0.3">
      <c r="A14" s="7" t="s">
        <v>19</v>
      </c>
      <c r="B14" s="6" t="s">
        <v>9</v>
      </c>
      <c r="C14" s="5" t="s">
        <v>14</v>
      </c>
      <c r="D14" s="18">
        <v>149.9</v>
      </c>
      <c r="E14" s="21">
        <v>2</v>
      </c>
      <c r="F14" s="19">
        <f t="shared" si="0"/>
        <v>299.8</v>
      </c>
      <c r="G14" s="19">
        <f t="shared" si="1"/>
        <v>14.990000000000002</v>
      </c>
    </row>
    <row r="15" spans="1:9" ht="15.75" thickBot="1" x14ac:dyDescent="0.3">
      <c r="A15" s="7" t="s">
        <v>0</v>
      </c>
      <c r="B15" s="6" t="s">
        <v>7</v>
      </c>
      <c r="C15" s="5" t="s">
        <v>14</v>
      </c>
      <c r="D15" s="18">
        <v>65.900000000000006</v>
      </c>
      <c r="E15" s="21">
        <v>12</v>
      </c>
      <c r="F15" s="19">
        <f t="shared" si="0"/>
        <v>790.80000000000007</v>
      </c>
      <c r="G15" s="19">
        <f t="shared" si="1"/>
        <v>39.540000000000006</v>
      </c>
    </row>
    <row r="16" spans="1:9" ht="15.75" thickBot="1" x14ac:dyDescent="0.3">
      <c r="A16" s="7" t="s">
        <v>0</v>
      </c>
      <c r="B16" s="6" t="s">
        <v>5</v>
      </c>
      <c r="C16" s="5" t="s">
        <v>14</v>
      </c>
      <c r="D16" s="18">
        <v>69.900000000000006</v>
      </c>
      <c r="E16" s="21">
        <v>15</v>
      </c>
      <c r="F16" s="19">
        <f t="shared" si="0"/>
        <v>1048.5</v>
      </c>
      <c r="G16" s="19">
        <f t="shared" si="1"/>
        <v>52.425000000000004</v>
      </c>
    </row>
    <row r="17" spans="1:7" ht="15.75" thickBot="1" x14ac:dyDescent="0.3">
      <c r="A17" s="7" t="s">
        <v>0</v>
      </c>
      <c r="B17" s="6" t="s">
        <v>6</v>
      </c>
      <c r="C17" s="5" t="s">
        <v>14</v>
      </c>
      <c r="D17" s="18">
        <v>70.900000000000006</v>
      </c>
      <c r="E17" s="21">
        <v>13</v>
      </c>
      <c r="F17" s="19">
        <f t="shared" si="0"/>
        <v>921.7</v>
      </c>
      <c r="G17" s="19">
        <f t="shared" si="1"/>
        <v>46.085000000000008</v>
      </c>
    </row>
    <row r="18" spans="1:7" ht="15.75" thickBot="1" x14ac:dyDescent="0.3">
      <c r="A18" s="7" t="s">
        <v>1</v>
      </c>
      <c r="B18" s="6">
        <v>36</v>
      </c>
      <c r="C18" s="5" t="s">
        <v>20</v>
      </c>
      <c r="D18" s="18">
        <v>199.9</v>
      </c>
      <c r="E18" s="21">
        <v>2</v>
      </c>
      <c r="F18" s="19">
        <f t="shared" si="0"/>
        <v>399.8</v>
      </c>
      <c r="G18" s="19">
        <f t="shared" si="1"/>
        <v>19.990000000000002</v>
      </c>
    </row>
    <row r="19" spans="1:7" ht="15.75" thickBot="1" x14ac:dyDescent="0.3">
      <c r="A19" s="7" t="s">
        <v>1</v>
      </c>
      <c r="B19" s="6">
        <v>37</v>
      </c>
      <c r="C19" s="5" t="s">
        <v>20</v>
      </c>
      <c r="D19" s="18">
        <v>249.9</v>
      </c>
      <c r="E19" s="21">
        <v>1</v>
      </c>
      <c r="F19" s="19">
        <f t="shared" si="0"/>
        <v>249.9</v>
      </c>
      <c r="G19" s="19">
        <f t="shared" si="1"/>
        <v>12.495000000000001</v>
      </c>
    </row>
    <row r="20" spans="1:7" ht="15.75" thickBot="1" x14ac:dyDescent="0.3">
      <c r="A20" s="7" t="s">
        <v>1</v>
      </c>
      <c r="B20" s="6">
        <v>38</v>
      </c>
      <c r="C20" s="5" t="s">
        <v>20</v>
      </c>
      <c r="D20" s="18">
        <v>259.89999999999998</v>
      </c>
      <c r="E20" s="21">
        <v>0</v>
      </c>
      <c r="F20" s="19">
        <f t="shared" si="0"/>
        <v>0</v>
      </c>
      <c r="G20" s="19">
        <f t="shared" si="1"/>
        <v>0</v>
      </c>
    </row>
    <row r="21" spans="1:7" ht="15.75" thickBot="1" x14ac:dyDescent="0.3">
      <c r="A21" s="7" t="s">
        <v>2</v>
      </c>
      <c r="B21" s="6" t="s">
        <v>9</v>
      </c>
      <c r="C21" s="5" t="s">
        <v>16</v>
      </c>
      <c r="D21" s="18">
        <v>259.89999999999998</v>
      </c>
      <c r="E21" s="21">
        <v>1</v>
      </c>
      <c r="F21" s="19">
        <f t="shared" si="0"/>
        <v>259.89999999999998</v>
      </c>
      <c r="G21" s="19">
        <f t="shared" si="1"/>
        <v>12.994999999999999</v>
      </c>
    </row>
    <row r="22" spans="1:7" ht="15.75" thickBot="1" x14ac:dyDescent="0.3">
      <c r="A22" s="7" t="s">
        <v>3</v>
      </c>
      <c r="B22" s="6" t="s">
        <v>9</v>
      </c>
      <c r="C22" s="5" t="s">
        <v>16</v>
      </c>
      <c r="D22" s="18">
        <v>39.9</v>
      </c>
      <c r="E22" s="21">
        <v>11</v>
      </c>
      <c r="F22" s="19">
        <f t="shared" si="0"/>
        <v>438.9</v>
      </c>
      <c r="G22" s="19">
        <f t="shared" si="1"/>
        <v>21.945</v>
      </c>
    </row>
    <row r="23" spans="1:7" ht="15.75" thickBot="1" x14ac:dyDescent="0.3">
      <c r="A23" s="8" t="s">
        <v>4</v>
      </c>
      <c r="B23" s="9" t="s">
        <v>9</v>
      </c>
      <c r="C23" s="10" t="s">
        <v>16</v>
      </c>
      <c r="D23" s="23">
        <v>49.9</v>
      </c>
      <c r="E23" s="24">
        <v>21</v>
      </c>
      <c r="F23" s="25">
        <f t="shared" si="0"/>
        <v>1047.8999999999999</v>
      </c>
      <c r="G23" s="19">
        <f t="shared" si="1"/>
        <v>52.394999999999996</v>
      </c>
    </row>
    <row r="24" spans="1:7" ht="6.75" customHeight="1" thickBot="1" x14ac:dyDescent="0.35">
      <c r="A24" s="4"/>
      <c r="B24" s="4"/>
      <c r="C24" s="4"/>
      <c r="D24" s="4"/>
      <c r="E24" s="4"/>
      <c r="F24" s="4"/>
      <c r="G24" s="4"/>
    </row>
    <row r="25" spans="1:7" ht="19.5" thickBot="1" x14ac:dyDescent="0.35">
      <c r="A25" s="30" t="s">
        <v>25</v>
      </c>
      <c r="B25" s="31"/>
      <c r="C25" s="31"/>
      <c r="D25" s="26">
        <f>SUM(D4:D23)</f>
        <v>2983.0000000000009</v>
      </c>
      <c r="E25" s="27">
        <f>SUM(E4:E23)</f>
        <v>132</v>
      </c>
      <c r="F25" s="28">
        <f>SUM(F4:F23)</f>
        <v>10227.799999999999</v>
      </c>
      <c r="G25" s="28">
        <f>SUM(G4:G23)</f>
        <v>511.39000000000004</v>
      </c>
    </row>
    <row r="27" spans="1:7" x14ac:dyDescent="0.25">
      <c r="D27" s="22"/>
      <c r="F27" s="22"/>
      <c r="G27" s="22"/>
    </row>
  </sheetData>
  <mergeCells count="2">
    <mergeCell ref="A25:C25"/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D1F7-659F-45E8-8041-4358EDC7BD47}">
  <sheetPr>
    <pageSetUpPr fitToPage="1"/>
  </sheetPr>
  <dimension ref="A1:I24"/>
  <sheetViews>
    <sheetView tabSelected="1" topLeftCell="B1" zoomScale="145" zoomScaleNormal="145" zoomScaleSheetLayoutView="100" workbookViewId="0">
      <selection activeCell="I12" sqref="I12"/>
    </sheetView>
  </sheetViews>
  <sheetFormatPr defaultRowHeight="15" x14ac:dyDescent="0.25"/>
  <cols>
    <col min="1" max="1" width="16.140625" bestFit="1" customWidth="1"/>
    <col min="2" max="2" width="16.140625" style="1" bestFit="1" customWidth="1"/>
    <col min="3" max="3" width="16.7109375" bestFit="1" customWidth="1"/>
    <col min="4" max="4" width="22.42578125" bestFit="1" customWidth="1"/>
    <col min="5" max="5" width="12.28515625" bestFit="1" customWidth="1"/>
    <col min="6" max="6" width="15" bestFit="1" customWidth="1"/>
    <col min="7" max="7" width="27" bestFit="1" customWidth="1"/>
    <col min="9" max="9" width="12" bestFit="1" customWidth="1"/>
  </cols>
  <sheetData>
    <row r="1" spans="1:9" ht="18.75" x14ac:dyDescent="0.3">
      <c r="A1" s="32" t="s">
        <v>22</v>
      </c>
      <c r="B1" s="32"/>
      <c r="C1" s="32"/>
      <c r="D1" s="32"/>
      <c r="E1" s="32"/>
      <c r="F1" s="32"/>
      <c r="G1" s="32"/>
    </row>
    <row r="2" spans="1:9" ht="6" customHeight="1" x14ac:dyDescent="0.3">
      <c r="A2" s="4"/>
      <c r="B2" s="4"/>
      <c r="C2" s="4"/>
      <c r="D2" s="4"/>
      <c r="E2" s="11"/>
      <c r="F2" s="11"/>
      <c r="G2" s="11"/>
    </row>
    <row r="3" spans="1:9" s="2" customFormat="1" ht="19.5" thickBot="1" x14ac:dyDescent="0.35">
      <c r="A3" s="3" t="s">
        <v>11</v>
      </c>
      <c r="B3" s="3" t="s">
        <v>8</v>
      </c>
      <c r="C3" s="3" t="s">
        <v>12</v>
      </c>
      <c r="D3" s="3" t="s">
        <v>13</v>
      </c>
      <c r="E3" s="3" t="s">
        <v>21</v>
      </c>
      <c r="F3" s="3" t="s">
        <v>24</v>
      </c>
      <c r="G3" s="3" t="s">
        <v>27</v>
      </c>
      <c r="I3" s="33" t="s">
        <v>26</v>
      </c>
    </row>
    <row r="4" spans="1:9" ht="15.75" thickTop="1" x14ac:dyDescent="0.25">
      <c r="A4" t="s">
        <v>10</v>
      </c>
      <c r="B4" s="1" t="s">
        <v>7</v>
      </c>
      <c r="C4" t="s">
        <v>14</v>
      </c>
      <c r="D4" s="22">
        <v>25.9</v>
      </c>
      <c r="E4" s="1">
        <v>12</v>
      </c>
      <c r="F4" s="22">
        <f>Tabela3[[#This Row],[Preço Unitário]]*Tabela3[[#This Row],[Qtde.]]</f>
        <v>310.79999999999995</v>
      </c>
      <c r="G4" s="29">
        <f>Tabela3[[#This Row],[Valor Total]]*$I$4</f>
        <v>15.54</v>
      </c>
      <c r="I4" s="34">
        <v>0.05</v>
      </c>
    </row>
    <row r="5" spans="1:9" x14ac:dyDescent="0.25">
      <c r="A5" t="s">
        <v>10</v>
      </c>
      <c r="B5" s="1" t="s">
        <v>5</v>
      </c>
      <c r="C5" t="s">
        <v>14</v>
      </c>
      <c r="D5" s="22">
        <v>29.9</v>
      </c>
      <c r="E5" s="1">
        <v>10</v>
      </c>
      <c r="F5" s="22">
        <f>Tabela3[[#This Row],[Preço Unitário]]*Tabela3[[#This Row],[Qtde.]]</f>
        <v>299</v>
      </c>
      <c r="G5" s="29">
        <f>Tabela3[[#This Row],[Valor Total]]*$I$4</f>
        <v>14.950000000000001</v>
      </c>
    </row>
    <row r="6" spans="1:9" x14ac:dyDescent="0.25">
      <c r="A6" t="s">
        <v>10</v>
      </c>
      <c r="B6" s="1" t="s">
        <v>6</v>
      </c>
      <c r="C6" t="s">
        <v>14</v>
      </c>
      <c r="D6" s="22">
        <v>32.9</v>
      </c>
      <c r="E6" s="1">
        <v>6</v>
      </c>
      <c r="F6" s="22">
        <f>Tabela3[[#This Row],[Preço Unitário]]*Tabela3[[#This Row],[Qtde.]]</f>
        <v>197.39999999999998</v>
      </c>
      <c r="G6" s="29">
        <f>Tabela3[[#This Row],[Valor Total]]*$I$4</f>
        <v>9.8699999999999992</v>
      </c>
    </row>
    <row r="7" spans="1:9" x14ac:dyDescent="0.25">
      <c r="A7" t="s">
        <v>15</v>
      </c>
      <c r="B7" s="1" t="s">
        <v>9</v>
      </c>
      <c r="C7" t="s">
        <v>16</v>
      </c>
      <c r="D7" s="22">
        <v>399.9</v>
      </c>
      <c r="E7" s="1">
        <v>3</v>
      </c>
      <c r="F7" s="22">
        <f>Tabela3[[#This Row],[Preço Unitário]]*Tabela3[[#This Row],[Qtde.]]</f>
        <v>1199.6999999999998</v>
      </c>
      <c r="G7" s="29">
        <f>Tabela3[[#This Row],[Valor Total]]*$I$4</f>
        <v>59.984999999999992</v>
      </c>
    </row>
    <row r="8" spans="1:9" x14ac:dyDescent="0.25">
      <c r="A8" t="s">
        <v>17</v>
      </c>
      <c r="B8" s="1" t="s">
        <v>7</v>
      </c>
      <c r="C8" t="s">
        <v>14</v>
      </c>
      <c r="D8" s="22">
        <v>249.9</v>
      </c>
      <c r="E8" s="1">
        <v>1</v>
      </c>
      <c r="F8" s="22">
        <f>Tabela3[[#This Row],[Preço Unitário]]*Tabela3[[#This Row],[Qtde.]]</f>
        <v>249.9</v>
      </c>
      <c r="G8" s="29">
        <f>Tabela3[[#This Row],[Valor Total]]*$I$4</f>
        <v>12.495000000000001</v>
      </c>
    </row>
    <row r="9" spans="1:9" x14ac:dyDescent="0.25">
      <c r="A9" t="s">
        <v>17</v>
      </c>
      <c r="B9" s="1" t="s">
        <v>5</v>
      </c>
      <c r="C9" t="s">
        <v>14</v>
      </c>
      <c r="D9" s="22">
        <v>259.89999999999998</v>
      </c>
      <c r="E9" s="1">
        <v>2</v>
      </c>
      <c r="F9" s="22">
        <f>Tabela3[[#This Row],[Preço Unitário]]*Tabela3[[#This Row],[Qtde.]]</f>
        <v>519.79999999999995</v>
      </c>
      <c r="G9" s="29">
        <f>Tabela3[[#This Row],[Valor Total]]*$I$4</f>
        <v>25.99</v>
      </c>
    </row>
    <row r="10" spans="1:9" x14ac:dyDescent="0.25">
      <c r="A10" t="s">
        <v>17</v>
      </c>
      <c r="B10" s="1" t="s">
        <v>6</v>
      </c>
      <c r="C10" t="s">
        <v>14</v>
      </c>
      <c r="D10" s="22">
        <v>299.89999999999998</v>
      </c>
      <c r="E10" s="1">
        <v>1</v>
      </c>
      <c r="F10" s="22">
        <f>Tabela3[[#This Row],[Preço Unitário]]*Tabela3[[#This Row],[Qtde.]]</f>
        <v>299.89999999999998</v>
      </c>
      <c r="G10" s="29">
        <f>Tabela3[[#This Row],[Valor Total]]*$I$4</f>
        <v>14.994999999999999</v>
      </c>
    </row>
    <row r="11" spans="1:9" x14ac:dyDescent="0.25">
      <c r="A11" t="s">
        <v>18</v>
      </c>
      <c r="B11" s="1" t="s">
        <v>7</v>
      </c>
      <c r="C11" t="s">
        <v>14</v>
      </c>
      <c r="D11" s="22">
        <v>85.9</v>
      </c>
      <c r="E11" s="1">
        <v>8</v>
      </c>
      <c r="F11" s="22">
        <f>Tabela3[[#This Row],[Preço Unitário]]*Tabela3[[#This Row],[Qtde.]]</f>
        <v>687.2</v>
      </c>
      <c r="G11" s="29">
        <f>Tabela3[[#This Row],[Valor Total]]*$I$4</f>
        <v>34.360000000000007</v>
      </c>
    </row>
    <row r="12" spans="1:9" x14ac:dyDescent="0.25">
      <c r="A12" t="s">
        <v>18</v>
      </c>
      <c r="B12" s="1" t="s">
        <v>5</v>
      </c>
      <c r="C12" t="s">
        <v>14</v>
      </c>
      <c r="D12" s="22">
        <v>89.9</v>
      </c>
      <c r="E12" s="1">
        <v>5</v>
      </c>
      <c r="F12" s="22">
        <f>Tabela3[[#This Row],[Preço Unitário]]*Tabela3[[#This Row],[Qtde.]]</f>
        <v>449.5</v>
      </c>
      <c r="G12" s="29">
        <f>Tabela3[[#This Row],[Valor Total]]*$I$4</f>
        <v>22.475000000000001</v>
      </c>
    </row>
    <row r="13" spans="1:9" x14ac:dyDescent="0.25">
      <c r="A13" t="s">
        <v>18</v>
      </c>
      <c r="B13" s="1" t="s">
        <v>6</v>
      </c>
      <c r="C13" t="s">
        <v>14</v>
      </c>
      <c r="D13" s="22">
        <v>92.9</v>
      </c>
      <c r="E13" s="1">
        <v>6</v>
      </c>
      <c r="F13" s="22">
        <f>Tabela3[[#This Row],[Preço Unitário]]*Tabela3[[#This Row],[Qtde.]]</f>
        <v>557.40000000000009</v>
      </c>
      <c r="G13" s="29">
        <f>Tabela3[[#This Row],[Valor Total]]*$I$4</f>
        <v>27.870000000000005</v>
      </c>
    </row>
    <row r="14" spans="1:9" x14ac:dyDescent="0.25">
      <c r="A14" t="s">
        <v>19</v>
      </c>
      <c r="B14" s="1" t="s">
        <v>9</v>
      </c>
      <c r="C14" t="s">
        <v>14</v>
      </c>
      <c r="D14" s="22">
        <v>149.9</v>
      </c>
      <c r="E14" s="1">
        <v>2</v>
      </c>
      <c r="F14" s="22">
        <f>Tabela3[[#This Row],[Preço Unitário]]*Tabela3[[#This Row],[Qtde.]]</f>
        <v>299.8</v>
      </c>
      <c r="G14" s="29">
        <f>Tabela3[[#This Row],[Valor Total]]*$I$4</f>
        <v>14.990000000000002</v>
      </c>
    </row>
    <row r="15" spans="1:9" x14ac:dyDescent="0.25">
      <c r="A15" t="s">
        <v>0</v>
      </c>
      <c r="B15" s="1" t="s">
        <v>7</v>
      </c>
      <c r="C15" t="s">
        <v>14</v>
      </c>
      <c r="D15" s="22">
        <v>65.900000000000006</v>
      </c>
      <c r="E15" s="1">
        <v>12</v>
      </c>
      <c r="F15" s="22">
        <f>Tabela3[[#This Row],[Preço Unitário]]*Tabela3[[#This Row],[Qtde.]]</f>
        <v>790.80000000000007</v>
      </c>
      <c r="G15" s="29">
        <f>Tabela3[[#This Row],[Valor Total]]*$I$4</f>
        <v>39.540000000000006</v>
      </c>
    </row>
    <row r="16" spans="1:9" x14ac:dyDescent="0.25">
      <c r="A16" t="s">
        <v>0</v>
      </c>
      <c r="B16" s="1" t="s">
        <v>5</v>
      </c>
      <c r="C16" t="s">
        <v>14</v>
      </c>
      <c r="D16" s="22">
        <v>69.900000000000006</v>
      </c>
      <c r="E16" s="1">
        <v>15</v>
      </c>
      <c r="F16" s="22">
        <f>Tabela3[[#This Row],[Preço Unitário]]*Tabela3[[#This Row],[Qtde.]]</f>
        <v>1048.5</v>
      </c>
      <c r="G16" s="29">
        <f>Tabela3[[#This Row],[Valor Total]]*$I$4</f>
        <v>52.425000000000004</v>
      </c>
    </row>
    <row r="17" spans="1:7" x14ac:dyDescent="0.25">
      <c r="A17" t="s">
        <v>0</v>
      </c>
      <c r="B17" s="1" t="s">
        <v>6</v>
      </c>
      <c r="C17" t="s">
        <v>14</v>
      </c>
      <c r="D17" s="22">
        <v>70.900000000000006</v>
      </c>
      <c r="E17" s="1">
        <v>13</v>
      </c>
      <c r="F17" s="22">
        <f>Tabela3[[#This Row],[Preço Unitário]]*Tabela3[[#This Row],[Qtde.]]</f>
        <v>921.7</v>
      </c>
      <c r="G17" s="29">
        <f>Tabela3[[#This Row],[Valor Total]]*$I$4</f>
        <v>46.085000000000008</v>
      </c>
    </row>
    <row r="18" spans="1:7" x14ac:dyDescent="0.25">
      <c r="A18" t="s">
        <v>1</v>
      </c>
      <c r="B18" s="1">
        <v>36</v>
      </c>
      <c r="C18" t="s">
        <v>20</v>
      </c>
      <c r="D18" s="22">
        <v>199.9</v>
      </c>
      <c r="E18" s="1">
        <v>2</v>
      </c>
      <c r="F18" s="22">
        <f>Tabela3[[#This Row],[Preço Unitário]]*Tabela3[[#This Row],[Qtde.]]</f>
        <v>399.8</v>
      </c>
      <c r="G18" s="29">
        <f>Tabela3[[#This Row],[Valor Total]]*$I$4</f>
        <v>19.990000000000002</v>
      </c>
    </row>
    <row r="19" spans="1:7" x14ac:dyDescent="0.25">
      <c r="A19" t="s">
        <v>1</v>
      </c>
      <c r="B19" s="1">
        <v>37</v>
      </c>
      <c r="C19" t="s">
        <v>20</v>
      </c>
      <c r="D19" s="22">
        <v>249.9</v>
      </c>
      <c r="E19" s="1">
        <v>1</v>
      </c>
      <c r="F19" s="22">
        <f>Tabela3[[#This Row],[Preço Unitário]]*Tabela3[[#This Row],[Qtde.]]</f>
        <v>249.9</v>
      </c>
      <c r="G19" s="29">
        <f>Tabela3[[#This Row],[Valor Total]]*$I$4</f>
        <v>12.495000000000001</v>
      </c>
    </row>
    <row r="20" spans="1:7" x14ac:dyDescent="0.25">
      <c r="A20" t="s">
        <v>1</v>
      </c>
      <c r="B20" s="1">
        <v>38</v>
      </c>
      <c r="C20" t="s">
        <v>20</v>
      </c>
      <c r="D20" s="22">
        <v>259.89999999999998</v>
      </c>
      <c r="E20" s="1">
        <v>0</v>
      </c>
      <c r="F20" s="22">
        <f>Tabela3[[#This Row],[Preço Unitário]]*Tabela3[[#This Row],[Qtde.]]</f>
        <v>0</v>
      </c>
      <c r="G20" s="29">
        <f>Tabela3[[#This Row],[Valor Total]]*$I$4</f>
        <v>0</v>
      </c>
    </row>
    <row r="21" spans="1:7" x14ac:dyDescent="0.25">
      <c r="A21" t="s">
        <v>2</v>
      </c>
      <c r="B21" s="1" t="s">
        <v>9</v>
      </c>
      <c r="C21" t="s">
        <v>16</v>
      </c>
      <c r="D21" s="22">
        <v>259.89999999999998</v>
      </c>
      <c r="E21" s="1">
        <v>1</v>
      </c>
      <c r="F21" s="22">
        <f>Tabela3[[#This Row],[Preço Unitário]]*Tabela3[[#This Row],[Qtde.]]</f>
        <v>259.89999999999998</v>
      </c>
      <c r="G21" s="29">
        <f>Tabela3[[#This Row],[Valor Total]]*$I$4</f>
        <v>12.994999999999999</v>
      </c>
    </row>
    <row r="22" spans="1:7" x14ac:dyDescent="0.25">
      <c r="A22" t="s">
        <v>3</v>
      </c>
      <c r="B22" s="1" t="s">
        <v>9</v>
      </c>
      <c r="C22" t="s">
        <v>16</v>
      </c>
      <c r="D22" s="22">
        <v>39.9</v>
      </c>
      <c r="E22" s="1">
        <v>11</v>
      </c>
      <c r="F22" s="22">
        <f>Tabela3[[#This Row],[Preço Unitário]]*Tabela3[[#This Row],[Qtde.]]</f>
        <v>438.9</v>
      </c>
      <c r="G22" s="29">
        <f>Tabela3[[#This Row],[Valor Total]]*$I$4</f>
        <v>21.945</v>
      </c>
    </row>
    <row r="23" spans="1:7" x14ac:dyDescent="0.25">
      <c r="A23" t="s">
        <v>4</v>
      </c>
      <c r="B23" s="1" t="s">
        <v>9</v>
      </c>
      <c r="C23" t="s">
        <v>16</v>
      </c>
      <c r="D23" s="22">
        <v>49.9</v>
      </c>
      <c r="E23" s="1">
        <v>21</v>
      </c>
      <c r="F23" s="22">
        <f>Tabela3[[#This Row],[Preço Unitário]]*Tabela3[[#This Row],[Qtde.]]</f>
        <v>1047.8999999999999</v>
      </c>
      <c r="G23" s="29">
        <f>Tabela3[[#This Row],[Valor Total]]*$I$4</f>
        <v>52.394999999999996</v>
      </c>
    </row>
    <row r="24" spans="1:7" x14ac:dyDescent="0.25">
      <c r="A24" s="1"/>
      <c r="C24" s="1"/>
      <c r="D24" s="22">
        <f>SUBTOTAL(109,Tabela3[Preço Unitário])</f>
        <v>2983.0000000000009</v>
      </c>
      <c r="E24" s="1">
        <f>SUBTOTAL(109,Tabela3[Qtde.])</f>
        <v>132</v>
      </c>
      <c r="F24" s="29">
        <f>SUBTOTAL(109,Tabela3[Valor Total])</f>
        <v>10227.799999999999</v>
      </c>
      <c r="G24" s="29">
        <f>SUBTOTAL(109,Tabela3[Valor do Desconto])</f>
        <v>511.39000000000004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scale="9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Tabela de 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 RPG</dc:creator>
  <cp:lastModifiedBy>Rafa RPG</cp:lastModifiedBy>
  <cp:lastPrinted>2024-06-22T18:16:16Z</cp:lastPrinted>
  <dcterms:created xsi:type="dcterms:W3CDTF">2024-06-21T18:36:13Z</dcterms:created>
  <dcterms:modified xsi:type="dcterms:W3CDTF">2024-06-22T18:24:46Z</dcterms:modified>
</cp:coreProperties>
</file>