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no\Desktop\Data Visualization\Excel\Excel-Challenge\"/>
    </mc:Choice>
  </mc:AlternateContent>
  <xr:revisionPtr revIDLastSave="0" documentId="8_{92DE10B3-8448-491A-B4EB-C1326F0D237A}" xr6:coauthVersionLast="45" xr6:coauthVersionMax="45" xr10:uidLastSave="{00000000-0000-0000-0000-000000000000}"/>
  <bookViews>
    <workbookView xWindow="-120" yWindow="-120" windowWidth="20730" windowHeight="11160" tabRatio="726" firstSheet="3" activeTab="10" xr2:uid="{00000000-000D-0000-FFFF-FFFF00000000}"/>
  </bookViews>
  <sheets>
    <sheet name="AA.Master_Sheet" sheetId="1" r:id="rId1"/>
    <sheet name="A.Category CountPivot" sheetId="2" r:id="rId2"/>
    <sheet name="B.Sub-Category CountPivot" sheetId="3" r:id="rId3"/>
    <sheet name="C.CountStatePivot" sheetId="7" r:id="rId4"/>
    <sheet name="D.Staff_pick" sheetId="20" r:id="rId5"/>
    <sheet name="Spotlighted" sheetId="21" r:id="rId6"/>
    <sheet name="% Category" sheetId="43" r:id="rId7"/>
    <sheet name="% Success" sheetId="44" r:id="rId8"/>
    <sheet name="Sheet45" sheetId="45" r:id="rId9"/>
    <sheet name="Goal_Outcomes" sheetId="31" r:id="rId10"/>
    <sheet name="Bonus 2" sheetId="41" r:id="rId11"/>
  </sheets>
  <calcPr calcId="191029"/>
  <pivotCaches>
    <pivotCache cacheId="7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41" l="1"/>
  <c r="N4" i="41"/>
  <c r="M4" i="41"/>
  <c r="L4" i="41"/>
  <c r="K4" i="41"/>
  <c r="J4" i="41"/>
  <c r="I4" i="41"/>
  <c r="N3" i="41"/>
  <c r="L3" i="41"/>
  <c r="K3" i="41"/>
  <c r="J3" i="41"/>
  <c r="I3" i="41"/>
  <c r="B4" i="31"/>
  <c r="B3" i="31"/>
  <c r="D14" i="31"/>
  <c r="D13" i="31"/>
  <c r="D12" i="31"/>
  <c r="D11" i="31"/>
  <c r="D10" i="31"/>
  <c r="D9" i="31"/>
  <c r="D8" i="31"/>
  <c r="D7" i="31"/>
  <c r="D6" i="31"/>
  <c r="D5" i="31"/>
  <c r="D4" i="31"/>
  <c r="C3" i="31"/>
  <c r="D3" i="31"/>
  <c r="C4" i="31"/>
  <c r="B5" i="31"/>
  <c r="C5" i="31"/>
  <c r="B6" i="31"/>
  <c r="C6" i="31"/>
  <c r="B7" i="31"/>
  <c r="C7" i="31"/>
  <c r="B8" i="31"/>
  <c r="C8" i="31"/>
  <c r="B9" i="31"/>
  <c r="C9" i="31"/>
  <c r="B10" i="31"/>
  <c r="C10" i="31"/>
  <c r="B11" i="31"/>
  <c r="C11" i="31"/>
  <c r="B12" i="31"/>
  <c r="C12" i="31"/>
  <c r="B13" i="31"/>
  <c r="C13" i="31"/>
  <c r="B14" i="31"/>
  <c r="C14" i="3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2" i="1"/>
  <c r="E14" i="31" l="1"/>
  <c r="H14" i="31" s="1"/>
  <c r="E10" i="31"/>
  <c r="G10" i="31" s="1"/>
  <c r="E6" i="31"/>
  <c r="G6" i="31" s="1"/>
  <c r="E13" i="31"/>
  <c r="G13" i="31" s="1"/>
  <c r="E9" i="31"/>
  <c r="G9" i="31" s="1"/>
  <c r="E5" i="31"/>
  <c r="H5" i="31" s="1"/>
  <c r="E12" i="31"/>
  <c r="H12" i="31" s="1"/>
  <c r="E8" i="31"/>
  <c r="H8" i="31" s="1"/>
  <c r="F14" i="31"/>
  <c r="E11" i="31"/>
  <c r="H11" i="31" s="1"/>
  <c r="E7" i="31"/>
  <c r="G7" i="31" s="1"/>
  <c r="E4" i="31"/>
  <c r="E3" i="31"/>
  <c r="G14" i="31" l="1"/>
  <c r="H9" i="31"/>
  <c r="H10" i="31"/>
  <c r="H6" i="31"/>
  <c r="F5" i="31"/>
  <c r="F6" i="31"/>
  <c r="F9" i="31"/>
  <c r="F10" i="31"/>
  <c r="H13" i="31"/>
  <c r="F13" i="31"/>
  <c r="G5" i="31"/>
  <c r="F11" i="31"/>
  <c r="G11" i="31"/>
  <c r="F8" i="31"/>
  <c r="G8" i="31"/>
  <c r="F12" i="31"/>
  <c r="H7" i="31"/>
  <c r="G12" i="31"/>
  <c r="F7" i="31"/>
  <c r="G4" i="31"/>
  <c r="H4" i="31"/>
  <c r="F4" i="31"/>
  <c r="H3" i="31"/>
  <c r="G3" i="31"/>
  <c r="F3" i="3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<sst xmlns="http://schemas.openxmlformats.org/spreadsheetml/2006/main" count="37475" uniqueCount="8416">
  <si>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</si>
  <si>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</si>
  <si>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</si>
  <si>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</si>
  <si>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</si>
  <si>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</si>
  <si>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</si>
  <si>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</si>
  <si>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</si>
  <si>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</si>
  <si>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</si>
  <si>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</si>
  <si>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</si>
  <si>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</si>
  <si>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</si>
  <si>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</si>
  <si>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</si>
  <si>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</si>
  <si>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</si>
  <si>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</si>
  <si>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</si>
  <si>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</si>
  <si>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</si>
  <si>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</si>
  <si>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</si>
  <si>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</si>
  <si>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</si>
  <si>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</si>
  <si>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</si>
  <si>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</si>
  <si>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</si>
  <si>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</si>
  <si>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</si>
  <si>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</si>
  <si>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</si>
  <si>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</si>
  <si>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</si>
  <si>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</si>
  <si>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</si>
  <si>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</si>
  <si>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</si>
  <si>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</si>
  <si>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</si>
  <si>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</si>
  <si>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</si>
  <si>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</si>
  <si>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</si>
  <si>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</si>
  <si>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</si>
  <si>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</si>
  <si>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</si>
  <si>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</si>
  <si>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</si>
  <si>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</si>
  <si>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</si>
  <si>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</si>
  <si>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</si>
  <si>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</si>
  <si>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</si>
  <si>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</si>
  <si>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</si>
  <si>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</si>
  <si>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</si>
  <si>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</si>
  <si>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</si>
  <si>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</si>
  <si>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</si>
  <si>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</si>
  <si>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</si>
  <si>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</si>
  <si>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</si>
  <si>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</si>
  <si>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</si>
  <si>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</si>
  <si>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</si>
  <si>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</si>
  <si>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</si>
  <si>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</si>
  <si>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</si>
  <si>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</si>
  <si>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</si>
  <si>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</si>
  <si>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</si>
  <si>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</si>
  <si>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</si>
  <si>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</si>
  <si>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</si>
  <si>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</si>
  <si>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</si>
  <si>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</si>
  <si>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</si>
  <si>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</si>
  <si>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</si>
  <si>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</si>
  <si>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</si>
  <si>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</si>
  <si>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</si>
  <si>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</si>
  <si>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</si>
  <si>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</si>
  <si>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</si>
  <si>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</si>
  <si>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</si>
  <si>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</si>
  <si>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</si>
  <si>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</si>
  <si>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</si>
  <si>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</si>
  <si>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</si>
  <si>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</si>
  <si>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</si>
  <si>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</si>
  <si>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</si>
  <si>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</si>
  <si>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</si>
  <si>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</si>
  <si>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</si>
  <si>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</si>
  <si>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</si>
  <si>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</si>
  <si>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</si>
  <si>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</si>
  <si>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</si>
  <si>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</si>
  <si>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</si>
  <si>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</si>
  <si>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</si>
  <si>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</si>
  <si>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</si>
  <si>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</si>
  <si>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</si>
  <si>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</si>
  <si>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</si>
  <si>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</si>
  <si>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</si>
  <si>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</si>
  <si>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</si>
  <si>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</si>
  <si>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</si>
  <si>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</si>
  <si>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</si>
  <si>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</si>
  <si>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</si>
  <si>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</si>
  <si>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</si>
  <si>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</si>
  <si>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</si>
  <si>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</si>
  <si>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</si>
  <si>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</si>
  <si>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</si>
  <si>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</si>
  <si>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</si>
  <si>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</si>
  <si>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</si>
  <si>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</si>
  <si>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</si>
  <si>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</si>
  <si>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</si>
  <si>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</si>
  <si>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</si>
  <si>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</si>
  <si>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</si>
  <si>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</si>
  <si>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</si>
  <si>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</si>
  <si>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</si>
  <si>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</si>
  <si>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</si>
  <si>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</si>
  <si>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</si>
  <si>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</si>
  <si>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</si>
  <si>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</si>
  <si>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</si>
  <si>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</si>
  <si>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</si>
  <si>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</si>
  <si>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</si>
  <si>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</si>
  <si>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</si>
  <si>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</si>
  <si>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</si>
  <si>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</si>
  <si>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</si>
  <si>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</si>
  <si>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</si>
  <si>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</si>
  <si>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</si>
  <si>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</si>
  <si>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</si>
  <si>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</si>
  <si>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</si>
  <si>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</si>
  <si>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</si>
  <si>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</si>
  <si>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</si>
  <si>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</si>
  <si>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</si>
  <si>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</si>
  <si>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</si>
  <si>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</si>
  <si>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</si>
  <si>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</si>
  <si>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</si>
  <si>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</si>
  <si>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</si>
  <si>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</si>
  <si>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</si>
  <si>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</si>
  <si>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</si>
  <si>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</si>
  <si>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</si>
  <si>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</si>
  <si>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</si>
  <si>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</si>
  <si>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</si>
  <si>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</si>
  <si>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</si>
  <si>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</si>
  <si>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</si>
  <si>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</si>
  <si>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</si>
  <si>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</si>
  <si>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</si>
  <si>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</si>
  <si>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</si>
  <si>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</si>
  <si>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</si>
  <si>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</si>
  <si>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</si>
  <si>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</si>
  <si>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</si>
  <si>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</si>
  <si>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</si>
  <si>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</si>
  <si>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</si>
  <si>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</si>
  <si>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</si>
  <si>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</si>
  <si>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</si>
  <si>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</si>
  <si>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</si>
  <si>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</si>
  <si>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</si>
  <si>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</si>
  <si>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</si>
  <si>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</si>
  <si>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</si>
  <si>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</si>
  <si>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</si>
  <si>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</si>
  <si>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</si>
  <si>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</si>
  <si>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</si>
  <si>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</si>
  <si>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</si>
  <si>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</si>
  <si>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</si>
  <si>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</si>
  <si>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</si>
  <si>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</si>
  <si>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</si>
  <si>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</si>
  <si>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</si>
  <si>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</si>
  <si>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</si>
  <si>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</si>
  <si>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</si>
  <si>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</si>
  <si>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</si>
  <si>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</si>
  <si>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</si>
  <si>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</si>
  <si>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</si>
  <si>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</si>
  <si>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</si>
  <si>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</si>
  <si>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</si>
  <si>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</si>
  <si>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</si>
  <si>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</si>
  <si>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</si>
  <si>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</si>
  <si>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</si>
  <si>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</si>
  <si>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</si>
  <si>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</si>
  <si>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</si>
  <si>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</si>
  <si>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</si>
  <si>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</si>
  <si>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</si>
  <si>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</si>
  <si>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</si>
  <si>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</si>
  <si>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</si>
  <si>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</si>
  <si>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</si>
  <si>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</si>
  <si>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</si>
  <si>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</si>
  <si>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</si>
  <si>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</si>
  <si>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</si>
  <si>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</si>
  <si>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</si>
  <si>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</si>
  <si>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</si>
  <si>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</si>
  <si>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</si>
  <si>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</si>
  <si>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</si>
  <si>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</si>
  <si>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</si>
  <si>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</si>
  <si>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</si>
  <si>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</si>
  <si>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</si>
  <si>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</si>
  <si>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</si>
  <si>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</si>
  <si>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</si>
  <si>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</si>
  <si>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</si>
  <si>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</si>
  <si>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</si>
  <si>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</si>
  <si>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</si>
  <si>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</si>
  <si>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</si>
  <si>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</si>
  <si>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</si>
  <si>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</si>
  <si>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</si>
  <si>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</si>
  <si>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</si>
  <si>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</si>
  <si>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</si>
  <si>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</si>
  <si>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</si>
  <si>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</si>
  <si>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</si>
  <si>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</si>
  <si>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</si>
  <si>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</si>
  <si>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</si>
  <si>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</si>
  <si>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</si>
  <si>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</si>
  <si>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</si>
  <si>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</si>
  <si>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</si>
  <si>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</si>
  <si>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</si>
  <si>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</si>
  <si>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</si>
  <si>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</si>
  <si>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</si>
  <si>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</si>
  <si>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</si>
  <si>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</si>
  <si>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</si>
  <si>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</si>
  <si>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</si>
  <si>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</si>
  <si>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</si>
  <si>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</si>
  <si>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</si>
  <si>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</si>
  <si>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</si>
  <si>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</si>
  <si>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</si>
  <si>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</si>
  <si>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</si>
  <si>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</si>
  <si>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</si>
  <si>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</si>
  <si>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</si>
  <si>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</si>
  <si>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</si>
  <si>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</si>
  <si>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</si>
  <si>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</si>
  <si>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</si>
  <si>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</si>
  <si>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</si>
  <si>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</si>
  <si>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</si>
  <si>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</si>
  <si>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</si>
  <si>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</si>
  <si>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</si>
  <si>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</si>
  <si>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</si>
  <si>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</si>
  <si>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</si>
  <si>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</si>
  <si>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</si>
  <si>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</si>
  <si>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</si>
  <si>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</si>
  <si>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</si>
  <si>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</si>
  <si>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</si>
  <si>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</si>
  <si>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</si>
  <si>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</si>
  <si>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</si>
  <si>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</si>
  <si>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</si>
  <si>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</si>
  <si>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</si>
  <si>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</si>
  <si>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</si>
  <si>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</si>
  <si>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</si>
  <si>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</si>
  <si>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</si>
  <si>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</si>
  <si>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</si>
  <si>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</si>
  <si>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</si>
  <si>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</si>
  <si>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</si>
  <si>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</si>
  <si>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</si>
  <si>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</si>
  <si>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</si>
  <si>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</si>
  <si>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</si>
  <si>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</si>
  <si>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</si>
  <si>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</si>
  <si>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</si>
  <si>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</si>
  <si>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</si>
  <si>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</si>
  <si>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</si>
  <si>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</si>
  <si>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</si>
  <si>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</si>
  <si>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</si>
  <si>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</si>
  <si>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</si>
  <si>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</si>
  <si>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</si>
  <si>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</si>
  <si>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</si>
  <si>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</si>
  <si>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</si>
  <si>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</si>
  <si>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</si>
  <si>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</si>
  <si>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</si>
  <si>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</si>
  <si>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</si>
  <si>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</si>
  <si>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</si>
  <si>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</si>
  <si>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</si>
  <si>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</si>
  <si>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</si>
  <si>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</si>
  <si>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</si>
  <si>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</si>
  <si>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</si>
  <si>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</si>
  <si>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</si>
  <si>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</si>
  <si>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</si>
  <si>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</si>
  <si>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</si>
  <si>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</si>
  <si>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</si>
  <si>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</si>
  <si>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</si>
  <si>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</si>
  <si>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</si>
  <si>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</si>
  <si>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</si>
  <si>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</si>
  <si>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</si>
  <si>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</si>
  <si>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</si>
  <si>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</si>
  <si>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</si>
  <si>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</si>
  <si>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</si>
  <si>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</si>
  <si>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</si>
  <si>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</si>
  <si>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</si>
  <si>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</si>
  <si>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</si>
  <si>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</si>
  <si>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</si>
  <si>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</si>
  <si>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</si>
  <si>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</si>
  <si>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</si>
  <si>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</si>
  <si>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</si>
  <si>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</si>
  <si>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</si>
  <si>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</si>
  <si>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</si>
  <si>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</si>
  <si>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</si>
  <si>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</si>
  <si>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</si>
  <si>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</si>
  <si>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</si>
  <si>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</si>
  <si>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</si>
  <si>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</si>
  <si>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</si>
  <si>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</si>
  <si>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</si>
  <si>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</si>
  <si>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</si>
  <si>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</si>
  <si>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</si>
  <si>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</si>
  <si>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</si>
  <si>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</si>
  <si>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</si>
  <si>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</si>
  <si>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</si>
  <si>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</si>
  <si>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</si>
  <si>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</si>
  <si>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</si>
  <si>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</si>
  <si>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</si>
  <si>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</si>
  <si>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</si>
  <si>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</si>
  <si>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</si>
  <si>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</si>
  <si>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</si>
  <si>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</si>
  <si>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</si>
  <si>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</si>
  <si>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</si>
  <si>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</si>
  <si>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</si>
  <si>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</si>
  <si>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</si>
  <si>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</si>
  <si>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</si>
  <si>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</si>
  <si>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</si>
  <si>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</si>
  <si>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</si>
  <si>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</si>
  <si>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</si>
  <si>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</si>
  <si>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</si>
  <si>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</si>
  <si>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</si>
  <si>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</si>
  <si>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</si>
  <si>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</si>
  <si>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</si>
  <si>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</si>
  <si>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</si>
  <si>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</si>
  <si>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</si>
  <si>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</si>
  <si>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</si>
  <si>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</si>
  <si>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</si>
  <si>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</si>
  <si>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</si>
  <si>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</si>
  <si>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</si>
  <si>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</si>
  <si>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</si>
  <si>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</si>
  <si>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</si>
  <si>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</si>
  <si>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</si>
  <si>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</si>
  <si>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</si>
  <si>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</si>
  <si>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</si>
  <si>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</si>
  <si>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</si>
  <si>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</si>
  <si>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</si>
  <si>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</si>
  <si>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</si>
  <si>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</si>
  <si>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</si>
  <si>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</si>
  <si>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</si>
  <si>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</si>
  <si>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</si>
  <si>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</si>
  <si>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</si>
  <si>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</si>
  <si>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</si>
  <si>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</si>
  <si>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</si>
  <si>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</si>
  <si>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</si>
  <si>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</si>
  <si>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</si>
  <si>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</si>
  <si>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</si>
  <si>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</si>
  <si>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</si>
  <si>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</si>
  <si>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</si>
  <si>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</si>
  <si>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</si>
  <si>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</si>
  <si>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</si>
  <si>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</si>
  <si>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</si>
  <si>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</si>
  <si>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</si>
  <si>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</si>
  <si>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</si>
  <si>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</si>
  <si>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</si>
  <si>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</si>
  <si>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</si>
  <si>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</si>
  <si>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</si>
  <si>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</si>
  <si>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</si>
  <si>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</si>
  <si>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</si>
  <si>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</si>
  <si>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</si>
  <si>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</si>
  <si>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</si>
  <si>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</si>
  <si>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</si>
  <si>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</si>
  <si>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</si>
  <si>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</si>
  <si>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</si>
  <si>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</si>
  <si>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</si>
  <si>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</si>
  <si>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</si>
  <si>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</si>
  <si>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</si>
  <si>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</si>
  <si>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</si>
  <si>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</si>
  <si>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</si>
  <si>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</si>
  <si>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</si>
  <si>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</si>
  <si>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</si>
  <si>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</si>
  <si>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</si>
  <si>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</si>
  <si>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</si>
  <si>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</si>
  <si>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</si>
  <si>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</si>
  <si>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</si>
  <si>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</si>
  <si>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</si>
  <si>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</si>
  <si>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</si>
  <si>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</si>
  <si>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</si>
  <si>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</si>
  <si>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</si>
  <si>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</si>
  <si>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</si>
  <si>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</si>
  <si>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</si>
  <si>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</si>
  <si>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</si>
  <si>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</si>
  <si>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</si>
  <si>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</si>
  <si>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</si>
  <si>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</si>
  <si>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</si>
  <si>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</si>
  <si>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</si>
  <si>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</si>
  <si>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</si>
  <si>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</si>
  <si>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</si>
  <si>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</si>
  <si>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</si>
  <si>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</si>
  <si>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</si>
  <si>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</si>
  <si>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</si>
  <si>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</si>
  <si>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</si>
  <si>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</si>
  <si>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</si>
  <si>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</si>
  <si>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</si>
  <si>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</si>
  <si>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</si>
  <si>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</si>
  <si>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</si>
  <si>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</si>
  <si>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</si>
  <si>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</si>
  <si>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</si>
  <si>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</si>
  <si>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</si>
  <si>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</si>
  <si>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</si>
  <si>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</si>
  <si>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</si>
  <si>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</si>
  <si>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</si>
  <si>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</si>
  <si>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</si>
  <si>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</si>
  <si>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</si>
  <si>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</si>
  <si>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</si>
  <si>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</si>
  <si>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</si>
  <si>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</si>
  <si>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</si>
  <si>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</si>
  <si>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</si>
  <si>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</si>
  <si>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</si>
  <si>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</si>
  <si>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</si>
  <si>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</si>
  <si>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</si>
  <si>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</si>
  <si>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</si>
  <si>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</si>
  <si>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</si>
  <si>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</si>
  <si>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</si>
  <si>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</si>
  <si>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</si>
  <si>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</si>
  <si>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</si>
  <si>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</si>
  <si>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</si>
  <si>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</si>
  <si>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</si>
  <si>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</si>
  <si>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</si>
  <si>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</si>
  <si>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</si>
  <si>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</si>
  <si>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</si>
  <si>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</si>
  <si>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</si>
  <si>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</si>
  <si>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</si>
  <si>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</si>
  <si>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</si>
  <si>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</si>
  <si>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</si>
  <si>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</si>
  <si>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</si>
  <si>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</si>
  <si>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</si>
  <si>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</si>
  <si>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</si>
  <si>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</si>
  <si>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</si>
  <si>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</si>
  <si>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</si>
  <si>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</si>
  <si>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</si>
  <si>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</si>
  <si>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</si>
  <si>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</si>
  <si>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</si>
  <si>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</si>
  <si>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</si>
  <si>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</si>
  <si>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</si>
  <si>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</si>
  <si>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</si>
  <si>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</si>
  <si>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</si>
  <si>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</si>
  <si>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</si>
  <si>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</si>
  <si>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</si>
  <si>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</si>
  <si>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</si>
  <si>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</si>
  <si>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</si>
  <si>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</si>
  <si>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</si>
  <si>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</si>
  <si>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</si>
  <si>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</si>
  <si>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</si>
  <si>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</si>
  <si>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</si>
  <si>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</si>
  <si>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</si>
  <si>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</si>
  <si>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</si>
  <si>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</si>
  <si>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</si>
  <si>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</si>
  <si>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</si>
  <si>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</si>
  <si>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</si>
  <si>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</si>
  <si>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</si>
  <si>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</si>
  <si>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</si>
  <si>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</si>
  <si>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</si>
  <si>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</si>
  <si>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</si>
  <si>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</si>
  <si>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</si>
  <si>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</si>
  <si>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</si>
  <si>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</si>
  <si>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</si>
  <si>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</si>
  <si>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</si>
  <si>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</si>
  <si>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</si>
  <si>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</si>
  <si>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</si>
  <si>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</si>
  <si>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</si>
  <si>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</si>
  <si>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</si>
  <si>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</si>
  <si>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</si>
  <si>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</si>
  <si>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</si>
  <si>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</si>
  <si>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</si>
  <si>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</si>
  <si>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</si>
  <si>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</si>
  <si>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</si>
  <si>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</si>
  <si>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</si>
  <si>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</si>
  <si>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</si>
  <si>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</si>
  <si>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</si>
  <si>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</si>
  <si>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</si>
  <si>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</si>
  <si>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</si>
  <si>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</si>
  <si>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</si>
  <si>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</si>
  <si>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</si>
  <si>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</si>
  <si>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</si>
  <si>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</si>
  <si>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</si>
  <si>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</si>
  <si>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</si>
  <si>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</si>
  <si>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</si>
  <si>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</si>
  <si>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</si>
  <si>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</si>
  <si>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</si>
  <si>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</si>
  <si>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</si>
  <si>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</si>
  <si>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</si>
  <si>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</si>
  <si>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</si>
  <si>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</si>
  <si>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</si>
  <si>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</si>
  <si>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</si>
  <si>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</si>
  <si>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</si>
  <si>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</si>
  <si>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</si>
  <si>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</si>
  <si>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</si>
  <si>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</si>
  <si>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</si>
  <si>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</si>
  <si>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</si>
  <si>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</si>
  <si>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</si>
  <si>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</si>
  <si>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</si>
  <si>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</si>
  <si>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</si>
  <si>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</si>
  <si>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</si>
  <si>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</si>
  <si>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</si>
  <si>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</si>
  <si>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</si>
  <si>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</si>
  <si>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</si>
  <si>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</si>
  <si>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</si>
  <si>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</si>
  <si>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</si>
  <si>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</si>
  <si>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</si>
  <si>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</si>
  <si>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</si>
  <si>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</si>
  <si>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</si>
  <si>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</si>
  <si>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</si>
  <si>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</si>
  <si>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</si>
  <si>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</si>
  <si>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</si>
  <si>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</si>
  <si>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</si>
  <si>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</si>
  <si>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</si>
  <si>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</si>
  <si>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</si>
  <si>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</si>
  <si>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</si>
  <si>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</si>
  <si>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</si>
  <si>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</si>
  <si>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</si>
  <si>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</si>
  <si>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</si>
  <si>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</si>
  <si>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</si>
  <si>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</si>
  <si>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</si>
  <si>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</si>
  <si>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</si>
  <si>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</si>
  <si>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</si>
  <si>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</si>
  <si>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</si>
  <si>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</si>
  <si>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</si>
  <si>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</si>
  <si>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</si>
  <si>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</si>
  <si>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</si>
  <si>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</si>
  <si>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</si>
  <si>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</si>
  <si>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</si>
  <si>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</si>
  <si>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</si>
  <si>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</si>
  <si>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</si>
  <si>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</si>
  <si>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</si>
  <si>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</si>
  <si>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</si>
  <si>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</si>
  <si>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</si>
  <si>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</si>
  <si>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</si>
  <si>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</si>
  <si>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</si>
  <si>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</si>
  <si>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</si>
  <si>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</si>
  <si>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</si>
  <si>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</si>
  <si>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</si>
  <si>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</si>
  <si>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</si>
  <si>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</si>
  <si>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</si>
  <si>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</si>
  <si>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</si>
  <si>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</si>
  <si>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</si>
  <si>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</si>
  <si>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</si>
  <si>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</si>
  <si>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</si>
  <si>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</si>
  <si>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</si>
  <si>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</si>
  <si>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</si>
  <si>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</si>
  <si>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</si>
  <si>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</si>
  <si>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</si>
  <si>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</si>
  <si>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</si>
  <si>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</si>
  <si>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</si>
  <si>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</si>
  <si>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</si>
  <si>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</si>
  <si>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</si>
  <si>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</si>
  <si>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</si>
  <si>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</si>
  <si>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</si>
  <si>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</si>
  <si>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</si>
  <si>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</si>
  <si>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</si>
  <si>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</si>
  <si>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</si>
  <si>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</si>
  <si>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</si>
  <si>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</si>
  <si>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</si>
  <si>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</si>
  <si>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</si>
  <si>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</si>
  <si>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</si>
  <si>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</si>
  <si>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</si>
  <si>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</si>
  <si>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</si>
  <si>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</si>
  <si>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</si>
  <si>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</si>
  <si>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</si>
  <si>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</si>
  <si>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</si>
  <si>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</si>
  <si>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</si>
  <si>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</si>
  <si>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</si>
  <si>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</si>
  <si>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</si>
  <si>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</si>
  <si>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</si>
  <si>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</si>
  <si>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</si>
  <si>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</si>
  <si>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</si>
  <si>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</si>
  <si>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</si>
  <si>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</si>
  <si>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</si>
  <si>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</si>
  <si>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</si>
  <si>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</si>
  <si>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</si>
  <si>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</si>
  <si>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</si>
  <si>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</si>
  <si>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</si>
  <si>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</si>
  <si>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</si>
  <si>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</si>
  <si>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</si>
  <si>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</si>
  <si>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</si>
  <si>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</si>
  <si>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</si>
  <si>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</si>
  <si>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</si>
  <si>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</si>
  <si>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</si>
  <si>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</si>
  <si>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</si>
  <si>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</si>
  <si>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</si>
  <si>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</si>
  <si>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</si>
  <si>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</si>
  <si>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</si>
  <si>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</si>
  <si>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</si>
  <si>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</si>
  <si>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</si>
  <si>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</si>
  <si>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</si>
  <si>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</si>
  <si>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</si>
  <si>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</si>
  <si>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</si>
  <si>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</si>
  <si>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</si>
  <si>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</si>
  <si>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</si>
  <si>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</si>
  <si>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</si>
  <si>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</si>
  <si>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</si>
  <si>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</si>
  <si>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</si>
  <si>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</si>
  <si>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</si>
  <si>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</si>
  <si>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</si>
  <si>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</si>
  <si>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</si>
  <si>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</si>
  <si>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</si>
  <si>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</si>
  <si>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</si>
  <si>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</si>
  <si>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</si>
  <si>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</si>
  <si>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</si>
  <si>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</si>
  <si>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</si>
  <si>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</si>
  <si>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</si>
  <si>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</si>
  <si>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</si>
  <si>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</si>
  <si>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</si>
  <si>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</si>
  <si>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</si>
  <si>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</si>
  <si>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</si>
  <si>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</si>
  <si>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</si>
  <si>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</si>
  <si>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</si>
  <si>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</si>
  <si>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</si>
  <si>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</si>
  <si>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</si>
  <si>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</si>
  <si>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</si>
  <si>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</si>
  <si>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</si>
  <si>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</si>
  <si>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</si>
  <si>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</si>
  <si>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</si>
  <si>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</si>
  <si>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</si>
  <si>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</si>
  <si>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</si>
  <si>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</si>
  <si>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</si>
  <si>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</si>
  <si>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</si>
  <si>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</si>
  <si>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</si>
  <si>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</si>
  <si>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</si>
  <si>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</si>
  <si>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</si>
  <si>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</si>
  <si>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</si>
  <si>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</si>
  <si>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</si>
  <si>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</si>
  <si>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</si>
  <si>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</si>
  <si>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</si>
  <si>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</si>
  <si>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</si>
  <si>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</si>
  <si>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</si>
  <si>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</si>
  <si>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</si>
  <si>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</si>
  <si>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</si>
  <si>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</si>
  <si>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</si>
  <si>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</si>
  <si>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</si>
  <si>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</si>
  <si>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</si>
  <si>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</si>
  <si>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</si>
  <si>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</si>
  <si>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</si>
  <si>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</si>
  <si>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</si>
  <si>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</si>
  <si>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</si>
  <si>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</si>
  <si>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</si>
  <si>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</si>
  <si>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</si>
  <si>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</si>
  <si>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</si>
  <si>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</si>
  <si>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</si>
  <si>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</si>
  <si>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</si>
  <si>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</si>
  <si>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</si>
  <si>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</si>
  <si>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</si>
  <si>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</si>
  <si>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</si>
  <si>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</si>
  <si>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</si>
  <si>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</si>
  <si>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</si>
  <si>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</si>
  <si>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</si>
  <si>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</si>
  <si>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</si>
  <si>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</si>
  <si>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</si>
  <si>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</si>
  <si>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</si>
  <si>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</si>
  <si>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</si>
  <si>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</si>
  <si>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</si>
  <si>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</si>
  <si>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</si>
  <si>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</si>
  <si>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</si>
  <si>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</si>
  <si>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</si>
  <si>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</si>
  <si>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</si>
  <si>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</si>
  <si>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</si>
  <si>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</si>
  <si>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</si>
  <si>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</si>
  <si>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</si>
  <si>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</si>
  <si>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</si>
  <si>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</si>
  <si>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</si>
  <si>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</si>
  <si>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</si>
  <si>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</si>
  <si>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</si>
  <si>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</si>
  <si>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</si>
  <si>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</si>
  <si>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</si>
  <si>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</si>
  <si>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</si>
  <si>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</si>
  <si>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</si>
  <si>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</si>
  <si>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</si>
  <si>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</si>
  <si>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</si>
  <si>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</si>
  <si>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</si>
  <si>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</si>
  <si>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</si>
  <si>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</si>
  <si>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</si>
  <si>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</si>
  <si>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</si>
  <si>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</si>
  <si>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</si>
  <si>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</si>
  <si>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</si>
  <si>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</si>
  <si>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</si>
  <si>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</si>
  <si>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</si>
  <si>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</si>
  <si>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</si>
  <si>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</si>
  <si>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</si>
  <si>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</si>
  <si>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</si>
  <si>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</si>
  <si>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</si>
  <si>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</si>
  <si>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</si>
  <si>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</si>
  <si>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</si>
  <si>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</si>
  <si>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</si>
  <si>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</si>
  <si>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</si>
  <si>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</si>
  <si>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</si>
  <si>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</si>
  <si>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</si>
  <si>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</si>
  <si>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</si>
  <si>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</si>
  <si>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</si>
  <si>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</si>
  <si>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</si>
  <si>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</si>
  <si>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</si>
  <si>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</si>
  <si>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</si>
  <si>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</si>
  <si>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</si>
  <si>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</si>
  <si>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</si>
  <si>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</si>
  <si>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</si>
  <si>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</si>
  <si>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</si>
  <si>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</si>
  <si>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</si>
  <si>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</si>
  <si>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</si>
  <si>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</si>
  <si>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</si>
  <si>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</si>
  <si>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</si>
  <si>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</si>
  <si>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</si>
  <si>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</si>
  <si>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</si>
  <si>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</si>
  <si>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</si>
  <si>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</si>
  <si>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</si>
  <si>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</si>
  <si>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</si>
  <si>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</si>
  <si>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</si>
  <si>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</si>
  <si>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</si>
  <si>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</si>
  <si>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</si>
  <si>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</si>
  <si>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</si>
  <si>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</si>
  <si>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</si>
  <si>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</si>
  <si>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</si>
  <si>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</si>
  <si>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</si>
  <si>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</si>
  <si>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</si>
  <si>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</si>
  <si>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</si>
  <si>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</si>
  <si>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</si>
  <si>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</si>
  <si>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</si>
  <si>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</si>
  <si>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</si>
  <si>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</si>
  <si>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</si>
  <si>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</si>
  <si>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</si>
  <si>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</si>
  <si>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</si>
  <si>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</si>
  <si>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</si>
  <si>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</si>
  <si>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</si>
  <si>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</si>
  <si>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</si>
  <si>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</si>
  <si>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</si>
  <si>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</si>
  <si>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</si>
  <si>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</si>
  <si>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</si>
  <si>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</si>
  <si>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</si>
  <si>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</si>
  <si>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</si>
  <si>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</si>
  <si>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</si>
  <si>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</si>
  <si>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</si>
  <si>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</si>
  <si>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</si>
  <si>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</si>
  <si>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</si>
  <si>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</si>
  <si>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</si>
  <si>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</si>
  <si>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</si>
  <si>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</si>
  <si>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</si>
  <si>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</si>
  <si>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</si>
  <si>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</si>
  <si>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</si>
  <si>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</si>
  <si>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</si>
  <si>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</si>
  <si>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</si>
  <si>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</si>
  <si>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</si>
  <si>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</si>
  <si>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</si>
  <si>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</si>
  <si>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</si>
  <si>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</si>
  <si>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</si>
  <si>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</si>
  <si>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</si>
  <si>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</si>
  <si>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</si>
  <si>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</si>
  <si>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</si>
  <si>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</si>
  <si>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</si>
  <si>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</si>
  <si>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</si>
  <si>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</si>
  <si>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</si>
  <si>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</si>
  <si>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</si>
  <si>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</si>
  <si>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</si>
  <si>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</si>
  <si>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</si>
  <si>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</si>
  <si>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</si>
  <si>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</si>
  <si>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</si>
  <si>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</si>
  <si>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</si>
  <si>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</si>
  <si>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</si>
  <si>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</si>
  <si>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</si>
  <si>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</si>
  <si>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</si>
  <si>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</si>
  <si>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</si>
  <si>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</si>
  <si>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</si>
  <si>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</si>
  <si>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</si>
  <si>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</si>
  <si>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</si>
  <si>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</si>
  <si>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</si>
  <si>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</si>
  <si>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</si>
  <si>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</si>
  <si>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</si>
  <si>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</si>
  <si>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</si>
  <si>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</si>
  <si>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</si>
  <si>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</si>
  <si>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</si>
  <si>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</si>
  <si>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</si>
  <si>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</si>
  <si>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</si>
  <si>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</si>
  <si>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</si>
  <si>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</si>
  <si>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</si>
  <si>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</si>
  <si>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</si>
  <si>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</si>
  <si>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</si>
  <si>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</si>
  <si>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</si>
  <si>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</si>
  <si>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</si>
  <si>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</si>
  <si>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</si>
  <si>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</si>
  <si>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</si>
  <si>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</si>
  <si>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</si>
  <si>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</si>
  <si>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</si>
  <si>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</si>
  <si>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</si>
  <si>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</si>
  <si>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</si>
  <si>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</si>
  <si>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</si>
  <si>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</si>
  <si>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</si>
  <si>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</si>
  <si>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</si>
  <si>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</si>
  <si>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</si>
  <si>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</si>
  <si>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</si>
  <si>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</si>
  <si>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</si>
  <si>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</si>
  <si>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</si>
  <si>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</si>
  <si>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</si>
  <si>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</si>
  <si>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</si>
  <si>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</si>
  <si>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</si>
  <si>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</si>
  <si>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</si>
  <si>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</si>
  <si>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</si>
  <si>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</si>
  <si>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</si>
  <si>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</si>
  <si>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</si>
  <si>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</si>
  <si>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</si>
  <si>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</si>
  <si>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</si>
  <si>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</si>
  <si>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</si>
  <si>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</si>
  <si>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</si>
  <si>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</si>
  <si>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</si>
  <si>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</si>
  <si>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</si>
  <si>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</si>
  <si>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</si>
  <si>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</si>
  <si>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</si>
  <si>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</si>
  <si>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</si>
  <si>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</si>
  <si>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</si>
  <si>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</si>
  <si>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</si>
  <si>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</si>
  <si>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</si>
  <si>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</si>
  <si>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</si>
  <si>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</si>
  <si>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</si>
  <si>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</si>
  <si>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</si>
  <si>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</si>
  <si>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</si>
  <si>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</si>
  <si>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</si>
  <si>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</si>
  <si>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</si>
  <si>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</si>
  <si>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</si>
  <si>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</si>
  <si>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</si>
  <si>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</si>
  <si>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</si>
  <si>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</si>
  <si>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</si>
  <si>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</si>
  <si>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</si>
  <si>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</si>
  <si>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</si>
  <si>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</si>
  <si>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</si>
  <si>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</si>
  <si>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</si>
  <si>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</si>
  <si>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</si>
  <si>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</si>
  <si>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</si>
  <si>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</si>
  <si>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</si>
  <si>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</si>
  <si>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</si>
  <si>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</si>
  <si>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</si>
  <si>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</si>
  <si>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</si>
  <si>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</si>
  <si>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</si>
  <si>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</si>
  <si>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</si>
  <si>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</si>
  <si>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</si>
  <si>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</si>
  <si>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</si>
  <si>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</si>
  <si>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</si>
  <si>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</si>
  <si>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</si>
  <si>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</si>
  <si>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</si>
  <si>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</si>
  <si>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</si>
  <si>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</si>
  <si>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</si>
  <si>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</si>
  <si>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</si>
  <si>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</si>
  <si>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</si>
  <si>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</si>
  <si>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</si>
  <si>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</si>
  <si>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</si>
  <si>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</si>
  <si>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</si>
  <si>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</si>
  <si>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</si>
  <si>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</si>
  <si>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</si>
  <si>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</si>
  <si>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</si>
  <si>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</si>
  <si>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</si>
  <si>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</si>
  <si>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</si>
  <si>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</si>
  <si>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</si>
  <si>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</si>
  <si>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</si>
  <si>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</si>
  <si>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</si>
  <si>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</si>
  <si>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</si>
  <si>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</si>
  <si>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</si>
  <si>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</si>
  <si>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</si>
  <si>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</si>
  <si>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</si>
  <si>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</si>
  <si>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</si>
  <si>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</si>
  <si>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</si>
  <si>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</si>
  <si>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</si>
  <si>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</si>
  <si>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</si>
  <si>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</si>
  <si>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</si>
  <si>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</si>
  <si>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</si>
  <si>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</si>
  <si>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</si>
  <si>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</si>
  <si>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</si>
  <si>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</si>
  <si>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</si>
  <si>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</si>
  <si>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</si>
  <si>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</si>
  <si>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</si>
  <si>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</si>
  <si>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</si>
  <si>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</si>
  <si>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</si>
  <si>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</si>
  <si>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</si>
  <si>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</si>
  <si>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</si>
  <si>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</si>
  <si>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</si>
  <si>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</si>
  <si>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</si>
  <si>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</si>
  <si>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</si>
  <si>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</si>
  <si>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</si>
  <si>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</si>
  <si>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</si>
  <si>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</si>
  <si>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</si>
  <si>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</si>
  <si>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</si>
  <si>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</si>
  <si>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</si>
  <si>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</si>
  <si>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</si>
  <si>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</si>
  <si>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</si>
  <si>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</si>
  <si>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</si>
  <si>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</si>
  <si>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</si>
  <si>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</si>
  <si>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</si>
  <si>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</si>
  <si>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</si>
  <si>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</si>
  <si>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</si>
  <si>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</si>
  <si>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</si>
  <si>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</si>
  <si>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</si>
  <si>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</si>
  <si>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</si>
  <si>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</si>
  <si>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</si>
  <si>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</si>
  <si>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</si>
  <si>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</si>
  <si>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</si>
  <si>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</si>
  <si>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</si>
  <si>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</si>
  <si>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</si>
  <si>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</si>
  <si>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</si>
  <si>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</si>
  <si>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</si>
  <si>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</si>
  <si>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</si>
  <si>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</si>
  <si>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</si>
  <si>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</si>
  <si>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</si>
  <si>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</si>
  <si>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</si>
  <si>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</si>
  <si>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</si>
  <si>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</si>
  <si>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</si>
  <si>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</si>
  <si>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</si>
  <si>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</si>
  <si>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</si>
  <si>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</si>
  <si>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</si>
  <si>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</si>
  <si>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</si>
  <si>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</si>
  <si>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</si>
  <si>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</si>
  <si>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</si>
  <si>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</si>
  <si>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</si>
  <si>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</si>
  <si>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</si>
  <si>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</si>
  <si>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</si>
  <si>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</si>
  <si>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</si>
  <si>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</si>
  <si>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</si>
  <si>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</si>
  <si>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</si>
  <si>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</si>
  <si>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</si>
  <si>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</si>
  <si>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</si>
  <si>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</si>
  <si>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</si>
  <si>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</si>
  <si>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</si>
  <si>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</si>
  <si>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</si>
  <si>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</si>
  <si>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</si>
  <si>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</si>
  <si>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</si>
  <si>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</si>
  <si>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</si>
  <si>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</si>
  <si>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</si>
  <si>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</si>
  <si>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</si>
  <si>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</si>
  <si>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</si>
  <si>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</si>
  <si>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</si>
  <si>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</si>
  <si>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</si>
  <si>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</si>
  <si>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</si>
  <si>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</si>
  <si>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</si>
  <si>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</si>
  <si>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</si>
  <si>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</si>
  <si>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</si>
  <si>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</si>
  <si>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</si>
  <si>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</si>
  <si>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</si>
  <si>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</si>
  <si>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</si>
  <si>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</si>
  <si>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</si>
  <si>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</si>
  <si>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</si>
  <si>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</si>
  <si>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</si>
  <si>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</si>
  <si>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</si>
  <si>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</si>
  <si>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</si>
  <si>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</si>
  <si>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</si>
  <si>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</si>
  <si>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</si>
  <si>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</si>
  <si>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</si>
  <si>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</si>
  <si>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</si>
  <si>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</si>
  <si>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</si>
  <si>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</si>
  <si>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</si>
  <si>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</si>
  <si>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</si>
  <si>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</si>
  <si>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</si>
  <si>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</si>
  <si>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</si>
  <si>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</si>
  <si>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</si>
  <si>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</si>
  <si>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</si>
  <si>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</si>
  <si>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</si>
  <si>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</si>
  <si>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</si>
  <si>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</si>
  <si>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</si>
  <si>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</si>
  <si>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</si>
  <si>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</si>
  <si>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</si>
  <si>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</si>
  <si>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</si>
  <si>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</si>
  <si>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</si>
  <si>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</si>
  <si>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</si>
  <si>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</si>
  <si>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</si>
  <si>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</si>
  <si>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</si>
  <si>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</si>
  <si>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</si>
  <si>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</si>
  <si>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</si>
  <si>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</si>
  <si>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</si>
  <si>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</si>
  <si>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</si>
  <si>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</si>
  <si>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</si>
  <si>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</si>
  <si>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</si>
  <si>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</si>
  <si>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</si>
  <si>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</si>
  <si>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</si>
  <si>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</si>
  <si>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</si>
  <si>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</si>
  <si>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</si>
  <si>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</si>
  <si>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</si>
  <si>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</si>
  <si>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</si>
  <si>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</si>
  <si>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</si>
  <si>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</si>
  <si>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</si>
  <si>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</si>
  <si>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</si>
  <si>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</si>
  <si>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</si>
  <si>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</si>
  <si>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</si>
  <si>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</si>
  <si>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</si>
  <si>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</si>
  <si>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</si>
  <si>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</si>
  <si>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</si>
  <si>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</si>
  <si>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</si>
  <si>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</si>
  <si>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</si>
  <si>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</si>
  <si>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</si>
  <si>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</si>
  <si>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</si>
  <si>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</si>
  <si>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</si>
  <si>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</si>
  <si>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</si>
  <si>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</si>
  <si>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</si>
  <si>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</si>
  <si>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</si>
  <si>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</si>
  <si>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</si>
  <si>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</si>
  <si>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</si>
  <si>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</si>
  <si>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</si>
  <si>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</si>
  <si>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</si>
  <si>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</si>
  <si>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</si>
  <si>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</si>
  <si>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</si>
  <si>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</si>
  <si>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</si>
  <si>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</si>
  <si>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</si>
  <si>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</si>
  <si>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</si>
  <si>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</si>
  <si>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</si>
  <si>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</si>
  <si>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</si>
  <si>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</si>
  <si>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</si>
  <si>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</si>
  <si>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</si>
  <si>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</si>
  <si>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</si>
  <si>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</si>
  <si>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</si>
  <si>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</si>
  <si>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</si>
  <si>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</si>
  <si>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</si>
  <si>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</si>
  <si>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</si>
  <si>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</si>
  <si>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</si>
  <si>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</si>
  <si>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</si>
  <si>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</si>
  <si>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</si>
  <si>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</si>
  <si>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</si>
  <si>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</si>
  <si>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</si>
  <si>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</si>
  <si>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</si>
  <si>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</si>
  <si>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</si>
  <si>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</si>
  <si>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</si>
  <si>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</si>
  <si>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</si>
  <si>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</si>
  <si>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</si>
  <si>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</si>
  <si>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</si>
  <si>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</si>
  <si>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</si>
  <si>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</si>
  <si>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</si>
  <si>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</si>
  <si>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</si>
  <si>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</si>
  <si>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</si>
  <si>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</si>
  <si>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</si>
  <si>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</si>
  <si>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</si>
  <si>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</si>
  <si>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</si>
  <si>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</si>
  <si>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</si>
  <si>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</si>
  <si>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</si>
  <si>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</si>
  <si>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</si>
  <si>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</si>
  <si>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</si>
  <si>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</si>
  <si>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</si>
  <si>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</si>
  <si>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</si>
  <si>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</si>
  <si>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</si>
  <si>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</si>
  <si>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</si>
  <si>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</si>
  <si>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</si>
  <si>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</si>
  <si>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</si>
  <si>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</si>
  <si>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</si>
  <si>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</si>
  <si>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</si>
  <si>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</si>
  <si>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</si>
  <si>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</si>
  <si>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</si>
  <si>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</si>
  <si>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</si>
  <si>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</si>
  <si>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</si>
  <si>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</si>
  <si>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</si>
  <si>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</si>
  <si>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</si>
  <si>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</si>
  <si>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</si>
  <si>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</si>
  <si>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</si>
  <si>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</si>
  <si>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</si>
  <si>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</si>
  <si>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</si>
  <si>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</si>
  <si>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</si>
  <si>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</si>
  <si>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</si>
  <si>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</si>
  <si>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</si>
  <si>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</si>
  <si>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</si>
  <si>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</si>
  <si>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</si>
  <si>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</si>
  <si>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</si>
  <si>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</si>
  <si>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</si>
  <si>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</si>
  <si>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</si>
  <si>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</si>
  <si>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</si>
  <si>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</si>
  <si>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</si>
  <si>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</si>
  <si>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</si>
  <si>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</si>
  <si>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</si>
  <si>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</si>
  <si>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</si>
  <si>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</si>
  <si>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</si>
  <si>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</si>
  <si>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</si>
  <si>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</si>
  <si>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</si>
  <si>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</si>
  <si>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</si>
  <si>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</si>
  <si>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</si>
  <si>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</si>
  <si>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</si>
  <si>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</si>
  <si>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</si>
  <si>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</si>
  <si>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</si>
  <si>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</si>
  <si>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</si>
  <si>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</si>
  <si>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</si>
  <si>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</si>
  <si>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</si>
  <si>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</si>
  <si>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</si>
  <si>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</si>
  <si>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</si>
  <si>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</si>
  <si>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</si>
  <si>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</si>
  <si>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</si>
  <si>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</si>
  <si>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</si>
  <si>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</si>
  <si>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</si>
  <si>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</si>
  <si>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</si>
  <si>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</si>
  <si>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</si>
  <si>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</si>
  <si>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</si>
  <si>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</si>
  <si>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</si>
  <si>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</si>
  <si>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</si>
  <si>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</si>
  <si>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</si>
  <si>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</si>
  <si>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</si>
  <si>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</si>
  <si>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</si>
  <si>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</si>
  <si>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</si>
  <si>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</si>
  <si>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</si>
  <si>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</si>
  <si>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</si>
  <si>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</si>
  <si>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</si>
  <si>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</si>
  <si>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</si>
  <si>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</si>
  <si>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</si>
  <si>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</si>
  <si>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</si>
  <si>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</si>
  <si>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</si>
  <si>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</si>
  <si>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</si>
  <si>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</si>
  <si>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</si>
  <si>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</si>
  <si>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</si>
  <si>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</si>
  <si>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</si>
  <si>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</si>
  <si>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</si>
  <si>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</si>
  <si>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</si>
  <si>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</si>
  <si>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</si>
  <si>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</si>
  <si>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</si>
  <si>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</si>
  <si>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</si>
  <si>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</si>
  <si>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</si>
  <si>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</si>
  <si>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</si>
  <si>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</si>
  <si>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</si>
  <si>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</si>
  <si>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</si>
  <si>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</si>
  <si>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</si>
  <si>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</si>
  <si>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</si>
  <si>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</si>
  <si>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</si>
  <si>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</si>
  <si>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</si>
  <si>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</si>
  <si>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</si>
  <si>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</si>
  <si>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</si>
  <si>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</si>
  <si>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</si>
  <si>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</si>
  <si>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</si>
  <si>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</si>
  <si>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</si>
  <si>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</si>
  <si>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</si>
  <si>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</si>
  <si>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</si>
  <si>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</si>
  <si>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</si>
  <si>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</si>
  <si>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</si>
  <si>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</si>
  <si>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</si>
  <si>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</si>
  <si>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</si>
  <si>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</si>
  <si>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</si>
  <si>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</si>
  <si>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</si>
  <si>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</si>
  <si>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</si>
  <si>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</si>
  <si>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</si>
  <si>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</si>
  <si>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</si>
  <si>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</si>
  <si>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</si>
  <si>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</si>
  <si>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</si>
  <si>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</si>
  <si>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</si>
  <si>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</si>
  <si>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</si>
  <si>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</si>
  <si>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</si>
  <si>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</si>
  <si>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</si>
  <si>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</si>
  <si>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</si>
  <si>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</si>
  <si>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</si>
  <si>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</si>
  <si>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</si>
  <si>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</si>
  <si>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</si>
  <si>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</si>
  <si>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</si>
  <si>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</si>
  <si>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</si>
  <si>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</si>
  <si>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</si>
  <si>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</si>
  <si>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</si>
  <si>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</si>
  <si>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</si>
  <si>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</si>
  <si>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</si>
  <si>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</si>
  <si>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</si>
  <si>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</si>
  <si>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</si>
  <si>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</si>
  <si>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</si>
  <si>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</si>
  <si>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</si>
  <si>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</si>
  <si>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</si>
  <si>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</si>
  <si>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</si>
  <si>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</si>
  <si>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</si>
  <si>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</si>
  <si>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</si>
  <si>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</si>
  <si>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</si>
  <si>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</si>
  <si>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</si>
  <si>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</si>
  <si>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</si>
  <si>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</si>
  <si>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</si>
  <si>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</si>
  <si>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</si>
  <si>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</si>
  <si>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</si>
  <si>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</si>
  <si>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</si>
  <si>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</si>
  <si>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</si>
  <si>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</si>
  <si>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</si>
  <si>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</si>
  <si>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</si>
  <si>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</si>
  <si>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</si>
  <si>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</si>
  <si>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</si>
  <si>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</si>
  <si>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</si>
  <si>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</si>
  <si>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</si>
  <si>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</si>
  <si>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</si>
  <si>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</si>
  <si>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</si>
  <si>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</si>
  <si>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</si>
  <si>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</si>
  <si>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</si>
  <si>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</si>
  <si>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</si>
  <si>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</si>
  <si>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</si>
  <si>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</si>
  <si>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</si>
  <si>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</si>
  <si>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</si>
  <si>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</si>
  <si>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</si>
  <si>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</si>
  <si>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</si>
  <si>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</si>
  <si>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</si>
  <si>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</si>
  <si>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</si>
  <si>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</si>
  <si>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</si>
  <si>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</si>
  <si>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</si>
  <si>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</si>
  <si>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</si>
  <si>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</si>
  <si>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</si>
  <si>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</si>
  <si>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</si>
  <si>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</si>
  <si>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</si>
  <si>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</si>
  <si>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</si>
  <si>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</si>
  <si>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</si>
  <si>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</si>
  <si>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</si>
  <si>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</si>
  <si>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</si>
  <si>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</si>
  <si>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</si>
  <si>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</si>
  <si>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</si>
  <si>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</si>
  <si>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</si>
  <si>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</si>
  <si>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</si>
  <si>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</si>
  <si>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</si>
  <si>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</si>
  <si>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</si>
  <si>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</si>
  <si>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</si>
  <si>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</si>
  <si>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</si>
  <si>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</si>
  <si>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</si>
  <si>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</si>
  <si>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</si>
  <si>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</si>
  <si>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</si>
  <si>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</si>
  <si>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</si>
  <si>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</si>
  <si>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</si>
  <si>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</si>
  <si>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</si>
  <si>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</si>
  <si>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</si>
  <si>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</si>
  <si>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</si>
  <si>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</si>
  <si>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</si>
  <si>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</si>
  <si>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</si>
  <si>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</si>
  <si>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</si>
  <si>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</si>
  <si>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</si>
  <si>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</si>
  <si>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</si>
  <si>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</si>
  <si>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</si>
  <si>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</si>
  <si>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</si>
  <si>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</si>
  <si>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</si>
  <si>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</si>
  <si>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</si>
  <si>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</si>
  <si>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</si>
  <si>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</si>
  <si>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</si>
  <si>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</si>
  <si>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</si>
  <si>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</si>
  <si>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</si>
  <si>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</si>
  <si>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</si>
  <si>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</si>
  <si>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</si>
  <si>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</si>
  <si>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</si>
  <si>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</si>
  <si>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</si>
  <si>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</si>
  <si>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</si>
  <si>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</si>
  <si>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</si>
  <si>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</si>
  <si>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</si>
  <si>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</si>
  <si>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</si>
  <si>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</si>
  <si>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</si>
  <si>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</si>
  <si>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</si>
  <si>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</si>
  <si>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</si>
  <si>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</si>
  <si>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</si>
  <si>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</si>
  <si>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</si>
  <si>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</si>
  <si>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</si>
  <si>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</si>
  <si>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</si>
  <si>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</si>
  <si>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</si>
  <si>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</si>
  <si>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</si>
  <si>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</si>
  <si>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</si>
  <si>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</si>
  <si>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</si>
  <si>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</si>
  <si>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</si>
  <si>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</si>
  <si>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</si>
  <si>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</si>
  <si>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</si>
  <si>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</si>
  <si>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</si>
  <si>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</si>
  <si>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</si>
  <si>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</si>
  <si>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</si>
  <si>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</si>
  <si>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</si>
  <si>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</si>
  <si>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</si>
  <si>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</si>
  <si>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</si>
  <si>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</si>
  <si>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</si>
  <si>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</si>
  <si>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</si>
  <si>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</si>
  <si>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</si>
  <si>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</si>
  <si>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</si>
  <si>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</si>
  <si>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</si>
  <si>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</si>
  <si>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</si>
  <si>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</si>
  <si>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</si>
  <si>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</si>
  <si>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</si>
  <si>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</si>
  <si>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</si>
  <si>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</si>
  <si>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</si>
  <si>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</si>
  <si>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</si>
  <si>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</si>
  <si>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</si>
  <si>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</si>
  <si>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</si>
  <si>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</si>
  <si>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</si>
  <si>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</si>
  <si>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</si>
  <si>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</si>
  <si>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</si>
  <si>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</si>
  <si>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</si>
  <si>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</si>
  <si>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</si>
  <si>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</si>
  <si>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</si>
  <si>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</si>
  <si>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</si>
  <si>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</si>
  <si>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</si>
  <si>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</si>
  <si>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</si>
  <si>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</si>
  <si>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</si>
  <si>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</si>
  <si>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</si>
  <si>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</si>
  <si>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</si>
  <si>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</si>
  <si>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</si>
  <si>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</si>
  <si>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</si>
  <si>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</si>
  <si>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</si>
  <si>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</si>
  <si>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</si>
  <si>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</si>
  <si>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</si>
  <si>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</si>
  <si>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</si>
  <si>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</si>
  <si>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</si>
  <si>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</si>
  <si>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</si>
  <si>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</si>
  <si>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</si>
  <si>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</si>
  <si>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</si>
  <si>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</si>
  <si>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</si>
  <si>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</si>
  <si>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</si>
  <si>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</si>
  <si>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</si>
  <si>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</si>
  <si>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</si>
  <si>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</si>
  <si>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</si>
  <si>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</si>
  <si>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</si>
  <si>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</si>
  <si>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</si>
  <si>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</si>
  <si>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</si>
  <si>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</si>
  <si>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</si>
  <si>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</si>
  <si>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</si>
  <si>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</si>
  <si>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</si>
  <si>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</si>
  <si>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</si>
  <si>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</si>
  <si>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</si>
  <si>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</si>
  <si>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</si>
  <si>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</si>
  <si>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</si>
  <si>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</si>
  <si>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</si>
  <si>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</si>
  <si>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</si>
  <si>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</si>
  <si>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</si>
  <si>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</si>
  <si>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</si>
  <si>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</si>
  <si>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</si>
  <si>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</si>
  <si>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</si>
  <si>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</si>
  <si>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</si>
  <si>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</si>
  <si>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</si>
  <si>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</si>
  <si>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</si>
  <si>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</si>
  <si>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</si>
  <si>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</si>
  <si>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</si>
  <si>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</si>
  <si>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</si>
  <si>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</si>
  <si>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</si>
  <si>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</si>
  <si>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</si>
  <si>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</si>
  <si>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</si>
  <si>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</si>
  <si>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</si>
  <si>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</si>
  <si>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</si>
  <si>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</si>
  <si>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</si>
  <si>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</si>
  <si>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</si>
  <si>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</si>
  <si>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</si>
  <si>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</si>
  <si>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</si>
  <si>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</si>
  <si>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</si>
  <si>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</si>
  <si>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</si>
  <si>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</si>
  <si>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</si>
  <si>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</si>
  <si>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</si>
  <si>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</si>
  <si>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</si>
  <si>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</si>
  <si>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</si>
  <si>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</si>
  <si>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</si>
  <si>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</si>
  <si>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</si>
  <si>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</si>
  <si>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</si>
  <si>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</si>
  <si>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</si>
  <si>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</si>
  <si>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</si>
  <si>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</si>
  <si>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</si>
  <si>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</si>
  <si>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</si>
  <si>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</si>
  <si>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</si>
  <si>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</si>
  <si>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</si>
  <si>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</si>
  <si>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</si>
  <si>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</si>
  <si>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</si>
  <si>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</si>
  <si>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</si>
  <si>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</si>
  <si>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</si>
  <si>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</si>
  <si>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</si>
  <si>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</si>
  <si>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</si>
  <si>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</si>
  <si>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</si>
  <si>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</si>
  <si>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</si>
  <si>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</si>
  <si>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</si>
  <si>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</si>
  <si>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</si>
  <si>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</si>
  <si>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</si>
  <si>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</si>
  <si>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</si>
  <si>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</si>
  <si>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</si>
  <si>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</si>
  <si>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</si>
  <si>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</si>
  <si>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</si>
  <si>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</si>
  <si>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</si>
  <si>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</si>
  <si>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</si>
  <si>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</si>
  <si>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</si>
  <si>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</si>
  <si>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</si>
  <si>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</si>
  <si>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</si>
  <si>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</si>
  <si>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</si>
  <si>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</si>
  <si>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</si>
  <si>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</si>
  <si>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</si>
  <si>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</si>
  <si>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</si>
  <si>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</si>
  <si>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</si>
  <si>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</si>
  <si>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</si>
  <si>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</si>
  <si>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</si>
  <si>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</si>
  <si>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</si>
  <si>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</si>
  <si>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</si>
  <si>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</si>
  <si>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</si>
  <si>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</si>
  <si>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</si>
  <si>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</si>
  <si>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</si>
  <si>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</si>
  <si>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</si>
  <si>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</si>
  <si>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</si>
  <si>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</si>
  <si>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</si>
  <si>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</si>
  <si>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</si>
  <si>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</si>
  <si>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</si>
  <si>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</si>
  <si>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</si>
  <si>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</si>
  <si>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</si>
  <si>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</si>
  <si>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</si>
  <si>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</si>
  <si>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</si>
  <si>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</si>
  <si>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</si>
  <si>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</si>
  <si>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</si>
  <si>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</si>
  <si>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</si>
  <si>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</si>
  <si>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</si>
  <si>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</si>
  <si>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</si>
  <si>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</si>
  <si>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</si>
  <si>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</si>
  <si>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</si>
  <si>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</si>
  <si>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</si>
  <si>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</si>
  <si>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</si>
  <si>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</si>
  <si>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</si>
  <si>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</si>
  <si>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</si>
  <si>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</si>
  <si>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</si>
  <si>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</si>
  <si>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</si>
  <si>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</si>
  <si>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</si>
  <si>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</si>
  <si>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</si>
  <si>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</si>
  <si>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</si>
  <si>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</si>
  <si>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</si>
  <si>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</si>
  <si>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</si>
  <si>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</si>
  <si>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</si>
  <si>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</si>
  <si>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</si>
  <si>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</si>
  <si>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</si>
  <si>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</si>
  <si>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</si>
  <si>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</si>
  <si>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</si>
  <si>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</si>
  <si>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</si>
  <si>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</si>
  <si>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</si>
  <si>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</si>
  <si>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</si>
  <si>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</si>
  <si>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</si>
  <si>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</si>
  <si>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</si>
  <si>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</si>
  <si>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</si>
  <si>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</si>
  <si>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</si>
  <si>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</si>
  <si>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</si>
  <si>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</si>
  <si>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</si>
  <si>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</si>
  <si>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</si>
  <si>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</si>
  <si>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</si>
  <si>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</si>
  <si>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</si>
  <si>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</si>
  <si>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</si>
  <si>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</si>
  <si>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</si>
  <si>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</si>
  <si>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</si>
  <si>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</si>
  <si>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</si>
  <si>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</si>
  <si>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</si>
  <si>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</si>
  <si>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</si>
  <si>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</si>
  <si>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</si>
  <si>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</si>
  <si>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</si>
  <si>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</si>
  <si>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</si>
  <si>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</si>
  <si>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</si>
  <si>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</si>
  <si>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</si>
  <si>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</si>
  <si>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</si>
  <si>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</si>
  <si>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</si>
  <si>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</si>
  <si>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</si>
  <si>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</si>
  <si>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</si>
  <si>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</si>
  <si>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</si>
  <si>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</si>
  <si>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</si>
  <si>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</si>
  <si>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</si>
  <si>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</si>
  <si>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</si>
  <si>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</si>
  <si>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</si>
  <si>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</si>
  <si>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</si>
  <si>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</si>
  <si>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</si>
  <si>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</si>
  <si>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</si>
  <si>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</si>
  <si>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</si>
  <si>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</si>
  <si>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</si>
  <si>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</si>
  <si>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</si>
  <si>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</si>
  <si>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</si>
  <si>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</si>
  <si>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</si>
  <si>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</si>
  <si>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</si>
  <si>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</si>
  <si>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</si>
  <si>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</si>
  <si>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</si>
  <si>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</si>
  <si>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</si>
  <si>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</si>
  <si>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</si>
  <si>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</si>
  <si>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</si>
  <si>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</si>
  <si>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</si>
  <si>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</si>
  <si>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</si>
  <si>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</si>
  <si>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</si>
  <si>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</si>
  <si>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</si>
  <si>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</si>
  <si>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</si>
  <si>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</si>
  <si>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</si>
  <si>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</si>
  <si>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</si>
  <si>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</si>
  <si>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</si>
  <si>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</si>
  <si>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</si>
  <si>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</si>
  <si>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</si>
  <si>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</si>
  <si>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</si>
  <si>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</si>
  <si>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</si>
  <si>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</si>
  <si>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</si>
  <si>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</si>
  <si>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</si>
  <si>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</si>
  <si>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</si>
  <si>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</si>
  <si>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</si>
  <si>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</si>
  <si>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</si>
  <si>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</si>
  <si>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</si>
  <si>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</si>
  <si>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</si>
  <si>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</si>
  <si>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</si>
  <si>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</si>
  <si>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</si>
  <si>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</si>
  <si>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</si>
  <si>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</si>
  <si>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</si>
  <si>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</si>
  <si>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</si>
  <si>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</si>
  <si>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</si>
  <si>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</si>
  <si>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</si>
  <si>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</si>
  <si>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</si>
  <si>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</si>
  <si>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</si>
  <si>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</si>
  <si>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</si>
  <si>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</si>
  <si>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</si>
  <si>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</si>
  <si>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</si>
  <si>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</si>
  <si>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</si>
  <si>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</si>
  <si>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</si>
  <si>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</si>
  <si>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</si>
  <si>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</si>
  <si>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</si>
  <si>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</si>
  <si>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</si>
  <si>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</si>
  <si>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</si>
  <si>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</si>
  <si>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</si>
  <si>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</si>
  <si>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</si>
  <si>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</si>
  <si>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</si>
  <si>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</si>
  <si>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</si>
  <si>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</si>
  <si>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</si>
  <si>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</si>
  <si>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</si>
  <si>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</si>
  <si>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</si>
  <si>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</si>
  <si>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</si>
  <si>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</si>
  <si>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</si>
  <si>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</si>
  <si>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</si>
  <si>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</si>
  <si>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</si>
  <si>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</si>
  <si>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</si>
  <si>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</si>
  <si>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</si>
  <si>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</si>
  <si>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</si>
  <si>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</si>
  <si>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</si>
  <si>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</si>
  <si>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</si>
  <si>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</si>
  <si>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</si>
  <si>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</si>
  <si>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</si>
  <si>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</si>
  <si>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</si>
  <si>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</si>
  <si>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</si>
  <si>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</si>
  <si>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</si>
  <si>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</si>
  <si>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</si>
  <si>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</si>
  <si>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</si>
  <si>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</si>
  <si>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</si>
  <si>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</si>
  <si>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</si>
  <si>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</si>
  <si>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</si>
  <si>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</si>
  <si>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</si>
  <si>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</si>
  <si>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</si>
  <si>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</si>
  <si>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</si>
  <si>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</si>
  <si>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</si>
  <si>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</si>
  <si>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</si>
  <si>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</si>
  <si>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</si>
  <si>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</si>
  <si>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</si>
  <si>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</si>
  <si>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</si>
  <si>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</si>
  <si>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</si>
  <si>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</si>
  <si>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</si>
  <si>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</si>
  <si>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</si>
  <si>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</si>
  <si>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</si>
  <si>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</si>
  <si>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</si>
  <si>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</si>
  <si>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</si>
  <si>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</si>
  <si>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</si>
  <si>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</si>
  <si>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</si>
  <si>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</si>
  <si>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</si>
  <si>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</si>
  <si>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</si>
  <si>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</si>
  <si>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</si>
  <si>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</si>
  <si>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</si>
  <si>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</si>
  <si>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</si>
  <si>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</si>
  <si>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</si>
  <si>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</si>
  <si>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</si>
  <si>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</si>
  <si>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</si>
  <si>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</si>
  <si>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</si>
  <si>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</si>
  <si>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</si>
  <si>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</si>
  <si>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</si>
  <si>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</si>
  <si>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</si>
  <si>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</si>
  <si>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</si>
  <si>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</si>
  <si>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</si>
  <si>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</si>
  <si>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</si>
  <si>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</si>
  <si>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</si>
  <si>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</si>
  <si>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</si>
  <si>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</si>
  <si>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</si>
  <si>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</si>
  <si>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</si>
  <si>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</si>
  <si>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</si>
  <si>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</si>
  <si>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</si>
  <si>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</si>
  <si>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</si>
  <si>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</si>
  <si>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</si>
  <si>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</si>
  <si>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</si>
  <si>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</si>
  <si>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</si>
  <si>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</si>
  <si>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</si>
  <si>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</si>
  <si>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</si>
  <si>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</si>
  <si>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</si>
  <si>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</si>
  <si>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</si>
  <si>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</si>
  <si>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</si>
  <si>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</si>
  <si>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</si>
  <si>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</si>
  <si>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</si>
  <si>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</si>
  <si>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</si>
  <si>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</si>
  <si>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</si>
  <si>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</si>
  <si>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</si>
  <si>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</si>
  <si>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</si>
  <si>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</si>
  <si>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</si>
  <si>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</si>
  <si>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</si>
  <si>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</si>
  <si>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</si>
  <si>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</si>
  <si>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</si>
  <si>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</si>
  <si>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</si>
  <si>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</si>
  <si>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</si>
  <si>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</si>
  <si>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</si>
  <si>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</si>
  <si>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</si>
  <si>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</si>
  <si>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</si>
  <si>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</si>
  <si>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</si>
  <si>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</si>
  <si>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</si>
  <si>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</si>
  <si>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</si>
  <si>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</si>
  <si>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</si>
  <si>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</si>
  <si>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</si>
  <si>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</si>
  <si>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</si>
  <si>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</si>
  <si>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</si>
  <si>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</si>
  <si>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</si>
  <si>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</si>
  <si>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</si>
  <si>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</si>
  <si>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</si>
  <si>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</si>
  <si>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</si>
  <si>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</si>
  <si>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</si>
  <si>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</si>
  <si>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</si>
  <si>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</si>
  <si>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</si>
  <si>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</si>
  <si>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</si>
  <si>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</si>
  <si>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</si>
  <si>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</si>
  <si>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</si>
  <si>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</si>
  <si>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</si>
  <si>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</si>
  <si>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</si>
  <si>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</si>
  <si>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</si>
  <si>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</si>
  <si>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</si>
  <si>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</si>
  <si>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</si>
  <si>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</si>
  <si>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</si>
  <si>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</si>
  <si>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</si>
  <si>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</si>
  <si>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</si>
  <si>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</si>
  <si>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</si>
  <si>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</si>
  <si>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</si>
  <si>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</si>
  <si>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</si>
  <si>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</si>
  <si>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</si>
  <si>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</si>
  <si>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</si>
  <si>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</si>
  <si>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</si>
  <si>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</si>
  <si>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</si>
  <si>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</si>
  <si>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</si>
  <si>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</si>
  <si>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</si>
  <si>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</si>
  <si>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</si>
  <si>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</si>
  <si>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</si>
  <si>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</si>
  <si>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</si>
  <si>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</si>
  <si>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</si>
  <si>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</si>
  <si>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</si>
  <si>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</si>
  <si>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</si>
  <si>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</si>
  <si>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</si>
  <si>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</si>
  <si>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</si>
  <si>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</si>
  <si>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</si>
  <si>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</si>
  <si>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</si>
  <si>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</si>
  <si>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</si>
  <si>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</si>
  <si>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</si>
  <si>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</si>
  <si>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</si>
  <si>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</si>
  <si>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</si>
  <si>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</si>
  <si>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</si>
  <si>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</si>
  <si>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</si>
  <si>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</si>
  <si>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</si>
  <si>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</si>
  <si>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</si>
  <si>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</si>
  <si>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</si>
  <si>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</si>
  <si>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</si>
  <si>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</si>
  <si>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</si>
  <si>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</si>
  <si>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</si>
  <si>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</si>
  <si>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</si>
  <si>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</si>
  <si>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</si>
  <si>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</si>
  <si>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</si>
  <si>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</si>
  <si>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</si>
  <si>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</si>
  <si>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</si>
  <si>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</si>
  <si>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</si>
  <si>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</si>
  <si>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</si>
  <si>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</si>
  <si>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</si>
  <si>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</si>
  <si>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</si>
  <si>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</si>
  <si>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</si>
  <si>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</si>
  <si>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</si>
  <si>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</si>
  <si>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</si>
  <si>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</si>
  <si>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</si>
  <si>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</si>
  <si>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</si>
  <si>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</si>
  <si>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</si>
  <si>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</si>
  <si>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</si>
  <si>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</si>
  <si>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</si>
  <si>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</si>
  <si>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</si>
  <si>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</si>
  <si>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</si>
  <si>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</si>
  <si>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</si>
  <si>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</si>
  <si>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</si>
  <si>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</si>
  <si>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</si>
  <si>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</si>
  <si>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</si>
  <si>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</si>
  <si>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</si>
  <si>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</si>
  <si>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</si>
  <si>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</si>
  <si>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</si>
  <si>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</si>
  <si>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</si>
  <si>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</si>
  <si>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</si>
  <si>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</si>
  <si>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</si>
  <si>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</si>
  <si>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</si>
  <si>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</si>
  <si>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</si>
  <si>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</si>
  <si>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</si>
  <si>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</si>
  <si>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</si>
  <si>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</si>
  <si>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</si>
  <si>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</si>
  <si>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</si>
  <si>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</si>
  <si>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</si>
  <si>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</si>
  <si>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</si>
  <si>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</si>
  <si>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</si>
  <si>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</si>
  <si>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</si>
  <si>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</si>
  <si>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</si>
  <si>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</si>
  <si>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</si>
  <si>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</si>
  <si>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</si>
  <si>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</si>
  <si>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</si>
  <si>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</si>
  <si>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</si>
  <si>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</si>
  <si>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</si>
  <si>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</si>
  <si>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</si>
  <si>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</si>
  <si>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</si>
  <si>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</si>
  <si>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</si>
  <si>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</si>
  <si>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</si>
  <si>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</si>
  <si>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</si>
  <si>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</si>
  <si>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</si>
  <si>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</si>
  <si>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</si>
  <si>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</si>
  <si>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</si>
  <si>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</si>
  <si>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</si>
  <si>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</si>
  <si>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</si>
  <si>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</si>
  <si>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</si>
  <si>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</si>
  <si>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</si>
  <si>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</si>
  <si>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</si>
  <si>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</si>
  <si>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</si>
  <si>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</si>
  <si>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</si>
  <si>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</si>
  <si>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</si>
  <si>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</si>
  <si>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</si>
  <si>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</si>
  <si>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</si>
  <si>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</si>
  <si>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</si>
  <si>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</si>
  <si>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</si>
  <si>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</si>
  <si>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</si>
  <si>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</si>
  <si>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</si>
  <si>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</si>
  <si>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</si>
  <si>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</si>
  <si>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</si>
  <si>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</si>
  <si>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</si>
  <si>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</si>
  <si>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</si>
  <si>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</si>
  <si>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</si>
  <si>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</si>
  <si>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</si>
  <si>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</si>
  <si>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</si>
  <si>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</si>
  <si>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</si>
  <si>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</si>
  <si>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</si>
  <si>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</si>
  <si>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</si>
  <si>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</si>
  <si>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</si>
  <si>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</si>
  <si>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</si>
  <si>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</si>
  <si>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</si>
  <si>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</si>
  <si>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</si>
  <si>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</si>
  <si>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</si>
  <si>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</si>
  <si>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</si>
  <si>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</si>
  <si>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</si>
  <si>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</si>
  <si>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</si>
  <si>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</si>
  <si>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</si>
  <si>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</si>
  <si>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</si>
  <si>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</si>
  <si>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</si>
  <si>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</si>
  <si>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</si>
  <si>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</si>
  <si>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</si>
  <si>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</si>
  <si>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</si>
  <si>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</si>
  <si>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</si>
  <si>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</si>
  <si>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</si>
  <si>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</si>
  <si>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</si>
  <si>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</si>
  <si>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</si>
  <si>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</si>
  <si>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</si>
  <si>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</si>
  <si>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</si>
  <si>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</si>
  <si>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</si>
  <si>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</si>
  <si>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</si>
  <si>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</si>
  <si>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</si>
  <si>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</si>
  <si>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</si>
  <si>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</si>
  <si>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</si>
  <si>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</si>
  <si>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</si>
  <si>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</si>
  <si>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</si>
  <si>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</si>
  <si>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</si>
  <si>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</si>
  <si>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</si>
  <si>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</si>
  <si>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</si>
  <si>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</si>
  <si>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</si>
  <si>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</si>
  <si>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</si>
  <si>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</si>
  <si>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</si>
  <si>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</si>
  <si>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</si>
  <si>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</si>
  <si>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</si>
  <si>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</si>
  <si>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</si>
  <si>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</si>
  <si>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</si>
  <si>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</si>
  <si>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</si>
  <si>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</si>
  <si>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</si>
  <si>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</si>
  <si>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</si>
  <si>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</si>
  <si>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</si>
  <si>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</si>
  <si>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</si>
  <si>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</si>
  <si>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</si>
  <si>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</si>
  <si>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</si>
  <si>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</si>
  <si>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</si>
  <si>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</si>
  <si>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</si>
  <si>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</si>
  <si>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</si>
  <si>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</si>
  <si>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</si>
  <si>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</si>
  <si>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</si>
  <si>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</si>
  <si>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</si>
  <si>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</si>
  <si>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</si>
  <si>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</si>
  <si>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</si>
  <si>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</si>
  <si>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</si>
  <si>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</si>
  <si>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</si>
  <si>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</si>
  <si>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</si>
  <si>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</si>
  <si>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</si>
  <si>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</si>
  <si>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</si>
  <si>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</si>
  <si>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</si>
  <si>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</si>
  <si>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</si>
  <si>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</si>
  <si>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</si>
  <si>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</si>
  <si>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</si>
  <si>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</si>
  <si>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</si>
  <si>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</si>
  <si>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</si>
  <si>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</si>
  <si>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</si>
  <si>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</si>
  <si>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</si>
  <si>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</si>
  <si>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</si>
  <si>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</si>
  <si>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</si>
  <si>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</si>
  <si>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</si>
  <si>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</si>
  <si>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</si>
  <si>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</si>
  <si>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</si>
  <si>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</si>
  <si>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</si>
  <si>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</si>
  <si>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</si>
  <si>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</si>
  <si>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</si>
  <si>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</si>
  <si>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</si>
  <si>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</si>
  <si>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</si>
  <si>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</si>
  <si>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</si>
  <si>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</si>
  <si>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</si>
  <si>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</si>
  <si>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</si>
  <si>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</si>
  <si>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</si>
  <si>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</si>
  <si>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</si>
  <si>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</si>
  <si>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</si>
  <si>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</si>
  <si>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</si>
  <si>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</si>
  <si>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</si>
  <si>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</si>
  <si>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</si>
  <si>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</si>
  <si>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</si>
  <si>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</si>
  <si>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</si>
  <si>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</si>
  <si>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</si>
  <si>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</si>
  <si>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</si>
  <si>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</si>
  <si>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</si>
  <si>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</si>
  <si>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</si>
  <si>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</si>
  <si>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</si>
  <si>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</si>
  <si>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</si>
  <si>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</si>
  <si>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</si>
  <si>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</si>
  <si>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</si>
  <si>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</si>
  <si>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</si>
  <si>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</si>
  <si>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</si>
  <si>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</si>
  <si>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</si>
  <si>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</si>
  <si>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</si>
  <si>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</si>
  <si>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</si>
  <si>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</si>
  <si>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</si>
  <si>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</si>
  <si>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</si>
  <si>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</si>
  <si>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</si>
  <si>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</si>
  <si>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</si>
  <si>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</si>
  <si>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</si>
  <si>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</si>
  <si>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</si>
  <si>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</si>
  <si>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</si>
  <si>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</si>
  <si>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</si>
  <si>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</si>
  <si>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</si>
  <si>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</si>
  <si>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</si>
  <si>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</si>
  <si>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</si>
  <si>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</si>
  <si>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</si>
  <si>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</si>
  <si>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</si>
  <si>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</si>
  <si>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</si>
  <si>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</si>
  <si>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</si>
  <si>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</si>
  <si>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</si>
  <si>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</si>
  <si>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</si>
  <si>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</si>
  <si>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</si>
  <si>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</si>
  <si>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</si>
  <si>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</si>
  <si>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</si>
  <si>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</si>
  <si>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</si>
  <si>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</si>
  <si>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</si>
  <si>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</si>
  <si>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</si>
  <si>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</si>
  <si>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</si>
  <si>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</si>
  <si>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</si>
  <si>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</si>
  <si>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</si>
  <si>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</si>
  <si>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</si>
  <si>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</si>
  <si>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</si>
  <si>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</si>
  <si>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</si>
  <si>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</si>
  <si>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</si>
  <si>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</si>
  <si>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</si>
  <si>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</si>
  <si>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</si>
  <si>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</si>
  <si>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</si>
  <si>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</si>
  <si>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</si>
  <si>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</si>
  <si>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</si>
  <si>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</si>
  <si>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</si>
  <si>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</si>
  <si>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</si>
  <si>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</si>
  <si>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</si>
  <si>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</si>
  <si>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</si>
  <si>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</si>
  <si>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</si>
  <si>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</si>
  <si>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</si>
  <si>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</si>
  <si>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</si>
  <si>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</si>
  <si>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</si>
  <si>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</si>
  <si>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</si>
  <si>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</si>
  <si>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</si>
  <si>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</si>
  <si>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</si>
  <si>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</si>
  <si>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</si>
  <si>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</si>
  <si>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</si>
  <si>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</si>
  <si>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</si>
  <si>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</si>
  <si>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</si>
  <si>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</si>
  <si>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</si>
  <si>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</si>
  <si>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</si>
  <si>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</si>
  <si>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</si>
  <si>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</si>
  <si>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</si>
  <si>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</si>
  <si>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</si>
  <si>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</si>
  <si>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</si>
  <si>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</si>
  <si>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</si>
  <si>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</si>
  <si>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</si>
  <si>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</si>
  <si>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</si>
  <si>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</si>
  <si>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</si>
  <si>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</si>
  <si>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</si>
  <si>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</si>
  <si>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</si>
  <si>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</si>
  <si>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</si>
  <si>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</si>
  <si>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</si>
  <si>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</si>
  <si>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</si>
  <si>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</si>
  <si>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</si>
  <si>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</si>
  <si>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</si>
  <si>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</si>
  <si>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</si>
  <si>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</si>
  <si>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</si>
  <si>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</si>
  <si>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</si>
  <si>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</si>
  <si>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</si>
  <si>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</si>
  <si>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</si>
  <si>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</si>
  <si>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</si>
  <si>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</si>
  <si>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</si>
  <si>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</si>
  <si>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</si>
  <si>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</si>
  <si>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</si>
  <si>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</si>
  <si>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</si>
  <si>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</si>
  <si>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</si>
  <si>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</si>
  <si>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</si>
  <si>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</si>
  <si>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</si>
  <si>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</si>
  <si>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</si>
  <si>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</si>
  <si>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</si>
  <si>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</si>
  <si>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</si>
  <si>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</si>
  <si>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</si>
  <si>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</si>
  <si>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</si>
  <si>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</si>
  <si>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</si>
  <si>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</si>
  <si>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</si>
  <si>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</si>
  <si>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</si>
  <si>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</si>
  <si>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</si>
  <si>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</si>
  <si>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</si>
  <si>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</si>
  <si>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</si>
  <si>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</si>
  <si>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</si>
  <si>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</si>
  <si>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</si>
  <si>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</si>
  <si>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</si>
  <si>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</si>
  <si>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</si>
  <si>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</si>
  <si>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</si>
  <si>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</si>
  <si>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</si>
  <si>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</si>
  <si>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</si>
  <si>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</si>
  <si>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</si>
  <si>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</si>
  <si>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</si>
  <si>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</si>
  <si>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</si>
  <si>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</si>
  <si>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</si>
  <si>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</si>
  <si>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</si>
  <si>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</si>
  <si>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</si>
  <si>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</si>
  <si>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</si>
  <si>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</si>
  <si>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</si>
  <si>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</si>
  <si>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</si>
  <si>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</si>
  <si>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</si>
  <si>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</si>
  <si>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</si>
  <si>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</si>
  <si>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</si>
  <si>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</si>
  <si>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</si>
  <si>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</si>
  <si>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</si>
  <si>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</si>
  <si>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</si>
  <si>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</si>
  <si>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</si>
  <si>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</si>
  <si>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</si>
  <si>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</si>
  <si>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</si>
  <si>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</si>
  <si>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</si>
  <si>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</si>
  <si>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</si>
  <si>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</si>
  <si>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</si>
  <si>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</si>
  <si>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</si>
  <si>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</si>
  <si>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</si>
  <si>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</si>
  <si>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</si>
  <si>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</si>
  <si>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</si>
  <si>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</si>
  <si>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</si>
  <si>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</si>
  <si>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</si>
  <si>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</si>
  <si>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</si>
  <si>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</si>
  <si>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</si>
  <si>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</si>
  <si>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</si>
  <si>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</si>
  <si>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</si>
  <si>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</si>
  <si>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</si>
  <si>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</si>
  <si>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</si>
  <si>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</si>
  <si>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</si>
  <si>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</si>
  <si>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</si>
  <si>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</si>
  <si>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</si>
  <si>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</si>
  <si>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</si>
  <si>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</si>
  <si>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</si>
  <si>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</si>
  <si>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</si>
  <si>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</si>
  <si>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</si>
  <si>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</si>
  <si>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</si>
  <si>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</si>
  <si>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</si>
  <si>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</si>
  <si>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</si>
  <si>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</si>
  <si>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</si>
  <si>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</si>
  <si>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</si>
  <si>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</si>
  <si>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</si>
  <si>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</si>
  <si>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</si>
  <si>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</si>
  <si>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</si>
  <si>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</si>
  <si>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</si>
  <si>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</si>
  <si>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</si>
  <si>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</si>
  <si>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</si>
  <si>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</si>
  <si>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</si>
  <si>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</si>
  <si>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</si>
  <si>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</si>
  <si>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</si>
  <si>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</si>
  <si>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</si>
  <si>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</si>
  <si>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</si>
  <si>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</si>
  <si>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</si>
  <si>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</si>
  <si>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</si>
  <si>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</si>
  <si>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</si>
  <si>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</si>
  <si>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</si>
  <si>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</si>
  <si>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</si>
  <si>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</si>
  <si>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</si>
  <si>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</si>
  <si>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</si>
  <si>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</si>
  <si>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</si>
  <si>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</si>
  <si>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</si>
  <si>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</si>
  <si>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</si>
  <si>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</si>
  <si>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</si>
  <si>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</si>
  <si>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</si>
  <si>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</si>
  <si>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</si>
  <si>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</si>
  <si>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</si>
  <si>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</si>
  <si>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</si>
  <si>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</si>
  <si>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</si>
  <si>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</si>
  <si>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</si>
  <si>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</si>
  <si>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</si>
  <si>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</si>
  <si>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</si>
  <si>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</si>
  <si>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</si>
  <si>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</si>
  <si>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</si>
  <si>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</si>
  <si>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</si>
  <si>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</si>
  <si>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</si>
  <si>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</si>
  <si>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</si>
  <si>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</si>
  <si>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</si>
  <si>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</si>
  <si>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</si>
  <si>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</si>
  <si>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</si>
  <si>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</si>
  <si>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</si>
  <si>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</si>
  <si>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</si>
  <si>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</si>
  <si>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</si>
  <si>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</si>
  <si>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</si>
  <si>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</si>
  <si>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</si>
  <si>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</si>
  <si>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</si>
  <si>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</si>
  <si>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</si>
  <si>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</si>
  <si>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</si>
  <si>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</si>
  <si>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</si>
  <si>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</si>
  <si>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</si>
  <si>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</si>
  <si>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</si>
  <si>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</si>
  <si>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</si>
  <si>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</si>
  <si>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</si>
  <si>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</si>
  <si>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</si>
  <si>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</si>
  <si>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</si>
  <si>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</si>
  <si>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</si>
  <si>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</si>
  <si>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</si>
  <si>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</si>
  <si>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</si>
  <si>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</si>
  <si>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</si>
  <si>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</si>
  <si>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</si>
  <si>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</si>
  <si>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</si>
  <si>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</si>
  <si>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</si>
  <si>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</si>
  <si>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</si>
  <si>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</si>
  <si>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</si>
  <si>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</si>
  <si>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</si>
  <si>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</si>
  <si>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</si>
  <si>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</si>
  <si>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</si>
  <si>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</si>
  <si>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</si>
  <si>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</si>
  <si>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</si>
  <si>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</si>
  <si>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</si>
  <si>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</si>
  <si>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</si>
  <si>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</si>
  <si>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</si>
  <si>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</si>
  <si>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</si>
  <si>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</si>
  <si>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</si>
  <si>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</si>
  <si>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</si>
  <si>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</si>
  <si>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</si>
  <si>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</si>
  <si>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</si>
  <si>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</si>
  <si>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</si>
  <si>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</si>
  <si>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</si>
  <si>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</si>
  <si>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</si>
  <si>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</si>
  <si>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</si>
  <si>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</si>
  <si>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</si>
  <si>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</si>
  <si>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</si>
  <si>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</si>
  <si>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</si>
  <si>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</si>
  <si>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</si>
  <si>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</si>
  <si>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</si>
  <si>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</si>
  <si>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</si>
  <si>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</si>
  <si>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</si>
  <si>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</si>
  <si>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</si>
  <si>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</si>
  <si>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</si>
  <si>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</si>
  <si>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</si>
  <si>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</si>
  <si>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</si>
  <si>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</si>
  <si>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</si>
  <si>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</si>
  <si>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</si>
  <si>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</si>
  <si>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</si>
  <si>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</si>
  <si>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</si>
  <si>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</si>
  <si>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</si>
  <si>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</si>
  <si>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</si>
  <si>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</si>
  <si>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</si>
  <si>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</si>
  <si>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</si>
  <si>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</si>
  <si>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</si>
  <si>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</si>
  <si>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</si>
  <si>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</si>
  <si>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</si>
  <si>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</si>
  <si>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</si>
  <si>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</si>
  <si>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</si>
  <si>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</si>
  <si>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</si>
  <si>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</si>
  <si>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</si>
  <si>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</si>
  <si>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</si>
  <si>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</si>
  <si>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</si>
  <si>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</si>
  <si>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</si>
  <si>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</si>
  <si>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</si>
  <si>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</si>
  <si>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</si>
  <si>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</si>
  <si>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</si>
  <si>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</si>
  <si>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</si>
  <si>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</si>
  <si>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</si>
  <si>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</si>
  <si>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</si>
  <si>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</si>
  <si>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</si>
  <si>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</si>
  <si>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</si>
  <si>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</si>
  <si>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</si>
  <si>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</si>
  <si>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</si>
  <si>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</si>
  <si>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</si>
  <si>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</si>
  <si>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</si>
  <si>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</si>
  <si>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</si>
  <si>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</si>
  <si>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</si>
  <si>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</si>
  <si>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</si>
  <si>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</si>
  <si>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</si>
  <si>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</si>
  <si>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</si>
  <si>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</si>
  <si>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</si>
  <si>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</si>
  <si>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</si>
  <si>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</si>
  <si>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</si>
  <si>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</si>
  <si>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</si>
  <si>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</si>
  <si>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</si>
  <si>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</si>
  <si>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</si>
  <si>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</si>
  <si>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</si>
  <si>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</si>
  <si>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</si>
  <si>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</si>
  <si>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</si>
  <si>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</si>
  <si>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</si>
  <si>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</si>
  <si>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</si>
  <si>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</si>
  <si>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</si>
  <si>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</si>
  <si>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</si>
  <si>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</si>
  <si>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</si>
  <si>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</si>
  <si>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</si>
  <si>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</si>
  <si>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</si>
  <si>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</si>
  <si>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</si>
  <si>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</si>
  <si>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</si>
  <si>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</si>
  <si>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</si>
  <si>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</si>
  <si>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</si>
  <si>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</si>
  <si>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</si>
  <si>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</si>
  <si>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</si>
  <si>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</si>
  <si>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</si>
  <si>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</si>
  <si>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</si>
  <si>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</si>
  <si>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</si>
  <si>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</si>
  <si>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</si>
  <si>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</si>
  <si>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</si>
  <si>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</si>
  <si>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</si>
  <si>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</si>
  <si>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</si>
  <si>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</si>
  <si>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</si>
  <si>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</si>
  <si>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</si>
  <si>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</si>
  <si>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</si>
  <si>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</si>
  <si>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</si>
  <si>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</si>
  <si>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</si>
  <si>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</si>
  <si>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</si>
  <si>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</si>
  <si>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</si>
  <si>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</si>
  <si>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</si>
  <si>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</si>
  <si>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</si>
  <si>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</si>
  <si>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</si>
  <si>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</si>
  <si>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</si>
  <si>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</si>
  <si>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</si>
  <si>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</si>
  <si>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</si>
  <si>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</si>
  <si>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</si>
  <si>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</si>
  <si>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</si>
  <si>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</si>
  <si>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</si>
  <si>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</si>
  <si>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</si>
  <si>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</si>
  <si>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</si>
  <si>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</si>
  <si>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</si>
  <si>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</si>
  <si>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</si>
  <si>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</si>
  <si>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</si>
  <si>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</si>
  <si>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</si>
  <si>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</si>
  <si>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</si>
  <si>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</si>
  <si>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</si>
  <si>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</si>
  <si>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</si>
  <si>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</si>
  <si>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</si>
  <si>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</si>
  <si>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</si>
  <si>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</si>
  <si>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</si>
  <si>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</si>
  <si>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</si>
  <si>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</si>
  <si>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</si>
  <si>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</si>
  <si>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</si>
  <si>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</si>
  <si>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</si>
  <si>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</si>
  <si>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</si>
  <si>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</si>
  <si>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</si>
  <si>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</si>
  <si>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</si>
  <si>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</si>
  <si>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</si>
  <si>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</si>
  <si>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</si>
  <si>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</si>
  <si>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</si>
  <si>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</si>
  <si>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</si>
  <si>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</si>
  <si>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</si>
  <si>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</si>
  <si>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</si>
  <si>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</si>
  <si>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</si>
  <si>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</si>
  <si>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</si>
  <si>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</si>
  <si>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</si>
  <si>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</si>
  <si>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</si>
  <si>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</si>
  <si>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</si>
  <si>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</si>
  <si>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</si>
  <si>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</si>
  <si>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</si>
  <si>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</si>
  <si>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</si>
  <si>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</si>
  <si>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</si>
  <si>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</si>
  <si>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</si>
  <si>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</si>
  <si>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</si>
  <si>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</si>
  <si>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</si>
  <si>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</si>
  <si>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</si>
  <si>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</si>
  <si>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</si>
  <si>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</si>
  <si>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</si>
  <si>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</si>
  <si>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</si>
  <si>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</si>
  <si>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</si>
  <si>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</si>
  <si>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</si>
  <si>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</si>
  <si>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</si>
  <si>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</si>
  <si>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</si>
  <si>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</si>
  <si>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</si>
  <si>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</si>
  <si>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</si>
  <si>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</si>
  <si>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</si>
  <si>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</si>
  <si>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</si>
  <si>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</si>
  <si>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</si>
  <si>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</si>
  <si>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</si>
  <si>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</si>
  <si>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</si>
  <si>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</si>
  <si>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</si>
  <si>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</si>
  <si>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</si>
  <si>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</si>
  <si>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</si>
  <si>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</si>
  <si>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</si>
  <si>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</si>
  <si>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</si>
  <si>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</si>
  <si>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</si>
  <si>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</si>
  <si>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</si>
  <si>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</si>
  <si>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</si>
  <si>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</si>
  <si>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</si>
  <si>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</si>
  <si>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</si>
  <si>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</si>
  <si>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</si>
  <si>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</si>
  <si>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</si>
  <si>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</si>
  <si>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</si>
  <si>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</si>
  <si>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</si>
  <si>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</si>
  <si>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</si>
  <si>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</si>
  <si>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</si>
  <si>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</si>
  <si>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</si>
  <si>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</si>
  <si>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</si>
  <si>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</si>
  <si>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</si>
  <si>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</si>
  <si>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</si>
  <si>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</si>
  <si>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</si>
  <si>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</si>
  <si>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</si>
  <si>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</si>
  <si>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</si>
  <si>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</si>
  <si>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</si>
  <si>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</si>
  <si>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</si>
  <si>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</si>
  <si>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</si>
  <si>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</si>
  <si>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</si>
  <si>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</si>
  <si>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</si>
  <si>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</si>
  <si>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</si>
  <si>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</si>
  <si>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</si>
  <si>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</si>
  <si>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</si>
  <si>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</si>
  <si>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</si>
  <si>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</si>
  <si>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</si>
  <si>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</si>
  <si>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</si>
  <si>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</si>
  <si>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</si>
  <si>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</si>
  <si>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</si>
  <si>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</si>
  <si>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</si>
  <si>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</si>
  <si>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</si>
  <si>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</si>
  <si>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</si>
  <si>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</si>
  <si>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</si>
  <si>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</si>
  <si>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</si>
  <si>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</si>
  <si>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</si>
  <si>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</si>
  <si>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</si>
  <si>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</si>
  <si>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</si>
  <si>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</si>
  <si>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</si>
  <si>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</si>
  <si>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</si>
  <si>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</si>
  <si>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</si>
  <si>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</si>
  <si>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</si>
  <si>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</si>
  <si>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</si>
  <si>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</si>
  <si>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</si>
  <si>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</si>
  <si>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</si>
  <si>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</si>
  <si>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</si>
  <si>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</si>
  <si>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</si>
  <si>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</si>
  <si>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</si>
  <si>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</si>
  <si>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</si>
  <si>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</si>
  <si>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</si>
  <si>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</si>
  <si>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</si>
  <si>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</si>
  <si>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</si>
  <si>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</si>
  <si>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</si>
  <si>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</si>
  <si>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</si>
  <si>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</si>
  <si>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</si>
  <si>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</si>
  <si>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</si>
  <si>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</si>
  <si>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</si>
  <si>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</si>
  <si>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</si>
  <si>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</si>
  <si>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</si>
  <si>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</si>
  <si>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</si>
  <si>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</si>
  <si>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</si>
  <si>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</si>
  <si>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</si>
  <si>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</si>
  <si>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</si>
  <si>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</si>
  <si>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</si>
  <si>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</si>
  <si>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</si>
  <si>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</si>
  <si>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</si>
  <si>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</si>
  <si>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</si>
  <si>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</si>
  <si>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</si>
  <si>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</si>
  <si>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</si>
  <si>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</si>
  <si>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</si>
  <si>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</si>
  <si>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</si>
  <si>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</si>
  <si>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</si>
  <si>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</si>
  <si>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</si>
  <si>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</si>
  <si>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</si>
  <si>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</si>
  <si>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</si>
  <si>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</si>
  <si>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</si>
  <si>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</si>
  <si>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</si>
  <si>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</si>
  <si>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</si>
  <si>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</si>
  <si>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</si>
  <si>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</si>
  <si>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</si>
  <si>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</si>
  <si>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</si>
  <si>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</si>
  <si>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</si>
  <si>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</si>
  <si>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</si>
  <si>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</si>
  <si>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</si>
  <si>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</si>
  <si>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</si>
  <si>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</si>
  <si>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</si>
  <si>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</si>
  <si>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</si>
  <si>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</si>
  <si>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</si>
  <si>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</si>
  <si>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</si>
  <si>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</si>
  <si>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</si>
  <si>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</si>
  <si>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</si>
  <si>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</si>
  <si>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</si>
  <si>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</si>
  <si>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</si>
  <si>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</si>
  <si>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</si>
  <si>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</si>
  <si>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</si>
  <si>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</si>
  <si>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</si>
  <si>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</si>
  <si>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</si>
  <si>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</si>
  <si>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</si>
  <si>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</si>
  <si>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</si>
  <si>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</si>
  <si>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</si>
  <si>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</si>
  <si>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</si>
  <si>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</si>
  <si>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</si>
  <si>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</si>
  <si>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</si>
  <si>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</si>
  <si>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</si>
  <si>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</si>
  <si>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</si>
  <si>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</si>
  <si>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</si>
  <si>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</si>
  <si>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</si>
  <si>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</si>
  <si>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</si>
  <si>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</si>
  <si>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</si>
  <si>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</si>
  <si>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</si>
  <si>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</si>
  <si>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</si>
  <si>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</si>
  <si>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</si>
  <si>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</si>
  <si>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</si>
  <si>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</si>
  <si>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</si>
  <si>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</si>
  <si>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</si>
  <si>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</si>
  <si>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</si>
  <si>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</si>
  <si>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</si>
  <si>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</si>
  <si>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</si>
  <si>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</si>
  <si>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</si>
  <si>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</si>
  <si>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</si>
  <si>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</si>
  <si>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</si>
  <si>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</si>
  <si>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</si>
  <si>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</si>
  <si>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</si>
  <si>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</si>
  <si>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</si>
  <si>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</si>
  <si>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</si>
  <si>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</si>
  <si>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</si>
  <si>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</si>
  <si>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</si>
  <si>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</si>
  <si>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</si>
  <si>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</si>
  <si>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</si>
  <si>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</si>
  <si>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</si>
  <si>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</si>
  <si>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</si>
  <si>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</si>
  <si>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</si>
  <si>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</si>
  <si>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</si>
  <si>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</si>
  <si>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</si>
  <si>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</si>
  <si>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</si>
  <si>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</si>
  <si>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</si>
  <si>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</si>
  <si>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</si>
  <si>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</si>
  <si>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</si>
  <si>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</si>
  <si>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</si>
  <si>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</si>
  <si>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</si>
  <si>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</si>
  <si>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</si>
  <si>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</si>
  <si>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</si>
  <si>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</si>
  <si>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</si>
  <si>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</si>
  <si>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</si>
  <si>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</si>
  <si>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</si>
  <si>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</si>
  <si>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</si>
  <si>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</si>
  <si>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</si>
  <si>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</si>
  <si>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</si>
  <si>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</si>
  <si>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</si>
  <si>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</si>
  <si>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</si>
  <si>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</si>
  <si>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</si>
  <si>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</si>
  <si>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</si>
  <si>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</si>
  <si>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</si>
  <si>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</si>
  <si>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</si>
  <si>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</si>
  <si>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</si>
  <si>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</si>
  <si>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</si>
  <si>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</si>
  <si>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</si>
  <si>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</si>
  <si>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</si>
  <si>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</si>
  <si>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</si>
  <si>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</si>
  <si>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</si>
  <si>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</si>
  <si>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</si>
  <si>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</si>
  <si>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</si>
  <si>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</si>
  <si>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</si>
  <si>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</si>
  <si>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</si>
  <si>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</si>
  <si>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</si>
  <si>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</si>
  <si>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</si>
  <si>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</si>
  <si>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</si>
  <si>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</si>
  <si>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</si>
  <si>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</si>
  <si>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</si>
  <si>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</si>
  <si>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</si>
  <si>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</si>
  <si>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</si>
  <si>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</si>
  <si>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</si>
  <si>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</si>
  <si>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</si>
  <si>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</si>
  <si>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</si>
  <si>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</si>
  <si>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</si>
  <si>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</si>
  <si>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</si>
  <si>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</si>
  <si>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</si>
  <si>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</si>
  <si>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</si>
  <si>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</si>
  <si>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</si>
  <si>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</si>
  <si>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</si>
  <si>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</si>
  <si>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</si>
  <si>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</si>
  <si>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</si>
  <si>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</si>
  <si>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</si>
  <si>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</si>
  <si>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</si>
  <si>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</si>
  <si>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</si>
  <si>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</si>
  <si>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</si>
  <si>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</si>
  <si>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</si>
  <si>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</si>
  <si>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</si>
  <si>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</si>
  <si>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</si>
  <si>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</si>
  <si>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</si>
  <si>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</si>
  <si>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</si>
  <si>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</si>
  <si>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</si>
  <si>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</si>
  <si>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</si>
  <si>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</si>
  <si>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</si>
  <si>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</si>
  <si>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</si>
  <si>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</si>
  <si>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</si>
  <si>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</si>
  <si>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</si>
  <si>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</si>
  <si>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</si>
  <si>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</si>
  <si>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</si>
  <si>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</si>
  <si>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</si>
  <si>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</si>
  <si>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</si>
  <si>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</si>
  <si>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</si>
  <si>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</si>
  <si>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</si>
  <si>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</si>
  <si>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</si>
  <si>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</si>
  <si>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</si>
  <si>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</si>
  <si>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</si>
  <si>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</si>
  <si>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</si>
  <si>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</si>
  <si>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</si>
  <si>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</si>
  <si>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</si>
  <si>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</si>
  <si>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</si>
  <si>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</si>
  <si>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</si>
  <si>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</si>
  <si>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</si>
  <si>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</si>
  <si>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</si>
  <si>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</si>
  <si>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</si>
  <si>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</si>
  <si>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</si>
  <si>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</si>
  <si>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</si>
  <si>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</si>
  <si>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</si>
  <si>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</si>
  <si>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</si>
  <si>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</si>
  <si>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</si>
  <si>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</si>
  <si>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</si>
  <si>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</si>
  <si>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</si>
  <si>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</si>
  <si>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</si>
  <si>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</si>
  <si>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</si>
  <si>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</si>
  <si>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</si>
  <si>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</si>
  <si>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</si>
  <si>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</si>
  <si>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</si>
  <si>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</si>
  <si>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</si>
  <si>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</si>
  <si>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</si>
  <si>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</si>
  <si>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</si>
  <si>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</si>
  <si>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</si>
  <si>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</si>
  <si>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</si>
  <si>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</si>
  <si>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</si>
  <si>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</si>
  <si>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</si>
  <si>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</si>
  <si>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</si>
  <si>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</si>
  <si>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</si>
  <si>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</si>
  <si>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</si>
  <si>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</si>
  <si>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</si>
  <si>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</si>
  <si>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</si>
  <si>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</si>
  <si>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</si>
  <si>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</si>
  <si>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</si>
  <si>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</si>
  <si>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</si>
  <si>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</si>
  <si>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</si>
  <si>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</si>
  <si>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</si>
  <si>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</si>
  <si>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</si>
  <si>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</si>
  <si>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</si>
  <si>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</si>
  <si>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</si>
  <si>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</si>
  <si>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</si>
  <si>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</si>
  <si>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</si>
  <si>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</si>
  <si>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</si>
  <si>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</si>
  <si>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</si>
  <si>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</si>
  <si>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</si>
  <si>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</si>
  <si>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</si>
  <si>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</si>
  <si>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</si>
  <si>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</si>
  <si>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</si>
  <si>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</si>
  <si>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</si>
  <si>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</si>
  <si>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</si>
  <si>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</si>
  <si>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</si>
  <si>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</si>
  <si>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</si>
  <si>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</si>
  <si>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</si>
  <si>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</si>
  <si>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</si>
  <si>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</si>
  <si>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</si>
  <si>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</si>
  <si>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</si>
  <si>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</si>
  <si>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</si>
  <si>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</si>
  <si>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</si>
  <si>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</si>
  <si>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</si>
  <si>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</si>
  <si>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</si>
  <si>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</si>
  <si>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</si>
  <si>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</si>
  <si>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</si>
  <si>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</si>
  <si>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</si>
  <si>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</si>
  <si>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</si>
  <si>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</si>
  <si>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</si>
  <si>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</si>
  <si>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</si>
  <si>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</si>
  <si>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</si>
  <si>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</si>
  <si>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</si>
  <si>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</si>
  <si>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</si>
  <si>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</si>
  <si>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</si>
  <si>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</si>
  <si>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</si>
  <si>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</si>
  <si>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</si>
  <si>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</si>
  <si>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</si>
  <si>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</si>
  <si>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</si>
  <si>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</si>
  <si>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</si>
  <si>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</si>
  <si>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</si>
  <si>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</si>
  <si>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</si>
  <si>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</si>
  <si>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</si>
  <si>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</si>
  <si>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</si>
  <si>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</si>
  <si>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</si>
  <si>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</si>
  <si>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</si>
  <si>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</si>
  <si>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</si>
  <si>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</si>
  <si>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</si>
  <si>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</si>
  <si>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</si>
  <si>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</si>
  <si>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</si>
  <si>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</si>
  <si>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</si>
  <si>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</si>
  <si>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</si>
  <si>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</si>
  <si>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</si>
  <si>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</si>
  <si>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</si>
  <si>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</si>
  <si>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</si>
  <si>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</si>
  <si>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</si>
  <si>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</si>
  <si>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</si>
  <si>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</si>
  <si>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</si>
  <si>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</si>
  <si>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</si>
  <si>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</si>
  <si>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</si>
  <si>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</si>
  <si>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</si>
  <si>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</si>
  <si>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</si>
  <si>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</si>
  <si>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</si>
  <si>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</si>
  <si>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</si>
  <si>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</si>
  <si>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</si>
  <si>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</si>
  <si>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</si>
  <si>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</si>
  <si>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</si>
  <si>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</si>
  <si>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</si>
  <si>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</si>
  <si>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</si>
  <si>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</si>
  <si>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</si>
  <si>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</si>
  <si>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</si>
  <si>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</si>
  <si>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</si>
  <si>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</si>
  <si>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</si>
  <si>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</si>
  <si>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</si>
  <si>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</si>
  <si>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</si>
  <si>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</si>
  <si>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</si>
  <si>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</si>
  <si>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</si>
  <si>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</si>
  <si>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</si>
  <si>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</si>
  <si>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</si>
  <si>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</si>
  <si>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</si>
  <si>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</si>
  <si>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</si>
  <si>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</si>
  <si>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</si>
  <si>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</si>
  <si>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</si>
  <si>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</si>
  <si>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</si>
  <si>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</si>
  <si>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</si>
  <si>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</si>
  <si>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</si>
  <si>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</si>
  <si>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</si>
  <si>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</si>
  <si>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</si>
  <si>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</si>
  <si>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</si>
  <si>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</si>
  <si>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</si>
  <si>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</si>
  <si>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</si>
  <si>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</si>
  <si>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</si>
  <si>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</si>
  <si>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</si>
  <si>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</si>
  <si>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</si>
  <si>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</si>
  <si>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</si>
  <si>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</si>
  <si>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</si>
  <si>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</si>
  <si>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</si>
  <si>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</si>
  <si>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</si>
  <si>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</si>
  <si>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</si>
  <si>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</si>
  <si>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</si>
  <si>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</si>
  <si>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</si>
  <si>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</si>
  <si>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</si>
  <si>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</si>
  <si>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</si>
  <si>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</si>
  <si>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</si>
  <si>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</si>
  <si>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</si>
  <si>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</si>
  <si>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</si>
  <si>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</si>
  <si>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</si>
  <si>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</si>
  <si>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</si>
  <si>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</si>
  <si>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</si>
  <si>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</si>
  <si>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</si>
  <si>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</si>
  <si>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</si>
  <si>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</si>
  <si>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</si>
  <si>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</si>
  <si>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</si>
  <si>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</si>
  <si>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</si>
  <si>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</si>
  <si>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</si>
  <si>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</si>
  <si>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</si>
  <si>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</si>
  <si>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</si>
  <si>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</si>
  <si>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</si>
  <si>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</si>
  <si>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</si>
  <si>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</si>
  <si>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</si>
  <si>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</si>
  <si>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</si>
  <si>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</si>
  <si>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</si>
  <si>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</si>
  <si>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</si>
  <si>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</si>
  <si>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</si>
  <si>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</si>
  <si>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</si>
  <si>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</si>
  <si>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</si>
  <si>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</si>
  <si>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</si>
  <si>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</si>
  <si>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</si>
  <si>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</si>
  <si>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</si>
  <si>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</si>
  <si>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</si>
  <si>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</si>
  <si>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</si>
  <si>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</si>
  <si>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</si>
  <si>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</si>
  <si>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</si>
  <si>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</si>
  <si>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</si>
  <si>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</si>
  <si>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</si>
  <si>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</si>
  <si>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</si>
  <si>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</si>
  <si>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</si>
  <si>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</si>
  <si>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</si>
  <si>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</si>
  <si>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</si>
  <si>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</si>
  <si>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</si>
  <si>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</si>
  <si>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</si>
  <si>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</si>
  <si>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</si>
  <si>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</si>
  <si>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</si>
  <si>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</si>
  <si>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</si>
  <si>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</si>
  <si>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</si>
  <si>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</si>
  <si>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</si>
  <si>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</si>
  <si>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</si>
  <si>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</si>
  <si>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</si>
  <si>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</si>
  <si>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</si>
  <si>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</si>
  <si>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</si>
  <si>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</si>
  <si>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</si>
  <si>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</si>
  <si>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</si>
  <si>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</si>
  <si>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</si>
  <si>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</si>
  <si>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</si>
  <si>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</si>
  <si>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</si>
  <si>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</si>
  <si>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</si>
  <si>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</si>
  <si>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</si>
  <si>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</si>
  <si>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</si>
  <si>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</si>
  <si>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</si>
  <si>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</si>
  <si>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</si>
  <si>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</si>
  <si>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</si>
  <si>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</si>
  <si>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</si>
  <si>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</si>
  <si>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</si>
  <si>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</si>
  <si>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</si>
  <si>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</si>
  <si>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</si>
  <si>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</si>
  <si>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</si>
  <si>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</si>
  <si>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</si>
  <si>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</si>
  <si>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</si>
  <si>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</si>
  <si>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</si>
  <si>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</si>
  <si>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</si>
  <si>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</si>
  <si>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</si>
  <si>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</si>
  <si>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</si>
  <si>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</si>
  <si>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</si>
  <si>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</si>
  <si>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</si>
  <si>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</si>
  <si>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</si>
  <si>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</si>
  <si>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</si>
  <si>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</si>
  <si>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</si>
  <si>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</si>
  <si>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</si>
  <si>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</si>
  <si>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</si>
  <si>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</si>
  <si>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</si>
  <si>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</si>
  <si>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</si>
  <si>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</si>
  <si>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</si>
  <si>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</si>
  <si>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</si>
  <si>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</si>
  <si>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</si>
  <si>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</si>
  <si>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</si>
  <si>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</si>
  <si>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</si>
  <si>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</si>
  <si>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</si>
  <si>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</si>
  <si>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</si>
  <si>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</si>
  <si>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</si>
  <si>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</si>
  <si>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</si>
  <si>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</si>
  <si>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</si>
  <si>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</si>
  <si>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</si>
  <si>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</si>
  <si>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</si>
  <si>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</si>
  <si>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</si>
  <si>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</si>
  <si>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</si>
  <si>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</si>
  <si>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</si>
  <si>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</si>
  <si>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</si>
  <si>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</si>
  <si>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</si>
  <si>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</si>
  <si>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</si>
  <si>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</si>
  <si>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</si>
  <si>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</si>
  <si>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</si>
  <si>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</si>
  <si>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</si>
  <si>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</si>
  <si>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</si>
  <si>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</si>
  <si>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</si>
  <si>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</si>
  <si>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</si>
  <si>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</si>
  <si>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</si>
  <si>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</si>
  <si>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</si>
  <si>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</si>
  <si>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</si>
  <si>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</si>
  <si>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</si>
  <si>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</si>
  <si>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</si>
  <si>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</si>
  <si>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</si>
  <si>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</si>
  <si>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</si>
  <si>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</si>
  <si>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</si>
  <si>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</si>
  <si>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</si>
  <si>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</si>
  <si>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</si>
  <si>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</si>
  <si>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</si>
  <si>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</si>
  <si>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</si>
  <si>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</si>
  <si>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</si>
  <si>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</si>
  <si>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</si>
  <si>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</si>
  <si>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</si>
  <si>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</si>
  <si>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</si>
  <si>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</si>
  <si>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</si>
  <si>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</si>
  <si>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</si>
  <si>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</si>
  <si>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</si>
  <si>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</si>
  <si>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</si>
  <si>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</si>
  <si>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</si>
  <si>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</si>
  <si>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</si>
  <si>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</si>
  <si>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</si>
  <si>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</si>
  <si>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</si>
  <si>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</si>
  <si>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</si>
  <si>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</si>
  <si>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</si>
  <si>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</si>
  <si>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</si>
  <si>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</si>
  <si>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</si>
  <si>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</si>
  <si>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</si>
  <si>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</si>
  <si>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</si>
  <si>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</si>
  <si>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</si>
  <si>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</si>
  <si>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</si>
  <si>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</si>
  <si>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</si>
  <si>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</si>
  <si>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</si>
  <si>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</si>
  <si>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</si>
  <si>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</si>
  <si>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</si>
  <si>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</si>
  <si>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</si>
  <si>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</si>
  <si>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</si>
  <si>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</si>
  <si>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</si>
  <si>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</si>
  <si>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</si>
  <si>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</si>
  <si>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</si>
  <si>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</si>
  <si>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</si>
  <si>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</si>
  <si>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</si>
  <si>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</si>
  <si>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</si>
  <si>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</si>
  <si>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</si>
  <si>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</si>
  <si>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</si>
  <si>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</si>
  <si>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</si>
  <si>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</si>
  <si>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</si>
  <si>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</si>
  <si>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</si>
  <si>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</si>
  <si>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</si>
  <si>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</si>
  <si>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</si>
  <si>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</si>
  <si>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</si>
  <si>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</si>
  <si>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</si>
  <si>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</si>
  <si>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</si>
  <si>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</si>
  <si>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</si>
  <si>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</si>
  <si>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</si>
  <si>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</si>
  <si>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</si>
  <si>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</si>
  <si>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</si>
  <si>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</si>
  <si>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</si>
  <si>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</si>
  <si>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</si>
  <si>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</si>
  <si>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</si>
  <si>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</si>
  <si>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</si>
  <si>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</si>
  <si>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</si>
  <si>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</si>
  <si>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</si>
  <si>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</si>
  <si>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</si>
  <si>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</si>
  <si>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</si>
  <si>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</si>
  <si>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</si>
  <si>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</si>
  <si>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</si>
  <si>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</si>
  <si>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</si>
  <si>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</si>
  <si>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</si>
  <si>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</si>
  <si>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</si>
  <si>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</si>
  <si>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</si>
  <si>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</si>
  <si>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</si>
  <si>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</si>
  <si>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</si>
  <si>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</si>
  <si>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</si>
  <si>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</si>
  <si>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</si>
  <si>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</si>
  <si>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</si>
  <si>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</si>
  <si>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</si>
  <si>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</si>
  <si>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</si>
  <si>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</si>
  <si>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</si>
  <si>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</si>
  <si>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</si>
  <si>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</si>
  <si>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</si>
  <si>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</si>
  <si>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</si>
  <si>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</si>
  <si>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</si>
  <si>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</si>
  <si>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</si>
  <si>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</si>
  <si>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</si>
  <si>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</si>
  <si>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</si>
  <si>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</si>
  <si>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</si>
  <si>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</si>
  <si>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</si>
  <si>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</si>
  <si>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</si>
  <si>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</si>
  <si>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</si>
  <si>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</si>
  <si>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</si>
  <si>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</si>
  <si>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</si>
  <si>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</si>
  <si>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</si>
  <si>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</si>
  <si>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</si>
  <si>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</si>
  <si>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</si>
  <si>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</si>
  <si>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</si>
  <si>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</si>
  <si>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</si>
  <si>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</si>
  <si>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</si>
  <si>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</si>
  <si>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</si>
  <si>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</si>
  <si>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</si>
  <si>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</si>
  <si>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</si>
  <si>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</si>
  <si>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</si>
  <si>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</si>
  <si>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</si>
  <si>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</si>
  <si>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</si>
  <si>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</si>
  <si>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</si>
  <si>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</si>
  <si>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</si>
  <si>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</si>
  <si>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</si>
  <si>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</si>
  <si>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</si>
  <si>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</si>
  <si>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</si>
  <si>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</si>
  <si>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</si>
  <si>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</si>
  <si>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</si>
  <si>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</si>
  <si>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</si>
  <si>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</si>
  <si>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</si>
  <si>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</si>
  <si>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</si>
  <si>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</si>
  <si>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</si>
  <si>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</si>
  <si>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</si>
  <si>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</si>
  <si>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</si>
  <si>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</si>
  <si>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</si>
  <si>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</si>
  <si>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</si>
  <si>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</si>
  <si>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</si>
  <si>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</si>
  <si>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</si>
  <si>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</si>
  <si>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</si>
  <si>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</si>
  <si>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</si>
  <si>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</si>
  <si>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</si>
  <si>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</si>
  <si>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</si>
  <si>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</si>
  <si>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</si>
  <si>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</si>
  <si>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</si>
  <si>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</si>
  <si>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</si>
  <si>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</si>
  <si>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</si>
  <si>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</si>
  <si>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</si>
  <si>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</si>
  <si>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</si>
  <si>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</si>
  <si>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</si>
  <si>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</si>
  <si>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</si>
  <si>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</si>
  <si>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</si>
  <si>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</si>
  <si>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</si>
  <si>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</si>
  <si>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</si>
  <si>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</si>
  <si>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</si>
  <si>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</si>
  <si>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</si>
  <si>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</si>
  <si>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</si>
  <si>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</si>
  <si>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</si>
  <si>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</si>
  <si>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</si>
  <si>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</si>
  <si>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</si>
  <si>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</si>
  <si>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</si>
  <si>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</si>
  <si>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</si>
  <si>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</si>
  <si>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</si>
  <si>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</si>
  <si>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</si>
  <si>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</si>
  <si>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</si>
  <si>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</si>
  <si>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</si>
  <si>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</si>
  <si>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</si>
  <si>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</si>
  <si>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</si>
  <si>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</si>
  <si>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</si>
  <si>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</si>
  <si>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</si>
  <si>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</si>
  <si>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</si>
  <si>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</si>
  <si>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</si>
  <si>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</si>
  <si>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</si>
  <si>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</si>
  <si>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</si>
  <si>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</si>
  <si>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</si>
  <si>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</si>
  <si>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</si>
  <si>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</si>
  <si>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</si>
  <si>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</si>
  <si>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</si>
  <si>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</si>
  <si>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</si>
  <si>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</si>
  <si>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</si>
  <si>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</si>
  <si>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</si>
  <si>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</si>
  <si>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</si>
  <si>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</si>
  <si>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</si>
  <si>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</si>
  <si>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</si>
  <si>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</si>
  <si>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</si>
  <si>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</si>
  <si>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</si>
  <si>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</si>
  <si>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</si>
  <si>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</si>
  <si>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</si>
  <si>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</si>
  <si>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</si>
  <si>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</si>
  <si>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</si>
  <si>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</si>
  <si>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</si>
  <si>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</si>
  <si>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</si>
  <si>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</si>
  <si>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</si>
  <si>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</si>
  <si>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</si>
  <si>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</si>
  <si>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</si>
  <si>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</si>
  <si>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</si>
  <si>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</si>
  <si>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</si>
  <si>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</si>
  <si>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</si>
  <si>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</si>
  <si>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</si>
  <si>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</si>
  <si>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</si>
  <si>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</si>
  <si>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</si>
  <si>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</si>
  <si>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</si>
  <si>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</si>
  <si>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</si>
  <si>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</si>
  <si>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</si>
  <si>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</si>
  <si>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</si>
  <si>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</si>
  <si>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</si>
  <si>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</si>
  <si>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</si>
  <si>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</si>
  <si>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</si>
  <si>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</si>
  <si>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</si>
  <si>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</si>
  <si>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</si>
  <si>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</si>
  <si>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</si>
  <si>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</si>
  <si>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</si>
  <si>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</si>
  <si>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</si>
  <si>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</si>
  <si>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</si>
  <si>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</si>
  <si>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</si>
  <si>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</si>
  <si>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</si>
  <si>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</si>
  <si>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</si>
  <si>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</si>
  <si>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</si>
  <si>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</si>
  <si>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</si>
  <si>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</si>
  <si>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</si>
  <si>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</si>
  <si>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</si>
  <si>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</si>
  <si>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</si>
  <si>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</si>
  <si>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</si>
  <si>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</si>
  <si>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</si>
  <si>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</si>
  <si>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</si>
  <si>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</si>
  <si>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</si>
  <si>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</si>
  <si>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</si>
  <si>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</si>
  <si>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</si>
  <si>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</si>
  <si>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</si>
  <si>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</si>
  <si>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</si>
  <si>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</si>
  <si>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</si>
  <si>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</si>
  <si>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</si>
  <si>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</si>
  <si>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</si>
  <si>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</si>
  <si>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</si>
  <si>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</si>
  <si>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</si>
  <si>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</si>
  <si>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</si>
  <si>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</si>
  <si>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</si>
  <si>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</si>
  <si>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</si>
  <si>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</si>
  <si>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</si>
  <si>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</si>
  <si>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</si>
  <si>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</si>
  <si>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</si>
  <si>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</si>
  <si>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</si>
  <si>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</si>
  <si>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</si>
  <si>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</si>
  <si>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</si>
  <si>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</si>
  <si>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</si>
  <si>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</si>
  <si>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</si>
  <si>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</si>
  <si>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</si>
  <si>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</si>
  <si>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</si>
  <si>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</si>
  <si>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</si>
  <si>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</si>
  <si>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</si>
  <si>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</si>
  <si>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</si>
  <si>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</si>
  <si>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</si>
  <si>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</si>
  <si>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</si>
  <si>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</si>
  <si>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</si>
  <si>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</si>
  <si>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</si>
  <si>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</si>
  <si>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</si>
  <si>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</si>
  <si>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</si>
  <si>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</si>
  <si>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</si>
  <si>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</si>
  <si>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</si>
  <si>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</si>
  <si>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</si>
  <si>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</si>
  <si>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</si>
  <si>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</si>
  <si>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</si>
  <si>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</si>
  <si>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</si>
  <si>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</si>
  <si>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</si>
  <si>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</si>
  <si>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</si>
  <si>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</si>
  <si>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</si>
  <si>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</si>
  <si>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</si>
  <si>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</si>
  <si>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</si>
  <si>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</si>
  <si>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</si>
  <si>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</si>
  <si>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</si>
  <si>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</si>
  <si>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</si>
  <si>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</si>
  <si>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</si>
  <si>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</si>
  <si>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</si>
  <si>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</si>
  <si>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</si>
  <si>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</si>
  <si>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</si>
  <si>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</si>
  <si>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</si>
  <si>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</si>
  <si>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</si>
  <si>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</si>
  <si>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</si>
  <si>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</si>
  <si>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</si>
  <si>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</si>
  <si>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</si>
  <si>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</si>
  <si>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</si>
  <si>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</si>
  <si>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</si>
  <si>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</si>
  <si>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</si>
  <si>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</si>
  <si>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</si>
  <si>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</si>
  <si>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</si>
  <si>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</si>
  <si>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</si>
  <si>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</si>
  <si>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</si>
  <si>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</si>
  <si>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</si>
  <si>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</si>
  <si>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</si>
  <si>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</si>
  <si>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</si>
  <si>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</si>
  <si>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</si>
  <si>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</si>
  <si>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</si>
  <si>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</si>
  <si>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</si>
  <si>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</si>
  <si>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</si>
  <si>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</si>
  <si>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</si>
  <si>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</si>
  <si>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</si>
  <si>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</si>
  <si>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</si>
  <si>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</si>
  <si>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</si>
  <si>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</si>
  <si>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</si>
  <si>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</si>
  <si>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</si>
  <si>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</si>
  <si>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</si>
  <si>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</si>
  <si>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</si>
  <si>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</si>
  <si>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</si>
  <si>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</si>
  <si>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</si>
  <si>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</si>
  <si>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</si>
  <si>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</si>
  <si>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</si>
  <si>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</si>
  <si>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</si>
  <si>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</si>
  <si>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</si>
  <si>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</si>
  <si>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</si>
  <si>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</si>
  <si>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</si>
  <si>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</si>
  <si>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</si>
  <si>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</si>
  <si>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</si>
  <si>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</si>
  <si>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</si>
  <si>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</si>
  <si>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</si>
  <si>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</si>
  <si>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</si>
  <si>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</si>
  <si>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</si>
  <si>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</si>
  <si>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</si>
  <si>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</si>
  <si>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</si>
  <si>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</si>
  <si>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</si>
  <si>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</si>
  <si>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</si>
  <si>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</si>
  <si>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</si>
  <si>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</si>
  <si>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</si>
  <si>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</si>
  <si>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</si>
  <si>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</si>
  <si>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</si>
  <si>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</si>
  <si>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</si>
  <si>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</si>
  <si>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</si>
  <si>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</si>
  <si>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</si>
  <si>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</si>
  <si>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</si>
  <si>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</si>
  <si>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</si>
  <si>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</si>
  <si>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</si>
  <si>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</si>
  <si>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</si>
  <si>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</si>
  <si>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</si>
  <si>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</si>
  <si>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</si>
  <si>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</si>
  <si>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</si>
  <si>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</si>
  <si>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</si>
  <si>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</si>
  <si>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</si>
  <si>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</si>
  <si>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</si>
  <si>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</si>
  <si>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</si>
  <si>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</si>
  <si>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</si>
  <si>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</si>
  <si>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</si>
  <si>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</si>
  <si>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</si>
  <si>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</si>
  <si>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</si>
  <si>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</si>
  <si>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</si>
  <si>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</si>
  <si>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</si>
  <si>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</si>
  <si>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</si>
  <si>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</si>
  <si>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</si>
  <si>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</si>
  <si>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</si>
  <si>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</si>
  <si>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</si>
  <si>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</si>
  <si>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</si>
  <si>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</si>
  <si>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</si>
  <si>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</si>
  <si>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</si>
  <si>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</si>
  <si>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</si>
  <si>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</si>
  <si>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</si>
  <si>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</si>
  <si>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</si>
  <si>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</si>
  <si>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</si>
  <si>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</si>
  <si>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</si>
  <si>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</si>
  <si>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</si>
  <si>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</si>
  <si>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</si>
  <si>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</si>
  <si>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</si>
  <si>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</si>
  <si>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</si>
  <si>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</si>
  <si>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</si>
  <si>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</si>
  <si>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</si>
  <si>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</si>
  <si>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</si>
  <si>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</si>
  <si>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</si>
  <si>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</si>
  <si>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</si>
  <si>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</si>
  <si>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</si>
  <si>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</si>
  <si>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</si>
  <si>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</si>
  <si>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</si>
  <si>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</si>
  <si>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</si>
  <si>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</si>
  <si>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</si>
  <si>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</si>
  <si>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</si>
  <si>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</si>
  <si>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</si>
  <si>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</si>
  <si>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</si>
  <si>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</si>
  <si>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</si>
  <si>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</si>
  <si>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</si>
  <si>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</si>
  <si>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</si>
  <si>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</si>
  <si>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</si>
  <si>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</si>
  <si>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</si>
  <si>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</si>
  <si>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</si>
  <si>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</si>
  <si>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</si>
  <si>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</si>
  <si>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</si>
  <si>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</si>
  <si>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</si>
  <si>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</si>
  <si>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</si>
  <si>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</si>
  <si>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</si>
  <si>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</si>
  <si>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</si>
  <si>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</si>
  <si>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</si>
  <si>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</si>
  <si>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</si>
  <si>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</si>
  <si>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</si>
  <si>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</si>
  <si>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</si>
  <si>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</si>
  <si>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</si>
  <si>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</si>
  <si>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</si>
  <si>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</si>
  <si>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</si>
  <si>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</si>
  <si>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</si>
  <si>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</si>
  <si>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</si>
  <si>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</si>
  <si>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</si>
  <si>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</si>
  <si>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</si>
  <si>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</si>
  <si>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</si>
  <si>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</si>
  <si>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</si>
  <si>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</si>
  <si>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</si>
  <si>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</si>
  <si>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</si>
  <si>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</si>
  <si>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</si>
  <si>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</si>
  <si>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</si>
  <si>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</si>
  <si>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</si>
  <si>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</si>
  <si>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</si>
  <si>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</si>
  <si>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</si>
  <si>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</si>
  <si>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</si>
  <si>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</si>
  <si>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</si>
  <si>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</si>
  <si>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</si>
  <si>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</si>
  <si>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</si>
  <si>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</si>
  <si>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</si>
  <si>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</si>
  <si>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</si>
  <si>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</si>
  <si>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</si>
  <si>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</si>
  <si>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</si>
  <si>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</si>
  <si>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</si>
  <si>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</si>
  <si>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</si>
  <si>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</si>
  <si>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</si>
  <si>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</si>
  <si>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</si>
  <si>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</si>
  <si>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</si>
  <si>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</si>
  <si>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</si>
  <si>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</si>
  <si>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</si>
  <si>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</si>
  <si>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</si>
  <si>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</si>
  <si>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</si>
  <si>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</si>
  <si>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</si>
  <si>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</si>
  <si>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</si>
  <si>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</si>
  <si>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</si>
  <si>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</si>
  <si>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</si>
  <si>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</si>
  <si>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</si>
  <si>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</si>
  <si>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</si>
  <si>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</si>
  <si>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</si>
  <si>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</si>
  <si>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</si>
  <si>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</si>
  <si>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</si>
  <si>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</si>
  <si>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</si>
  <si>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</si>
  <si>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</si>
  <si>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</si>
  <si>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</si>
  <si>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</si>
  <si>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</si>
  <si>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</si>
  <si>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</si>
  <si>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</si>
  <si>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</si>
  <si>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</si>
  <si>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</si>
  <si>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</si>
  <si>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</si>
  <si>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</si>
  <si>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</si>
  <si>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</si>
  <si>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</si>
  <si>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</si>
  <si>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</si>
  <si>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</si>
  <si>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</si>
  <si>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</si>
  <si>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</si>
  <si>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</si>
  <si>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</si>
  <si>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</si>
  <si>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</si>
  <si>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</si>
  <si>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</si>
  <si>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</si>
  <si>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</si>
  <si>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</si>
  <si>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</si>
  <si>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</si>
  <si>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</si>
  <si>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</si>
  <si>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</si>
  <si>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</si>
  <si>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</si>
  <si>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</si>
  <si>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</si>
  <si>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</si>
  <si>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</si>
  <si>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</si>
  <si>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</si>
  <si>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</si>
  <si>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</si>
  <si>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</si>
  <si>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</si>
  <si>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</si>
  <si>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</si>
  <si>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</si>
  <si>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</si>
  <si>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</si>
  <si>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</si>
  <si>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</si>
  <si>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</si>
  <si>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</si>
  <si>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</si>
  <si>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</si>
  <si>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</si>
  <si>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</si>
  <si>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</si>
  <si>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</si>
  <si>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</si>
  <si>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</si>
  <si>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</si>
  <si>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</si>
  <si>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</si>
  <si>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</si>
  <si>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</si>
  <si>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</si>
  <si>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</si>
  <si>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</si>
  <si>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</si>
  <si>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</si>
  <si>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</si>
  <si>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</si>
  <si>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</si>
  <si>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</si>
  <si>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</si>
  <si>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</si>
  <si>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</si>
  <si>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</si>
  <si>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</si>
  <si>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</si>
  <si>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</si>
  <si>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</si>
  <si>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</si>
  <si>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</si>
  <si>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</si>
  <si>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</si>
  <si>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</si>
  <si>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</si>
  <si>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</si>
  <si>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</si>
  <si>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</si>
  <si>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</si>
  <si>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</si>
  <si>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</si>
  <si>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</si>
  <si>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</si>
  <si>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</si>
  <si>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</si>
  <si>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</si>
  <si>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</si>
  <si>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</si>
  <si>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</si>
  <si>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</si>
  <si>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</si>
  <si>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</si>
  <si>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</si>
  <si>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</si>
  <si>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</si>
  <si>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</si>
  <si>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</si>
  <si>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</si>
  <si>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</si>
  <si>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</si>
  <si>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</si>
  <si>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</si>
  <si>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</si>
  <si>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</si>
  <si>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</si>
  <si>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</si>
  <si>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</si>
  <si>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</si>
  <si>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</si>
  <si>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</si>
  <si>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</si>
  <si>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</si>
  <si>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</si>
  <si>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</si>
  <si>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</si>
  <si>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</si>
  <si>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</si>
  <si>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</si>
  <si>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</si>
  <si>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</si>
  <si>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</si>
  <si>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</si>
  <si>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</si>
  <si>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</si>
  <si>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</si>
  <si>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</si>
  <si>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</si>
  <si>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</si>
  <si>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</si>
  <si>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</si>
  <si>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</si>
  <si>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</si>
  <si>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</si>
  <si>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</si>
  <si>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</si>
  <si>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</si>
  <si>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</si>
  <si>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</si>
  <si>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</si>
  <si>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</si>
  <si>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</si>
  <si>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</si>
  <si>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</si>
  <si>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</si>
  <si>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</si>
  <si>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</si>
  <si>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</si>
  <si>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</si>
  <si>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</si>
  <si>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</si>
  <si>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</si>
  <si>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</si>
  <si>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</si>
  <si>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</si>
  <si>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</si>
  <si>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</si>
  <si>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</si>
  <si>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</si>
  <si>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</si>
  <si>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</si>
  <si>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</si>
  <si>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</si>
  <si>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</si>
  <si>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</si>
  <si>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</si>
  <si>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</si>
  <si>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</si>
  <si>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</si>
  <si>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</si>
  <si>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</si>
  <si>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</si>
  <si>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</si>
  <si>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</si>
  <si>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</si>
  <si>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</si>
  <si>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</si>
  <si>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</si>
  <si>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</si>
  <si>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</si>
  <si>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</si>
  <si>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</si>
  <si>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</si>
  <si>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</si>
  <si>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</si>
  <si>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</si>
  <si>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</si>
  <si>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</si>
  <si>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</si>
  <si>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</si>
  <si>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</si>
  <si>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</si>
  <si>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</si>
  <si>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</si>
  <si>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</si>
  <si>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</si>
  <si>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</si>
  <si>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</si>
  <si>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</si>
  <si>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</si>
  <si>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</si>
  <si>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</si>
  <si>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</si>
  <si>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</si>
  <si>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</si>
  <si>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</si>
  <si>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</si>
  <si>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</si>
  <si>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</si>
  <si>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</si>
  <si>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</si>
  <si>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</si>
  <si>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</si>
  <si>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</si>
  <si>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</si>
  <si>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</si>
  <si>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</si>
  <si>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</si>
  <si>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</si>
  <si>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</si>
  <si>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</si>
  <si>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</si>
  <si>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</si>
  <si>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</si>
  <si>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</si>
  <si>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</si>
  <si>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</si>
  <si>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</si>
  <si>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</si>
  <si>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</si>
  <si>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</si>
  <si>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</si>
  <si>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</si>
  <si>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</si>
  <si>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</si>
  <si>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</si>
  <si>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</si>
  <si>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</si>
  <si>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</si>
  <si>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</si>
  <si>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</si>
  <si>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</si>
  <si>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</si>
  <si>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</si>
  <si>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</si>
  <si>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</si>
  <si>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</si>
  <si>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</si>
  <si>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</si>
  <si>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</si>
  <si>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</si>
  <si>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</si>
  <si>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</si>
  <si>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</si>
  <si>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</si>
  <si>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</si>
  <si>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</si>
  <si>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</si>
  <si>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</si>
  <si>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</si>
  <si>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</si>
  <si>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</si>
  <si>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</si>
  <si>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</si>
  <si>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</si>
  <si>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</si>
  <si>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</si>
  <si>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</si>
  <si>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</si>
  <si>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</si>
  <si>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</si>
  <si>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</si>
  <si>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</si>
  <si>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</si>
  <si>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</si>
  <si>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</si>
  <si>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</si>
  <si>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</si>
  <si>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</si>
  <si>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</si>
  <si>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</si>
  <si>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</si>
  <si>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</si>
  <si>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</si>
  <si>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</si>
  <si>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</si>
  <si>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</si>
  <si>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</si>
  <si>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</si>
  <si>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</si>
  <si>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</si>
  <si>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</si>
  <si>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</si>
  <si>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</si>
  <si>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</si>
  <si>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</si>
  <si>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</si>
  <si>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</si>
  <si>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</si>
  <si>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</si>
  <si>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</si>
  <si>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</si>
  <si>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</si>
  <si>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</si>
  <si>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</si>
  <si>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</si>
  <si>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</si>
  <si>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</si>
  <si>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</si>
  <si>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</si>
  <si>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</si>
  <si>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</si>
  <si>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</si>
  <si>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</si>
  <si>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</si>
  <si>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</si>
  <si>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</si>
  <si>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</si>
  <si>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</si>
  <si>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</si>
  <si>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</si>
  <si>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</si>
  <si>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</si>
  <si>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</si>
  <si>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</si>
  <si>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</si>
  <si>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</si>
  <si>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</si>
  <si>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</si>
  <si>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</si>
  <si>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</si>
  <si>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</si>
  <si>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</si>
  <si>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</si>
  <si>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</si>
  <si>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</si>
  <si>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</si>
  <si>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</si>
  <si>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</si>
  <si>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</si>
  <si>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</si>
  <si>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</si>
  <si>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</si>
  <si>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</si>
  <si>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</si>
  <si>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</si>
  <si>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</si>
  <si>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</si>
  <si>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</si>
  <si>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</si>
  <si>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</si>
  <si>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</si>
  <si>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</si>
  <si>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</si>
  <si>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</si>
  <si>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</si>
  <si>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</si>
  <si>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</si>
  <si>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</si>
  <si>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</si>
  <si>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</si>
  <si>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</si>
  <si>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</si>
  <si>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</si>
  <si>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</si>
  <si>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</si>
  <si>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</si>
  <si>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</si>
  <si>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</si>
  <si>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</si>
  <si>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</si>
  <si>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</si>
  <si>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</si>
  <si>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</si>
  <si>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</si>
  <si>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</si>
  <si>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</si>
  <si>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</si>
  <si>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</si>
  <si>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</si>
  <si>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</si>
  <si>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</si>
  <si>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</si>
  <si>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</si>
  <si>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</si>
  <si>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</si>
  <si>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</si>
  <si>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</si>
  <si>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</si>
  <si>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</si>
  <si>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</si>
  <si>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</si>
  <si>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</si>
  <si>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</si>
  <si>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</si>
  <si>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</si>
  <si>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</si>
  <si>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</si>
  <si>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</si>
  <si>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</si>
  <si>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</si>
  <si>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</si>
  <si>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</si>
  <si>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</si>
  <si>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</si>
  <si>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</si>
  <si>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</si>
  <si>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</si>
  <si>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</si>
  <si>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</si>
  <si>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</si>
  <si>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</si>
  <si>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</si>
  <si>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</si>
  <si>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</si>
  <si>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</si>
  <si>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</si>
  <si>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</si>
  <si>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</si>
  <si>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</si>
  <si>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</si>
  <si>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</si>
  <si>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</si>
  <si>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</si>
  <si>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</si>
  <si>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</si>
  <si>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</si>
  <si>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</si>
  <si>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</si>
  <si>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</si>
  <si>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</si>
  <si>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</si>
  <si>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</si>
  <si>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</si>
  <si>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</si>
  <si>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</si>
  <si>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</si>
  <si>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</si>
  <si>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</si>
  <si>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</si>
  <si>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</si>
  <si>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</si>
  <si>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</si>
  <si>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</si>
  <si>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</si>
  <si>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</si>
  <si>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</si>
  <si>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</si>
  <si>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</si>
  <si>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</si>
  <si>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</si>
  <si>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</si>
  <si>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</si>
  <si>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</si>
  <si>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</si>
  <si>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</si>
  <si>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</si>
  <si>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</si>
  <si>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</si>
  <si>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</si>
  <si>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</si>
  <si>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</si>
  <si>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</si>
  <si>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</si>
  <si>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</si>
  <si>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</si>
  <si>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</si>
  <si>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</si>
  <si>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</si>
  <si>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</si>
  <si>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</si>
  <si>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</si>
  <si>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</si>
  <si>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</si>
  <si>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</si>
  <si>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</si>
  <si>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</si>
  <si>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</si>
  <si>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</si>
  <si>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</si>
  <si>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</si>
  <si>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</si>
  <si>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</si>
  <si>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</si>
  <si>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</si>
  <si>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</si>
  <si>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</si>
  <si>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</si>
  <si>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</si>
  <si>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</si>
  <si>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</si>
  <si>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</si>
  <si>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</si>
  <si>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</si>
  <si>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</si>
  <si>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</si>
  <si>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</si>
  <si>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</si>
  <si>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</si>
  <si>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</si>
  <si>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</si>
  <si>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</si>
  <si>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</si>
  <si>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</si>
  <si>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</si>
  <si>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</si>
  <si>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</si>
  <si>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</si>
  <si>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</si>
  <si>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</si>
  <si>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</si>
  <si>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</si>
  <si>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</si>
  <si>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</si>
  <si>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</si>
  <si>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</si>
  <si>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</si>
  <si>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</si>
  <si>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</si>
  <si>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</si>
  <si>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</si>
  <si>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</si>
  <si>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</si>
  <si>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</si>
  <si>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</si>
  <si>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</si>
  <si>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</si>
  <si>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</si>
  <si>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</si>
  <si>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</si>
  <si>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</si>
  <si>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</si>
  <si>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</si>
  <si>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</si>
  <si>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</si>
  <si>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</si>
  <si>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</si>
  <si>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</si>
  <si>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</si>
  <si>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</si>
  <si>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</si>
  <si>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</si>
  <si>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</si>
  <si>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</si>
  <si>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</si>
  <si>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</si>
  <si>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</si>
  <si>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</si>
  <si>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</si>
  <si>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</si>
  <si>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</si>
  <si>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</si>
  <si>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</si>
  <si>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</si>
  <si>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</si>
  <si>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</si>
  <si>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</si>
  <si>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</si>
  <si>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</si>
  <si>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</si>
  <si>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</si>
  <si>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</si>
  <si>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</si>
  <si>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</si>
  <si>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</si>
  <si>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</si>
  <si>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</si>
  <si>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</si>
  <si>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</si>
  <si>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</si>
  <si>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</si>
  <si>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</si>
  <si>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</si>
  <si>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</si>
  <si>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</si>
  <si>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</si>
  <si>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</si>
  <si>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</si>
  <si>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</si>
  <si>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</si>
  <si>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</si>
  <si>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</si>
  <si>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</si>
  <si>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</si>
  <si>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</si>
  <si>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</si>
  <si>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</si>
  <si>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</si>
  <si>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</si>
  <si>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</si>
  <si>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</si>
  <si>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</si>
  <si>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</si>
  <si>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</si>
  <si>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</si>
  <si>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</si>
  <si>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</si>
  <si>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</si>
  <si>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</si>
  <si>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</si>
  <si>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</si>
  <si>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</si>
  <si>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</si>
  <si>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</si>
  <si>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</si>
  <si>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</si>
  <si>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</si>
  <si>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</si>
  <si>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</si>
  <si>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</si>
  <si>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</si>
  <si>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</si>
  <si>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</si>
  <si>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</si>
  <si>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</si>
  <si>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</si>
  <si>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</si>
  <si>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</si>
  <si>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</si>
  <si>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</si>
  <si>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</si>
  <si>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</si>
  <si>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</si>
  <si>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</si>
  <si>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</si>
  <si>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</si>
  <si>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</si>
  <si>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</si>
  <si>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</si>
  <si>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</si>
  <si>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</si>
  <si>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</si>
  <si>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</si>
  <si>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</si>
  <si>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</si>
  <si>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</si>
  <si>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</si>
  <si>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</si>
  <si>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</si>
  <si>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</si>
  <si>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</si>
  <si>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</si>
  <si>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</si>
  <si>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</si>
  <si>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</si>
  <si>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</si>
  <si>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</si>
  <si>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</si>
  <si>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</si>
  <si>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</si>
  <si>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</si>
  <si>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</si>
  <si>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</si>
  <si>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</si>
  <si>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</si>
  <si>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</si>
  <si>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</si>
  <si>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</si>
  <si>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</si>
  <si>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</si>
  <si>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</si>
  <si>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</si>
  <si>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</si>
  <si>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</si>
  <si>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</si>
  <si>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</si>
  <si>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</si>
  <si>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</si>
  <si>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</si>
  <si>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</si>
  <si>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</si>
  <si>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</si>
  <si>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</si>
  <si>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</si>
  <si>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</si>
  <si>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</si>
  <si>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</si>
  <si>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</si>
  <si>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</si>
  <si>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</si>
  <si>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</si>
  <si>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</si>
  <si>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</si>
  <si>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</si>
  <si>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</si>
  <si>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</si>
  <si>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</si>
  <si>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</si>
  <si>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</si>
  <si>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</si>
  <si>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</si>
  <si>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</si>
  <si>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</si>
  <si>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</si>
  <si>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</si>
  <si>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</si>
  <si>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</si>
  <si>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</si>
  <si>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</si>
  <si>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</si>
  <si>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</si>
  <si>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</si>
  <si>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</si>
  <si>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</si>
  <si>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</si>
  <si>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</si>
  <si>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</si>
  <si>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</si>
  <si>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</si>
  <si>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</si>
  <si>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</si>
  <si>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</si>
  <si>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</si>
  <si>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</si>
  <si>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</si>
  <si>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</si>
  <si>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</si>
  <si>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</si>
  <si>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</si>
  <si>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</si>
  <si>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</si>
  <si>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</si>
  <si>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</si>
  <si>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</si>
  <si>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</si>
  <si>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</si>
  <si>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</si>
  <si>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</si>
  <si>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</si>
  <si>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</si>
  <si>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</si>
  <si>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</si>
  <si>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</si>
  <si>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</si>
  <si>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</si>
  <si>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</si>
  <si>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</si>
  <si>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</si>
  <si>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</si>
  <si>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</si>
  <si>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</si>
  <si>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</si>
  <si>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</si>
  <si>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</si>
  <si>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</si>
  <si>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</si>
  <si>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</si>
  <si>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</si>
  <si>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</si>
  <si>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</si>
  <si>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</si>
  <si>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</si>
  <si>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</si>
  <si>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</si>
  <si>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</si>
  <si>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</si>
  <si>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</si>
  <si>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</si>
  <si>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</si>
  <si>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</si>
  <si>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</si>
  <si>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</si>
  <si>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</si>
  <si>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</si>
  <si>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</si>
  <si>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</si>
  <si>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</si>
  <si>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</si>
  <si>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</si>
  <si>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</si>
  <si>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</si>
  <si>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</si>
  <si>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</si>
  <si>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</si>
  <si>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</si>
  <si>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</si>
  <si>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</si>
  <si>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</si>
  <si>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</si>
  <si>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</si>
  <si>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</si>
  <si>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</si>
  <si>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</si>
  <si>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</si>
  <si>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</si>
  <si>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</si>
  <si>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</si>
  <si>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</si>
  <si>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</si>
  <si>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</si>
  <si>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</si>
  <si>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</si>
  <si>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</si>
  <si>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</si>
  <si>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</si>
  <si>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</si>
  <si>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</si>
  <si>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</si>
  <si>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</si>
  <si>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</si>
  <si>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</si>
  <si>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</si>
  <si>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</si>
  <si>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</si>
  <si>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</si>
  <si>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</si>
  <si>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</si>
  <si>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</si>
  <si>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</si>
  <si>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</si>
  <si>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</si>
  <si>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</si>
  <si>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</si>
  <si>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</si>
  <si>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</si>
  <si>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</si>
  <si>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</si>
  <si>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</si>
  <si>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</si>
  <si>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</si>
  <si>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</si>
  <si>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</si>
  <si>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</si>
  <si>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</si>
  <si>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</si>
  <si>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</si>
  <si>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</si>
  <si>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</si>
  <si>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</si>
  <si>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</si>
  <si>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</si>
  <si>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</si>
  <si>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</si>
  <si>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</si>
  <si>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</si>
  <si>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</si>
  <si>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</si>
  <si>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</si>
  <si>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</si>
  <si>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</si>
  <si>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</si>
  <si>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</si>
  <si>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</si>
  <si>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</si>
  <si>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</si>
  <si>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</si>
  <si>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</si>
  <si>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</si>
  <si>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</si>
  <si>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</si>
  <si>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</si>
  <si>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</si>
  <si>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</si>
  <si>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</si>
  <si>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</si>
  <si>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</si>
  <si>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</si>
  <si>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</si>
  <si>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</si>
  <si>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</si>
  <si>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</si>
  <si>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</si>
  <si>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</si>
  <si>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</si>
  <si>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</si>
  <si>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</si>
  <si>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</si>
  <si>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</si>
  <si>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</si>
  <si>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</si>
  <si>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</si>
  <si>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</si>
  <si>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</si>
  <si>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</si>
  <si>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</si>
  <si>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</si>
  <si>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</si>
  <si>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</si>
  <si>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</si>
  <si>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</si>
  <si>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</si>
  <si>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</si>
  <si>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</si>
  <si>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</si>
  <si>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</si>
  <si>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</si>
  <si>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</si>
  <si>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</si>
  <si>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</si>
  <si>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</si>
  <si>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</si>
  <si>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</si>
  <si>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</si>
  <si>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</si>
  <si>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</si>
  <si>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</si>
  <si>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</si>
  <si>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</si>
  <si>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</si>
  <si>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</si>
  <si>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</si>
  <si>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</si>
  <si>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</si>
  <si>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</si>
  <si>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</si>
  <si>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</si>
  <si>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</si>
  <si>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</si>
  <si>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</si>
  <si>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</si>
  <si>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</si>
  <si>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</si>
  <si>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</si>
  <si>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</si>
  <si>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</si>
  <si>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</si>
  <si>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</si>
  <si>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</si>
  <si>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</si>
  <si>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</si>
  <si>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</si>
  <si>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</si>
  <si>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</si>
  <si>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</si>
  <si>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</si>
  <si>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</si>
  <si>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</si>
  <si>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</si>
  <si>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</si>
  <si>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</si>
  <si>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</si>
  <si>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</si>
  <si>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</si>
  <si>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</si>
  <si>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</si>
  <si>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</si>
  <si>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</si>
  <si>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</si>
  <si>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</si>
  <si>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</si>
  <si>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</si>
  <si>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</si>
  <si>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</si>
  <si>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</si>
  <si>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</si>
  <si>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</si>
  <si>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</si>
  <si>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</si>
  <si>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</si>
  <si>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</si>
  <si>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</si>
  <si>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</si>
  <si>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</si>
  <si>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</si>
  <si>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</si>
  <si>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</si>
  <si>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</si>
  <si>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</si>
  <si>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</si>
  <si>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</si>
  <si>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</si>
  <si>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</si>
  <si>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</si>
  <si>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</si>
  <si>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</si>
  <si>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</si>
  <si>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</si>
  <si>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</si>
  <si>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</si>
  <si>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</si>
  <si>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</si>
  <si>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</si>
  <si>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</si>
  <si>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</si>
  <si>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</si>
  <si>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</si>
  <si>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</si>
  <si>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</si>
  <si>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</si>
  <si>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</si>
  <si>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</si>
  <si>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</si>
  <si>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</si>
  <si>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</si>
  <si>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</si>
  <si>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</si>
  <si>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</si>
  <si>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</si>
  <si>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</si>
  <si>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</si>
  <si>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</si>
  <si>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</si>
  <si>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</si>
  <si>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</si>
  <si>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</si>
  <si>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</si>
  <si>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</si>
  <si>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</si>
  <si>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</si>
  <si>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</si>
  <si>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</si>
  <si>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</si>
  <si>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</si>
  <si>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</si>
  <si>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</si>
  <si>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</si>
  <si>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</si>
  <si>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</si>
  <si>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</si>
  <si>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</si>
  <si>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</si>
  <si>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</si>
  <si>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</si>
  <si>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</si>
  <si>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</si>
  <si>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</si>
  <si>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</si>
  <si>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</si>
  <si>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</si>
  <si>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</si>
  <si>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</si>
  <si>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</si>
  <si>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</si>
  <si>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</si>
  <si>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</si>
  <si>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</si>
  <si>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</si>
  <si>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</si>
  <si>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</si>
  <si>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</si>
  <si>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</si>
  <si>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</si>
  <si>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</si>
  <si>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</si>
  <si>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</si>
  <si>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</si>
  <si>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</si>
  <si>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</si>
  <si>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</si>
  <si>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</si>
  <si>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</si>
  <si>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</si>
  <si>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</si>
  <si>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</si>
  <si>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</si>
  <si>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</si>
  <si>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</si>
  <si>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</si>
  <si>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</si>
  <si>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</si>
  <si>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</si>
  <si>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</si>
  <si>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</si>
  <si>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</si>
  <si>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</si>
  <si>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</si>
  <si>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</si>
  <si>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</si>
  <si>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</si>
  <si>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</si>
  <si>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</si>
  <si>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</si>
  <si>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</si>
  <si>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</si>
  <si>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</si>
  <si>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</si>
  <si>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</si>
  <si>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</si>
  <si>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</si>
  <si>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</si>
  <si>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</si>
  <si>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</si>
  <si>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</si>
  <si>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</si>
  <si>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</si>
  <si>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</si>
  <si>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</si>
  <si>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</si>
  <si>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</si>
  <si>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</si>
  <si>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</si>
  <si>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</si>
  <si>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</si>
  <si>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</si>
  <si>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</si>
  <si>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</si>
  <si>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</si>
  <si>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</si>
  <si>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</si>
  <si>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</si>
  <si>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</si>
  <si>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</si>
  <si>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</si>
  <si>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</si>
  <si>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</si>
  <si>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</si>
  <si>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</si>
  <si>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</si>
  <si>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</si>
  <si>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</si>
  <si>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</si>
  <si>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</si>
  <si>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</si>
  <si>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</si>
  <si>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</si>
  <si>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</si>
  <si>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</si>
  <si>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</si>
  <si>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</si>
  <si>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</si>
  <si>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</si>
  <si>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</si>
  <si>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</si>
  <si>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</si>
  <si>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</si>
  <si>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</si>
  <si>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</si>
  <si>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</si>
  <si>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</si>
  <si>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</si>
  <si>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</si>
  <si>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</si>
  <si>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</si>
  <si>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</si>
  <si>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</si>
  <si>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</si>
  <si>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</si>
  <si>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</si>
  <si>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</si>
  <si>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</si>
  <si>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</si>
  <si>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</si>
  <si>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</si>
  <si>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</si>
  <si>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</si>
  <si>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</si>
  <si>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</si>
  <si>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</si>
  <si>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</si>
  <si>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</si>
  <si>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</si>
  <si>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</si>
  <si>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</si>
  <si>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</si>
  <si>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</si>
  <si>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</si>
  <si>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</si>
  <si>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</si>
  <si>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</si>
  <si>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</si>
  <si>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</si>
  <si>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</si>
  <si>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</si>
  <si>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</si>
  <si>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</si>
  <si>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</si>
  <si>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</si>
  <si>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</si>
  <si>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</si>
  <si>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</si>
  <si>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</si>
  <si>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</si>
  <si>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</si>
  <si>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</si>
  <si>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</si>
  <si>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</si>
  <si>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</si>
  <si>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</si>
  <si>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</si>
  <si>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</si>
  <si>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</si>
  <si>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</si>
  <si>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</si>
  <si>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</si>
  <si>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</si>
  <si>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</si>
  <si>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</si>
  <si>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</si>
  <si>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</si>
  <si>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</si>
  <si>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</si>
  <si>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</si>
  <si>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</si>
  <si>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</si>
  <si>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</si>
  <si>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</si>
  <si>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</si>
  <si>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</si>
  <si>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</si>
  <si>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</si>
  <si>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</si>
  <si>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</si>
  <si>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</si>
  <si>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</si>
  <si>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</si>
  <si>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</si>
  <si>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</si>
  <si>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</si>
  <si>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</si>
  <si>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</si>
  <si>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</si>
  <si>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</si>
  <si>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</si>
  <si>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</si>
  <si>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</si>
  <si>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</si>
  <si>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</si>
  <si>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</si>
  <si>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</si>
  <si>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</si>
  <si>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</si>
  <si>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</si>
  <si>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</si>
  <si>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</si>
  <si>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</si>
  <si>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</si>
  <si>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</si>
  <si>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</si>
  <si>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</si>
  <si>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</si>
  <si>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</si>
  <si>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</si>
  <si>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</si>
  <si>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</si>
  <si>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</si>
  <si>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</si>
  <si>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</si>
  <si>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</si>
  <si>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</si>
  <si>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</si>
  <si>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</si>
  <si>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</si>
  <si>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</si>
  <si>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</si>
  <si>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</si>
  <si>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</si>
  <si>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</si>
  <si>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</si>
  <si>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</si>
  <si>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</si>
  <si>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</si>
  <si>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</si>
  <si>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</si>
  <si>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</si>
  <si>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</si>
  <si>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</si>
  <si>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</si>
  <si>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</si>
  <si>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</si>
  <si>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</si>
  <si>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</si>
  <si>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</si>
  <si>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</si>
  <si>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</si>
  <si>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</si>
  <si>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</si>
  <si>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</si>
  <si>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</si>
  <si>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</si>
  <si>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</si>
  <si>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</si>
  <si>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</si>
  <si>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</si>
  <si>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</si>
  <si>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</si>
  <si>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</si>
  <si>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</si>
  <si>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</si>
  <si>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</si>
  <si>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</si>
  <si>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</si>
  <si>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</si>
  <si>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</si>
  <si>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</si>
  <si>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</si>
  <si>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</si>
  <si>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</si>
  <si>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</si>
  <si>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</si>
  <si>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</si>
  <si>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</si>
  <si>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</si>
  <si>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</si>
  <si>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</si>
  <si>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</si>
  <si>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</si>
  <si>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</si>
  <si>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</si>
  <si>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</si>
  <si>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</si>
  <si>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</si>
  <si>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</si>
  <si>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</si>
  <si>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</si>
  <si>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</si>
  <si>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</si>
  <si>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</si>
  <si>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</si>
  <si>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</si>
  <si>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</si>
  <si>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</si>
  <si>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</si>
  <si>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</si>
  <si>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</si>
  <si>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</si>
  <si>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</si>
  <si>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</si>
  <si>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</si>
  <si>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</si>
  <si>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</si>
  <si>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</si>
  <si>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</si>
  <si>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</si>
  <si>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</si>
  <si>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</si>
  <si>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</si>
  <si>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</si>
  <si>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</si>
  <si>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</si>
  <si>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</si>
  <si>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</si>
  <si>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</si>
  <si>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</si>
  <si>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</si>
  <si>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</si>
  <si>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</si>
  <si>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</si>
  <si>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</si>
  <si>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</si>
  <si>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</si>
  <si>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</si>
  <si>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</si>
  <si>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</si>
  <si>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</si>
  <si>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</si>
  <si>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</si>
  <si>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</si>
  <si>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</si>
  <si>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</si>
  <si>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</si>
  <si>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</si>
  <si>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</si>
  <si>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</si>
  <si>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</si>
  <si>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</si>
  <si>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</si>
  <si>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</si>
  <si>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</si>
  <si>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</si>
  <si>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</si>
  <si>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</si>
  <si>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</si>
  <si>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</si>
  <si>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</si>
  <si>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</si>
  <si>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</si>
  <si>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</si>
  <si>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</si>
  <si>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</si>
  <si>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</si>
  <si>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</si>
  <si>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</si>
  <si>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</si>
  <si>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</si>
  <si>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</si>
  <si>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</si>
  <si>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</si>
  <si>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</si>
  <si>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</si>
  <si>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</si>
  <si>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</si>
  <si>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</si>
  <si>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</si>
  <si>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</si>
  <si>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</si>
  <si>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</si>
  <si>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</si>
  <si>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</si>
  <si>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</si>
  <si>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</si>
  <si>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</si>
  <si>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</si>
  <si>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</si>
  <si>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</si>
  <si>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</si>
  <si>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</si>
  <si>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</si>
  <si>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</si>
  <si>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</si>
  <si>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</si>
  <si>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</si>
  <si>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</si>
  <si>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</si>
  <si>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</si>
  <si>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</si>
  <si>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</si>
  <si>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</si>
  <si>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</si>
  <si>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</si>
  <si>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</si>
  <si>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</si>
  <si>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</si>
  <si>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</si>
  <si>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</si>
  <si>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</si>
  <si>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</si>
  <si>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</si>
  <si>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</si>
  <si>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</si>
  <si>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</si>
  <si>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</si>
  <si>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</si>
  <si>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</si>
  <si>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</si>
  <si>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</si>
  <si>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</si>
  <si>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</si>
  <si>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</si>
  <si>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</si>
  <si>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</si>
  <si>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</si>
  <si>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</si>
  <si>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</si>
  <si>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</si>
  <si>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</si>
  <si>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</si>
  <si>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</si>
  <si>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</si>
  <si>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</si>
  <si>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</si>
  <si>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</si>
  <si>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</si>
  <si>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</si>
  <si>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</si>
  <si>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</si>
  <si>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</si>
  <si>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</si>
  <si>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</si>
  <si>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</si>
  <si>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</si>
  <si>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</si>
  <si>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</si>
  <si>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</si>
  <si>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</si>
  <si>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</si>
  <si>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</si>
  <si>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</si>
  <si>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</si>
  <si>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</si>
  <si>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</si>
  <si>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</si>
  <si>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</si>
  <si>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</si>
  <si>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</si>
  <si>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</si>
  <si>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</si>
  <si>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</si>
  <si>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</si>
  <si>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</si>
  <si>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</si>
  <si>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</si>
  <si>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</si>
  <si>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</si>
  <si>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</si>
  <si>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</si>
  <si>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</si>
  <si>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</si>
  <si>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</si>
  <si>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</si>
  <si>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</si>
  <si>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</si>
  <si>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</si>
  <si>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</si>
  <si>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</si>
  <si>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</si>
  <si>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</si>
  <si>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</si>
  <si>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</si>
  <si>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</si>
  <si>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</si>
  <si>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</si>
  <si>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</si>
  <si>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</si>
  <si>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</si>
  <si>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</si>
  <si>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</si>
  <si>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</si>
  <si>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</si>
  <si>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</si>
  <si>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</si>
  <si>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</si>
  <si>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</si>
  <si>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</si>
  <si>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</si>
  <si>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</si>
  <si>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</si>
  <si>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</si>
  <si>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</si>
  <si>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</si>
  <si>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</si>
  <si>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</si>
  <si>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</si>
  <si>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</si>
  <si>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</si>
  <si>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</si>
  <si>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</si>
  <si>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</si>
  <si>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</si>
  <si>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</si>
  <si>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</si>
  <si>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</si>
  <si>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</si>
  <si>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</si>
  <si>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</si>
  <si>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</si>
  <si>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</si>
  <si>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</si>
  <si>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</si>
  <si>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</si>
  <si>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</si>
  <si>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</si>
  <si>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</si>
  <si>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</si>
  <si>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</si>
  <si>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</si>
  <si>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</si>
  <si>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</si>
  <si>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</si>
  <si>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</si>
  <si>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</si>
  <si>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</si>
  <si>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</si>
  <si>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</si>
  <si>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</si>
  <si>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</si>
  <si>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</si>
  <si>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</si>
  <si>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</si>
  <si>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</si>
  <si>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</si>
  <si>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</si>
  <si>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</si>
  <si>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</si>
  <si>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</si>
  <si>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</si>
  <si>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</si>
  <si>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</si>
  <si>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</si>
  <si>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</si>
  <si>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</si>
  <si>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</si>
  <si>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</si>
  <si>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</si>
  <si>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</si>
  <si>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</si>
  <si>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</si>
  <si>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</si>
  <si>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</si>
  <si>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</si>
  <si>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</si>
  <si>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</si>
  <si>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</si>
  <si>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</si>
  <si>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</si>
  <si>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</si>
  <si>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</si>
  <si>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</si>
  <si>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</si>
  <si>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</si>
  <si>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</si>
  <si>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</si>
  <si>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</si>
  <si>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</si>
  <si>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</si>
  <si>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</si>
  <si>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</si>
  <si>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</si>
  <si>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</si>
  <si>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</si>
  <si>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</si>
  <si>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</si>
  <si>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</si>
  <si>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</si>
  <si>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</si>
  <si>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</si>
  <si>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</si>
  <si>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</si>
  <si>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</si>
  <si>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</si>
  <si>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</si>
  <si>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</si>
  <si>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</si>
  <si>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</si>
  <si>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</si>
  <si>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</si>
  <si>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</si>
  <si>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</si>
  <si>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</si>
  <si>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</si>
  <si>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</si>
  <si>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</si>
  <si>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</si>
  <si>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</si>
  <si>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</si>
  <si>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</si>
  <si>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</si>
  <si>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</si>
  <si>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</si>
  <si>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</si>
  <si>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</si>
  <si>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</si>
  <si>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</si>
  <si>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</si>
  <si>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</si>
  <si>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</si>
  <si>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</si>
  <si>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</si>
  <si>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</si>
  <si>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</si>
  <si>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</si>
  <si>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</si>
  <si>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</si>
  <si>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</si>
  <si>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</si>
  <si>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</si>
  <si>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</si>
  <si>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</si>
  <si>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</si>
  <si>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</si>
  <si>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</si>
  <si>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</si>
  <si>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</si>
  <si>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</si>
  <si>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</si>
  <si>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</si>
  <si>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</si>
  <si>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</si>
  <si>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</si>
  <si>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</si>
  <si>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</si>
  <si>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</si>
  <si>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</si>
  <si>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</si>
  <si>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</si>
  <si>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</si>
  <si>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</si>
  <si>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</si>
  <si>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</si>
  <si>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</si>
  <si>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</si>
  <si>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</si>
  <si>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</si>
  <si>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</si>
  <si>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</si>
  <si>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</si>
  <si>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</si>
  <si>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</si>
  <si>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</si>
  <si>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</si>
  <si>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</si>
  <si>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</si>
  <si>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</si>
  <si>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</si>
  <si>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</si>
  <si>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</si>
  <si>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</si>
  <si>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</si>
  <si>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</si>
  <si>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</si>
  <si>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</si>
  <si>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</si>
  <si>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</si>
  <si>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</si>
  <si>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</si>
  <si>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</si>
  <si>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</si>
  <si>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</si>
  <si>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</si>
  <si>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</si>
  <si>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</si>
  <si>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</si>
  <si>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</si>
  <si>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</si>
  <si>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</si>
  <si>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</si>
  <si>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</si>
  <si>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</si>
  <si>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</si>
  <si>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</si>
  <si>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</si>
  <si>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</si>
  <si>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</si>
  <si>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</si>
  <si>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</si>
  <si>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</si>
  <si>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</si>
  <si>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</si>
  <si>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</si>
  <si>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</si>
  <si>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</si>
  <si>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</si>
  <si>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</si>
  <si>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</si>
  <si>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</si>
  <si>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</si>
  <si>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</si>
  <si>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</si>
  <si>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</si>
  <si>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</si>
  <si>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</si>
  <si>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</si>
  <si>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</si>
  <si>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</si>
  <si>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</si>
  <si>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</si>
  <si>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</si>
  <si>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</si>
  <si>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</si>
  <si>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</si>
  <si>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</si>
  <si>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</si>
  <si>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</si>
  <si>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</si>
  <si>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</si>
  <si>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</si>
  <si>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</si>
  <si>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</si>
  <si>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</si>
  <si>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</si>
  <si>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</si>
  <si>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</si>
  <si>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</si>
  <si>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</si>
  <si>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</si>
  <si>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</si>
  <si>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</si>
  <si>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</si>
  <si>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</si>
  <si>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</si>
  <si>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</si>
  <si>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</si>
  <si>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</si>
  <si>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</si>
  <si>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</si>
  <si>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</si>
  <si>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</si>
  <si>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</si>
  <si>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</si>
  <si>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</si>
  <si>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</si>
  <si>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</si>
  <si>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</si>
  <si>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</si>
  <si>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</si>
  <si>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</si>
  <si>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</si>
  <si>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</si>
  <si>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</si>
  <si>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</si>
  <si>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</si>
  <si>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</si>
  <si>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</si>
  <si>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</si>
  <si>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</si>
  <si>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</si>
  <si>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</si>
  <si>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</si>
  <si>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</si>
  <si>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</si>
  <si>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</si>
  <si>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</si>
  <si>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</si>
  <si>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</si>
  <si>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</si>
  <si>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</si>
  <si>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</si>
  <si>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</si>
  <si>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</si>
  <si>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</si>
  <si>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</si>
  <si>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</si>
  <si>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</si>
  <si>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</si>
  <si>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</si>
  <si>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</si>
  <si>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</si>
  <si>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</si>
  <si>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</si>
  <si>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</si>
  <si>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</si>
  <si>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</si>
  <si>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</si>
  <si>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</si>
  <si>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</si>
  <si>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</si>
  <si>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</si>
  <si>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</si>
  <si>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</si>
  <si>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</si>
  <si>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</si>
  <si>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</si>
  <si>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</si>
  <si>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</si>
  <si>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</si>
  <si>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</si>
  <si>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</si>
  <si>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</si>
  <si>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</si>
  <si>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</si>
  <si>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</si>
  <si>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</si>
  <si>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</si>
  <si>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</si>
  <si>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</si>
  <si>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</si>
  <si>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</si>
  <si>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</si>
  <si>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</si>
  <si>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</si>
  <si>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</si>
  <si>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</si>
  <si>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</si>
  <si>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</si>
  <si>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</si>
  <si>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</si>
  <si>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</si>
  <si>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</si>
  <si>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</si>
  <si>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</si>
  <si>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</si>
  <si>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</si>
  <si>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</si>
  <si>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</si>
  <si>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</si>
  <si>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</si>
  <si>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</si>
  <si>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</si>
  <si>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</si>
  <si>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</si>
  <si>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</si>
  <si>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</si>
  <si>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</si>
  <si>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</si>
  <si>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</si>
  <si>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</si>
  <si>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</si>
  <si>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</si>
  <si>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</si>
  <si>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</si>
  <si>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</si>
  <si>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</si>
  <si>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</si>
  <si>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</si>
  <si>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</si>
  <si>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</si>
  <si>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</si>
  <si>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</si>
  <si>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</si>
  <si>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</si>
  <si>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</si>
  <si>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</si>
  <si>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</si>
  <si>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</si>
  <si>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</si>
  <si>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</si>
  <si>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</si>
  <si>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</si>
  <si>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</si>
  <si>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</si>
  <si>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</si>
  <si>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</si>
  <si>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</si>
  <si>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</si>
  <si>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</si>
  <si>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</si>
  <si>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</si>
  <si>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</si>
  <si>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</si>
  <si>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</si>
  <si>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</si>
  <si>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</si>
  <si>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</si>
  <si>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</si>
  <si>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</si>
  <si>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</si>
  <si>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</si>
  <si>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</si>
  <si>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</si>
  <si>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</si>
  <si>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</si>
  <si>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</si>
  <si>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</si>
  <si>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</si>
  <si>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</si>
  <si>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</si>
  <si>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</si>
  <si>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</si>
  <si>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</si>
  <si>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</si>
  <si>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</si>
  <si>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</si>
  <si>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</si>
  <si>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</si>
  <si>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</si>
  <si>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</si>
  <si>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</si>
  <si>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</si>
  <si>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</si>
  <si>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</si>
  <si>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</si>
  <si>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</si>
  <si>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</si>
  <si>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</si>
  <si>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</si>
  <si>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</si>
  <si>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</si>
  <si>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</si>
  <si>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</si>
  <si>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</si>
  <si>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</si>
  <si>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</si>
  <si>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</si>
  <si>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</si>
  <si>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</si>
  <si>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</si>
  <si>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</si>
  <si>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</si>
  <si>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</si>
  <si>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</si>
  <si>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</si>
  <si>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</si>
  <si>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</si>
  <si>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</si>
  <si>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</si>
  <si>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</si>
  <si>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</si>
  <si>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</si>
  <si>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</si>
  <si>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</si>
  <si>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</si>
  <si>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</si>
  <si>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</si>
  <si>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</si>
  <si>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</si>
  <si>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</si>
  <si>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</si>
  <si>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</si>
  <si>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</si>
  <si>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</si>
  <si>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</si>
  <si>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</si>
  <si>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</si>
  <si>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</si>
  <si>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</si>
  <si>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</si>
  <si>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</si>
  <si>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</si>
  <si>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</si>
  <si>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</si>
  <si>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</si>
  <si>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</si>
  <si>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</si>
  <si>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</si>
  <si>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</si>
  <si>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</si>
  <si>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</si>
  <si>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</si>
  <si>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</si>
  <si>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</si>
  <si>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</si>
  <si>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</si>
  <si>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</si>
  <si>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</si>
  <si>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</si>
  <si>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</si>
  <si>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</si>
  <si>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</si>
  <si>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</si>
  <si>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</si>
  <si>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</si>
  <si>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</si>
  <si>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</si>
  <si>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</si>
  <si>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</si>
  <si>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</si>
  <si>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</si>
  <si>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</si>
  <si>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</si>
  <si>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</si>
  <si>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</si>
  <si>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</si>
  <si>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</si>
  <si>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</si>
  <si>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</si>
  <si>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</si>
  <si>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</si>
  <si>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</si>
  <si>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</si>
  <si>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</si>
  <si>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</si>
  <si>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</si>
  <si>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</si>
  <si>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</si>
  <si>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</si>
  <si>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</si>
  <si>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</si>
  <si>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</si>
  <si>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</si>
  <si>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</si>
  <si>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</si>
  <si>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</si>
  <si>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</si>
  <si>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</si>
  <si>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</si>
  <si>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</si>
  <si>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</si>
  <si>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</si>
  <si>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</si>
  <si>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</si>
  <si>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</si>
  <si>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</si>
  <si>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</si>
  <si>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</si>
  <si>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</si>
  <si>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</si>
  <si>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</si>
  <si>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</si>
  <si>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</si>
  <si>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</si>
  <si>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</si>
  <si>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</si>
  <si>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</si>
  <si>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</si>
  <si>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</si>
  <si>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</si>
  <si>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</si>
  <si>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</si>
  <si>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</si>
  <si>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</si>
  <si>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</si>
  <si>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</si>
  <si>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</si>
  <si>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</si>
  <si>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</si>
  <si>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</si>
  <si>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</si>
  <si>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</si>
  <si>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</si>
  <si>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</si>
  <si>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</si>
  <si>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</si>
  <si>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</si>
  <si>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</si>
  <si>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</si>
  <si>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</si>
  <si>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</si>
  <si>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</si>
  <si>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</si>
  <si>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</si>
  <si>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</si>
  <si>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</si>
  <si>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</si>
  <si>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</si>
  <si>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</si>
  <si>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</si>
  <si>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</si>
  <si>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</si>
  <si>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</si>
  <si>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</si>
  <si>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</si>
  <si>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</si>
  <si>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</si>
  <si>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</si>
  <si>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</si>
  <si>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</si>
  <si>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</si>
  <si>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</si>
  <si>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</si>
  <si>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</si>
  <si>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</si>
  <si>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</si>
  <si>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</si>
  <si>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</si>
  <si>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</si>
  <si>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</si>
  <si>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</si>
  <si>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</si>
  <si>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</si>
  <si>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</si>
  <si>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</si>
  <si>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</si>
  <si>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</si>
  <si>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</si>
  <si>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</si>
  <si>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</si>
  <si>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</si>
  <si>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</si>
  <si>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</si>
  <si>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</si>
  <si>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</si>
  <si>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</si>
  <si>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</si>
  <si>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</si>
  <si>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</si>
  <si>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</si>
  <si>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</si>
  <si>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</si>
  <si>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</si>
  <si>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</si>
  <si>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</si>
  <si>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</si>
  <si>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</si>
  <si>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</si>
  <si>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</si>
  <si>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</si>
  <si>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</si>
  <si>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</si>
  <si>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</si>
  <si>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</si>
  <si>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</si>
  <si>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</si>
  <si>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</si>
  <si>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</si>
  <si>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</si>
  <si>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</si>
  <si>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</si>
  <si>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</si>
  <si>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</si>
  <si>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</si>
  <si>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</si>
  <si>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</si>
  <si>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</si>
  <si>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</si>
  <si>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</si>
  <si>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</si>
  <si>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</si>
  <si>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</si>
  <si>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</si>
  <si>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</si>
  <si>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</si>
  <si>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</si>
  <si>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</si>
  <si>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</si>
  <si>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</si>
  <si>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</si>
  <si>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</si>
  <si>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</si>
  <si>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</si>
  <si>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</si>
  <si>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</si>
  <si>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</si>
  <si>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</si>
  <si>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</si>
  <si>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</si>
  <si>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</si>
  <si>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</si>
  <si>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</si>
  <si>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</si>
  <si>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</si>
  <si>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</si>
  <si>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</si>
  <si>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</si>
  <si>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</si>
  <si>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</si>
  <si>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</si>
  <si>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</si>
  <si>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</si>
  <si>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</si>
  <si>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</si>
  <si>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</si>
  <si>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</si>
  <si>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</si>
  <si>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</si>
  <si>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</si>
  <si>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</si>
  <si>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</si>
  <si>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</si>
  <si>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</si>
  <si>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</si>
  <si>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</si>
  <si>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</si>
  <si>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</si>
  <si>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</si>
  <si>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</si>
  <si>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</si>
  <si>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</si>
  <si>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</si>
  <si>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</si>
  <si>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</si>
  <si>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</si>
  <si>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</si>
  <si>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</si>
  <si>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</si>
  <si>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</si>
  <si>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</si>
  <si>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</si>
  <si>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</si>
  <si>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</si>
  <si>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</si>
  <si>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</si>
  <si>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</si>
  <si>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</si>
  <si>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</si>
  <si>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</si>
  <si>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</si>
  <si>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</si>
  <si>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</si>
  <si>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</si>
  <si>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</si>
  <si>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</si>
  <si>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</si>
  <si>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</si>
  <si>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</si>
  <si>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</si>
  <si>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</si>
  <si>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</si>
  <si>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</si>
  <si>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</si>
  <si>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</si>
  <si>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</si>
  <si>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</si>
  <si>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</si>
  <si>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</si>
  <si>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</si>
  <si>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</si>
  <si>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</si>
  <si>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</si>
  <si>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</si>
  <si>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</si>
  <si>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</si>
  <si>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</si>
  <si>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</si>
  <si>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</si>
  <si>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</si>
  <si>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</si>
  <si>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</si>
  <si>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</si>
  <si>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</si>
  <si>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</si>
  <si>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</si>
  <si>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</si>
  <si>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</si>
  <si>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</si>
  <si>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</si>
  <si>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</si>
  <si>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</si>
  <si>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</si>
  <si>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</si>
  <si>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</si>
  <si>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</si>
  <si>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</si>
  <si>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</si>
  <si>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</si>
  <si>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</si>
  <si>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</si>
  <si>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</si>
  <si>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</si>
  <si>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</si>
  <si>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</si>
  <si>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</si>
  <si>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</si>
  <si>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</si>
  <si>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</si>
  <si>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</si>
  <si>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</si>
  <si>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</si>
  <si>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</si>
  <si>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</si>
  <si>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</si>
  <si>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</si>
  <si>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</si>
  <si>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</si>
  <si>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</si>
  <si>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</si>
  <si>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</si>
  <si>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</si>
  <si>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</si>
  <si>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</si>
  <si>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</si>
  <si>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</si>
  <si>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</si>
  <si>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</si>
  <si>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</si>
  <si>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</si>
  <si>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</si>
  <si>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</si>
  <si>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</si>
  <si>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</si>
  <si>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</si>
  <si>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</si>
  <si>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</si>
  <si>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</si>
  <si>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</si>
  <si>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</si>
  <si>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</si>
  <si>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</si>
  <si>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</si>
  <si>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</si>
  <si>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</si>
  <si>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</si>
  <si>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</si>
  <si>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</si>
  <si>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</si>
  <si>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</si>
  <si>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</si>
  <si>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</si>
  <si>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</si>
  <si>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</si>
  <si>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</si>
  <si>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</si>
  <si>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</si>
  <si>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</si>
  <si>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</si>
  <si>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</si>
  <si>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</si>
  <si>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</si>
  <si>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</si>
  <si>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</si>
  <si>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</si>
  <si>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</si>
  <si>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</si>
  <si>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</si>
  <si>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</si>
  <si>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</si>
  <si>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</si>
  <si>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Donations</t>
  </si>
  <si>
    <t>Sub-Category</t>
  </si>
  <si>
    <t xml:space="preserve">Category 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</si>
  <si>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</si>
  <si>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</si>
  <si>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</si>
  <si>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</si>
  <si>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</si>
  <si>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</si>
  <si>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</si>
  <si>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</si>
  <si>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</si>
  <si>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</si>
  <si>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</si>
  <si>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</si>
  <si>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</si>
  <si>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</si>
  <si>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</si>
  <si>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</si>
  <si>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</si>
  <si>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</si>
  <si>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</si>
  <si>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</si>
  <si>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</si>
  <si>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</si>
  <si>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</si>
  <si>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</si>
  <si>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</si>
  <si>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</si>
  <si>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</si>
  <si>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</si>
  <si>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</si>
  <si>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</si>
  <si>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</si>
  <si>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</si>
  <si>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</si>
  <si>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</si>
  <si>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</si>
  <si>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</si>
  <si>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</si>
  <si>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</si>
  <si>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</si>
  <si>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</si>
  <si>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</si>
  <si>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</si>
  <si>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</si>
  <si>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</si>
  <si>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</si>
  <si>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</si>
  <si>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</si>
  <si>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</si>
  <si>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</si>
  <si>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</si>
  <si>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</si>
  <si>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</si>
  <si>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Count of state</t>
  </si>
  <si>
    <t>Column Labels</t>
  </si>
  <si>
    <t>(All)</t>
  </si>
  <si>
    <t xml:space="preserve">Date Created Conversion </t>
  </si>
  <si>
    <t xml:space="preserve">Date Ended Conversion 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</si>
  <si>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</si>
  <si>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</si>
  <si>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</si>
  <si>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</si>
  <si>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</si>
  <si>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</si>
  <si>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</si>
  <si>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</si>
  <si>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</si>
  <si>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</si>
  <si>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</si>
  <si>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</si>
  <si>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Years</t>
  </si>
  <si>
    <t>FALSE</t>
  </si>
  <si>
    <t>TRUE</t>
  </si>
  <si>
    <t xml:space="preserve"> </t>
  </si>
  <si>
    <t>Goal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</si>
  <si>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</si>
  <si>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</si>
  <si>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</si>
  <si>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</si>
  <si>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</si>
  <si>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</si>
  <si>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</si>
  <si>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</si>
  <si>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</si>
  <si>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</si>
  <si>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</si>
  <si>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</si>
  <si>
    <t>Number Successful</t>
  </si>
  <si>
    <t>Number Failed</t>
  </si>
  <si>
    <t>Percentage Successful</t>
  </si>
  <si>
    <t>Percentage Failed</t>
  </si>
  <si>
    <t>Percentage Canceled</t>
  </si>
  <si>
    <t>State</t>
  </si>
  <si>
    <t>Successful</t>
  </si>
  <si>
    <t>Failed</t>
  </si>
  <si>
    <t>Total</t>
  </si>
  <si>
    <t>Number canceled</t>
  </si>
  <si>
    <t>Toatal Project</t>
  </si>
  <si>
    <t xml:space="preserve">Count of Category </t>
  </si>
  <si>
    <t>Average of goal</t>
  </si>
  <si>
    <t>Mean</t>
  </si>
  <si>
    <t>Median</t>
  </si>
  <si>
    <t>Minimum</t>
  </si>
  <si>
    <t>Maximum</t>
  </si>
  <si>
    <t>variance</t>
  </si>
  <si>
    <t>SD</t>
  </si>
  <si>
    <t>Number of Backers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</si>
</sst>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10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9" fontId="0" fillId="0" borderId="0" xfId="2" applyFont="1"/>
    <xf numFmtId="2" fontId="0" fillId="0" borderId="0" xfId="1" applyNumberFormat="1" applyFont="1"/>
    <xf numFmtId="2" fontId="0" fillId="0" borderId="0" xfId="0" pivotButton="1" applyNumberFormat="1"/>
    <xf numFmtId="0" fontId="0" fillId="0" borderId="1" xfId="0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9"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[Letha_excel_HW1_data.xlsm]A.Category CountPivot!PivotTable1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Campaigns</a:t>
            </a:r>
            <a:r>
              <a:rPr lang="en-US" baseline="0"/>
              <a:t> by Category and State </a:t>
            </a:r>
            <a:endParaRPr lang="en-US"/>
          </a:p>
        </c:rich>
      </c:tx>
      <c:layout>
        <c:manualLayout>
          <c:xMode val="edge"/>
          <c:yMode val="edge"/>
          <c:x val="0.114584489234484"/>
          <c:y val="8.179959100204499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779647957765286E-2"/>
          <c:y val="7.407407407407407E-2"/>
          <c:w val="0.75371610375015829"/>
          <c:h val="0.6791116214639836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'A.Category CountPivot'!$C$4:$C$5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'A.Category CountPivot'!$B$6:$B$15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'A.Category CountPivot'!$C$6:$C$15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6-407C-9193-D319319DFC93}"/>
            </c:ext>
          </c:extLst>
        </c:ser>
        <c:ser>
          <c:idx val="1"/>
          <c:order val="1"/>
          <c:tx>
            <c:strRef>
              <c:f>'A.Category CountPivot'!$D$4:$D$5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'A.Category CountPivot'!$B$6:$B$15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'A.Category CountPivot'!$D$6:$D$15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6-407C-9193-D319319DFC93}"/>
            </c:ext>
          </c:extLst>
        </c:ser>
        <c:ser>
          <c:idx val="2"/>
          <c:order val="2"/>
          <c:tx>
            <c:strRef>
              <c:f>'A.Category CountPivot'!$E$4:$E$5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'A.Category CountPivot'!$B$6:$B$15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'A.Category CountPivot'!$E$6:$E$15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6-407C-9193-D319319DFC93}"/>
            </c:ext>
          </c:extLst>
        </c:ser>
        <c:ser>
          <c:idx val="3"/>
          <c:order val="3"/>
          <c:tx>
            <c:strRef>
              <c:f>'A.Category CountPivot'!$F$4:$F$5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'A.Category CountPivot'!$B$6:$B$15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'A.Category CountPivot'!$F$6:$F$15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6-407C-9193-D319319DF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53035376"/>
        <c:axId val="753033736"/>
        <c:axId val="0"/>
      </c:bar3DChart>
      <c:catAx>
        <c:axId val="75303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033736"/>
        <c:crosses val="autoZero"/>
        <c:auto val="1"/>
        <c:lblAlgn val="ctr"/>
        <c:lblOffset val="100"/>
        <c:noMultiLvlLbl val="0"/>
      </c:catAx>
      <c:valAx>
        <c:axId val="75303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03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[Letha_excel_HW1_data.xlsm]B.Sub-Category CountPivot!PivotTable2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Campaigns by Sub-Category and</a:t>
            </a:r>
            <a:r>
              <a:rPr lang="en-US" baseline="0"/>
              <a:t> State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'B.Sub-Category CountPivot'!$B$5:$B$6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'B.Sub-Category CountPivot'!$A$7:$A$48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'B.Sub-Category CountPivot'!$B$7:$B$48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84-4326-9201-9FCFEE03F1E4}"/>
            </c:ext>
          </c:extLst>
        </c:ser>
        <c:ser>
          <c:idx val="1"/>
          <c:order val="1"/>
          <c:tx>
            <c:strRef>
              <c:f>'B.Sub-Category CountPivot'!$C$5:$C$6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'B.Sub-Category CountPivot'!$A$7:$A$48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'B.Sub-Category CountPivot'!$C$7:$C$48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84-4326-9201-9FCFEE03F1E4}"/>
            </c:ext>
          </c:extLst>
        </c:ser>
        <c:ser>
          <c:idx val="2"/>
          <c:order val="2"/>
          <c:tx>
            <c:strRef>
              <c:f>'B.Sub-Category CountPivot'!$D$5:$D$6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'B.Sub-Category CountPivot'!$A$7:$A$48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'B.Sub-Category CountPivot'!$D$7:$D$48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84-4326-9201-9FCFEE03F1E4}"/>
            </c:ext>
          </c:extLst>
        </c:ser>
        <c:ser>
          <c:idx val="3"/>
          <c:order val="3"/>
          <c:tx>
            <c:strRef>
              <c:f>'B.Sub-Category CountPivot'!$E$5:$E$6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'B.Sub-Category CountPivot'!$A$7:$A$48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'B.Sub-Category CountPivot'!$E$7:$E$48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84-4326-9201-9FCFEE03F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53031768"/>
        <c:axId val="753024224"/>
        <c:axId val="0"/>
      </c:bar3DChart>
      <c:catAx>
        <c:axId val="753031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024224"/>
        <c:crosses val="autoZero"/>
        <c:auto val="0"/>
        <c:lblAlgn val="ctr"/>
        <c:lblOffset val="100"/>
        <c:noMultiLvlLbl val="0"/>
      </c:catAx>
      <c:valAx>
        <c:axId val="7530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03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[Letha_excel_HW1_data.xlsm]C.CountStatePivot!PivotTable5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 of Campaign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287401574803145E-2"/>
          <c:y val="7.407407407407407E-2"/>
          <c:w val="0.69686461067366579"/>
          <c:h val="0.84982976086322548"/>
        </c:manualLayout>
      </c:layout>
      <c:lineChart>
        <c:grouping val="standard"/>
        <c:varyColors val="0"/>
        <c:ser>
          <c:idx val="0"/>
          <c:order val="0"/>
          <c:tx>
            <c:strRef>
              <c:f>'C.CountStatePivot'!$B$4:$B$5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'C.CountStatePivot'!$A$6:$A$18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'C.CountStatePivot'!$B$6:$B$18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F-47C2-BEFE-EBBFD7DC5C4B}"/>
            </c:ext>
          </c:extLst>
        </c:ser>
        <c:ser>
          <c:idx val="1"/>
          <c:order val="1"/>
          <c:tx>
            <c:strRef>
              <c:f>'C.CountStatePivot'!$C$4:$C$5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'C.CountStatePivot'!$A$6:$A$18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'C.CountStatePivot'!$C$6:$C$18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1F-47C2-BEFE-EBBFD7DC5C4B}"/>
            </c:ext>
          </c:extLst>
        </c:ser>
        <c:ser>
          <c:idx val="2"/>
          <c:order val="2"/>
          <c:tx>
            <c:strRef>
              <c:f>'C.CountStatePivot'!$D$4:$D$5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'C.CountStatePivot'!$A$6:$A$18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'C.CountStatePivot'!$D$6:$D$18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1F-47C2-BEFE-EBBFD7DC5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352096"/>
        <c:axId val="820345208"/>
      </c:lineChart>
      <c:catAx>
        <c:axId val="820352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Launched At</a:t>
                </a:r>
              </a:p>
            </c:rich>
          </c:tx>
          <c:layout>
            <c:manualLayout>
              <c:xMode val="edge"/>
              <c:yMode val="edge"/>
              <c:x val="3.7457921637911606E-4"/>
              <c:y val="0.949810377980827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345208"/>
        <c:crosses val="autoZero"/>
        <c:auto val="1"/>
        <c:lblAlgn val="ctr"/>
        <c:lblOffset val="100"/>
        <c:noMultiLvlLbl val="0"/>
      </c:catAx>
      <c:valAx>
        <c:axId val="82034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35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[Letha_excel_HW1_data.xlsm]D.Staff_pick!PivotTable14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Staff Picked Campaigns by State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D.Staff_pick!$B$4:$B$5</c:f>
              <c:strCache>
                <c:ptCount val="1"/>
                <c:pt idx="0">
                  <c:v>FALSE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D.Staff_pick!$A$6:$A$10</c:f>
              <c:strCache>
                <c:ptCount val="4"/>
                <c:pt idx="0">
                  <c:v>successful</c:v>
                </c:pt>
                <c:pt idx="1">
                  <c:v>failed</c:v>
                </c:pt>
                <c:pt idx="2">
                  <c:v>canceled</c:v>
                </c:pt>
                <c:pt idx="3">
                  <c:v>live</c:v>
                </c:pt>
              </c:strCache>
            </c:strRef>
          </c:cat>
          <c:val>
            <c:numRef>
              <c:f>D.Staff_pick!$B$6:$B$10</c:f>
              <c:numCache>
                <c:formatCode>General</c:formatCode>
                <c:ptCount val="4"/>
                <c:pt idx="0">
                  <c:v>1699</c:v>
                </c:pt>
                <c:pt idx="1">
                  <c:v>1464</c:v>
                </c:pt>
                <c:pt idx="2">
                  <c:v>345</c:v>
                </c:pt>
                <c:pt idx="3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4-4526-9B24-0A323646A195}"/>
            </c:ext>
          </c:extLst>
        </c:ser>
        <c:ser>
          <c:idx val="1"/>
          <c:order val="1"/>
          <c:tx>
            <c:strRef>
              <c:f>D.Staff_pick!$C$4:$C$5</c:f>
              <c:strCache>
                <c:ptCount val="1"/>
                <c:pt idx="0">
                  <c:v>TRUE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D.Staff_pick!$A$6:$A$10</c:f>
              <c:strCache>
                <c:ptCount val="4"/>
                <c:pt idx="0">
                  <c:v>successful</c:v>
                </c:pt>
                <c:pt idx="1">
                  <c:v>failed</c:v>
                </c:pt>
                <c:pt idx="2">
                  <c:v>canceled</c:v>
                </c:pt>
                <c:pt idx="3">
                  <c:v>live</c:v>
                </c:pt>
              </c:strCache>
            </c:strRef>
          </c:cat>
          <c:val>
            <c:numRef>
              <c:f>D.Staff_pick!$C$6:$C$10</c:f>
              <c:numCache>
                <c:formatCode>General</c:formatCode>
                <c:ptCount val="4"/>
                <c:pt idx="0">
                  <c:v>486</c:v>
                </c:pt>
                <c:pt idx="1">
                  <c:v>66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64-4526-9B24-0A323646A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70443000"/>
        <c:axId val="870440704"/>
        <c:axId val="0"/>
      </c:bar3DChart>
      <c:catAx>
        <c:axId val="870443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440704"/>
        <c:crosses val="autoZero"/>
        <c:auto val="1"/>
        <c:lblAlgn val="ctr"/>
        <c:lblOffset val="100"/>
        <c:noMultiLvlLbl val="0"/>
      </c:catAx>
      <c:valAx>
        <c:axId val="870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443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[Letha_excel_HW1_data.xlsm]Spotlighted!PivotTable15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 by State Spotlighted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Spotlighted!$B$3:$B$4</c:f>
              <c:strCache>
                <c:ptCount val="1"/>
                <c:pt idx="0">
                  <c:v>FALSE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Spotlighted!$A$5:$A$9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Spotlighted!$B$5:$B$9</c:f>
              <c:numCache>
                <c:formatCode>General</c:formatCode>
                <c:ptCount val="4"/>
                <c:pt idx="0">
                  <c:v>349</c:v>
                </c:pt>
                <c:pt idx="1">
                  <c:v>1530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A-402A-9694-45859DE27690}"/>
            </c:ext>
          </c:extLst>
        </c:ser>
        <c:ser>
          <c:idx val="1"/>
          <c:order val="1"/>
          <c:tx>
            <c:strRef>
              <c:f>Spotlighted!$C$3:$C$4</c:f>
              <c:strCache>
                <c:ptCount val="1"/>
                <c:pt idx="0">
                  <c:v>TRUE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Spotlighted!$A$5:$A$9</c:f>
              <c:strCache>
                <c:ptCount val="4"/>
                <c:pt idx="0">
                  <c:v>canceled</c:v>
                </c:pt>
                <c:pt idx="1">
                  <c:v>failed</c:v>
                </c:pt>
                <c:pt idx="2">
                  <c:v>live</c:v>
                </c:pt>
                <c:pt idx="3">
                  <c:v>successful</c:v>
                </c:pt>
              </c:strCache>
            </c:strRef>
          </c:cat>
          <c:val>
            <c:numRef>
              <c:f>Spotlighted!$C$5:$C$9</c:f>
              <c:numCache>
                <c:formatCode>General</c:formatCode>
                <c:ptCount val="4"/>
                <c:pt idx="3">
                  <c:v>2185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FA-402A-9694-45859DE27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56292944"/>
        <c:axId val="556293272"/>
        <c:axId val="0"/>
      </c:bar3DChart>
      <c:catAx>
        <c:axId val="5562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93272"/>
        <c:crosses val="autoZero"/>
        <c:auto val="1"/>
        <c:lblAlgn val="ctr"/>
        <c:lblOffset val="100"/>
        <c:noMultiLvlLbl val="0"/>
      </c:catAx>
      <c:valAx>
        <c:axId val="55629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9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Goal_Outcomes!$F$2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Goal_Outcomes!$A$3:$A$14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Goal_Outcomes!$F$3:$F$14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AA-4E1B-8462-C9826E314A68}"/>
            </c:ext>
          </c:extLst>
        </c:ser>
        <c:ser>
          <c:idx val="1"/>
          <c:order val="1"/>
          <c:tx>
            <c:strRef>
              <c:f>Goal_Outcomes!$G$2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Goal_Outcomes!$A$3:$A$14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Goal_Outcomes!$G$3:$G$14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AA-4E1B-8462-C9826E314A68}"/>
            </c:ext>
          </c:extLst>
        </c:ser>
        <c:ser>
          <c:idx val="2"/>
          <c:order val="2"/>
          <c:tx>
            <c:strRef>
              <c:f>Goal_Outcomes!$H$2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Goal_Outcomes!$A$3:$A$14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Goal_Outcomes!$H$3:$H$14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AA-4E1B-8462-C9826E314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028896"/>
        <c:axId val="275020040"/>
      </c:lineChart>
      <c:catAx>
        <c:axId val="27502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020040"/>
        <c:crosses val="autoZero"/>
        <c:auto val="1"/>
        <c:lblAlgn val="ctr"/>
        <c:lblOffset val="100"/>
        <c:noMultiLvlLbl val="0"/>
      </c:catAx>
      <c:valAx>
        <c:axId val="27502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02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100012</xdr:colOff>
      <xdr:row>16</xdr:row>
      <xdr:rowOff>76200</xdr:rowOff>
    </xdr:from>
    <xdr:to>
      <xdr:col>8</xdr:col>
      <xdr:colOff>476250</xdr:colOff>
      <xdr:row>33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449816-AB42-41DB-A8D0-9E62D318D2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48</xdr:row>
      <xdr:rowOff>123825</xdr:rowOff>
    </xdr:from>
    <xdr:to>
      <xdr:col>12</xdr:col>
      <xdr:colOff>323850</xdr:colOff>
      <xdr:row>70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E47D66-EDB8-461E-BC15-25B70CC9CE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23</xdr:row>
      <xdr:rowOff>114300</xdr:rowOff>
    </xdr:from>
    <xdr:to>
      <xdr:col>10</xdr:col>
      <xdr:colOff>123826</xdr:colOff>
      <xdr:row>41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75E48B-70BE-4A75-869C-60F10D9FE5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714375</xdr:colOff>
      <xdr:row>11</xdr:row>
      <xdr:rowOff>19050</xdr:rowOff>
    </xdr:from>
    <xdr:to>
      <xdr:col>9</xdr:col>
      <xdr:colOff>238125</xdr:colOff>
      <xdr:row>26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EE5858-5ED8-4667-AEB2-108B974972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11</xdr:row>
      <xdr:rowOff>76200</xdr:rowOff>
    </xdr:from>
    <xdr:to>
      <xdr:col>7</xdr:col>
      <xdr:colOff>685800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67D628-D72D-40B1-BFB4-CE2EF1B99F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514352</xdr:colOff>
      <xdr:row>14</xdr:row>
      <xdr:rowOff>142875</xdr:rowOff>
    </xdr:from>
    <xdr:to>
      <xdr:col>8</xdr:col>
      <xdr:colOff>209550</xdr:colOff>
      <xdr:row>29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4EC84FE-39C6-4172-A6A3-4B76A16062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tha Varughese" refreshedDate="44187.553323032407" createdVersion="6" refreshedVersion="6" minRefreshableVersion="3" recordCount="4114" xr:uid="{FE24DA7F-3BE0-4D5E-AE80-14B1722CC5C1}">
  <cacheSource type="worksheet">
    <worksheetSource ref="A1:T4115" sheet="AA.Master_Sheet"/>
  </cacheSource>
  <cacheFields count="24">
    <cacheField name="id" numFmtId="0">
      <sharedItems containsSemiMixedTypes="0" containsString="0" containsNumber="1" containsInteger="1" minValue="0" maxValue="4113" count="4114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</sharedItems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 count="4105">
        <s v="In this new TV show &quot;All Politics is Vocal&quot; as high school girls campaign, sing and cheer to be elected Governor of their summer camp."/>
        <s v="A Hannibal TV Show Fan Convention and Art Collective"/>
        <s v="Completion fund for post-production for teaser of British crime/drama tv series about a girl who sells morals for money"/>
        <s v="We already produced the *very* beginning of this story. Help us to see it through?"/>
        <s v="19th centuryâ€™s most notorious literary characters, out of step with the times, find comradery as roommates in modern day Los Angeles."/>
        <s v="The BBQ Daddy will be Filming the 1st episode of the Next Hit series to come to Network Television &quot;Bailout My Cookout&quot;"/>
        <s v="The story of &quot;Point Hope&quot; will honor, respect, and share the beauty and traditions of the Alaska Natives in Point Hope, AK: the Inupiat"/>
        <s v="Secrets bond three unfortunate teens who are facing issues that are common among youth today. And for one, it becomes too much to bear."/>
        <s v="Help us raise the funds to film our pilot episode!"/>
        <s v="Capturing everyday life at Falkirk Academy, a fictitious elite private high school where &quot;everyday life&quot; is anything but normal."/>
        <s v="Making a reality show casting the real elites of China. They are fun, young, wild, and ambitious. Filmed in Beijing with real risks."/>
        <s v="HamRadioNow will produce YouTube video of the complete 2016 ARRL &amp; TAPR Amateur Radio (Ham Radio) Digital Communications Conference"/>
        <s v="Spinward Traveller is based on the award winning role-playing game. Launch your imagination into the Traveller universe at Jump 6."/>
        <s v="A travel series hosted by touring musicians that profiles a different American city in each episode."/>
        <s v="A highly charged post apocalyptic sci fi series that pulls no punches!"/>
        <s v="Cien&amp;Cia es un proyecto transmedia para televisiÃ³n; la finalidad de la venta de camisetas es financiar el reality (Factual)."/>
        <s v="We want to create a Sizzle Reel to pitch a Reality TV Series to TV Executive starring artists Art Moose will use new artists each week."/>
        <s v="Uplifting English sitcom, a love letter to youthful exuberance that proves once and for all that none of us are ready for real life."/>
        <s v="The Indian cooking show you crave: complete with cooking, travel to India, and loads of spicy inspiration with Anupy."/>
        <s v="Brouhaha chronicles the adventures of aspiring comedian and prolific hedonist Jenny Carmichael as she works at a clickbait website."/>
        <s v="Help us reach our goal &amp; pay the drama dept that is performing the hard read, which is set for October 2015."/>
        <s v="â€œLIFE of an INGREDIENT,&quot; a series that tells the story of the greatest chef &amp; farm collaborators in todayâ€™s marketplace."/>
        <s v="Meet Gary, and Troy: Two unlikely friends that investigate &quot;strange phenomenon&quot;."/>
        <s v="Lois and Berlin are the Lucy and Ricky of reality. You will go on  journey to reinvent beauty from the inside out. Be the star !"/>
        <s v="STL Up Late is a weekly late night comedy talk show for St. Louis television."/>
        <s v="A dram-com television series revolved around memory and the hardships and revelations that come with its early turning point."/>
        <s v="Highlighting Sicily's points of light: its extraordinary people. Editing phase is now underway!!!"/>
        <s v="B-Rabbit is a hilarious depiction of immigrating to New Zealand and the life you desperately tried to leave behind."/>
        <s v="John and Brian are on a quest to change people's lives and rehabilitate dogs."/>
        <s v="Genuine, no cliche Cop dramedy. Stories based on Adam's time as a Constable. What really goes on? Think you know the Police? Find out."/>
        <s v="Comedy series about three introverted roommates coping with single life, secret resentments, and loudmouthed extroverts."/>
        <s v="After a two-year hiatus, The Alan Katz Show is coming back! But it can't unless we can get a 16gb flash drive valued at $12.71!"/>
        <s v="Approaching a milestone birthday, Gail abandons her group of yuppie stay-at-home mom friends for the vibrant and rowdy gay community."/>
        <s v="3 best friends balance their work, personal and private lives while finding time for their imaginary friends (who are 3 puppets)."/>
        <s v="A digitally dependent Josh, is forced to coexist with his promiscuous problematic cousin Wes, and face his fears of a human connection"/>
        <s v="Why Adam? is an independent TV show that explores concepts of basic science in everyday life."/>
        <s v="A modern day priest makes an unusual discovery, setting off a chain of events."/>
        <s v="Take an unscripted, real-time journey with Greg Aiello to the planet's wildest and most iconic places on this adventure travel TV show."/>
        <s v="A television show about three brothers from Chicago on a mission to discover and highlight the best breweries in America."/>
        <s v="Mystery-Drama Series. Following a shocking event, residents of a remote woodland community learn that some wounds never heal..."/>
        <s v="There is a cooking show in production that needs your help, a show about using local ingredients to create simple and elegant meals."/>
        <s v="A TV series that takes place in a high school setting with religions,morals,&amp; ethics as a guiding message for students &amp; their families"/>
        <s v="A show that explores the universal hospitality and shenanigans of BRO cultures in the most forbidden and unfamiliar places on earth!"/>
        <s v="Anglicon is a fan-run British media convention with a focus on Doctor Who, returning to the Seattle area bigger and better than ever!"/>
        <s v="The Creator of the hit FOX show THE BOURBON LOUNGE brings you BIG WHISKEY. A new travel show exploring whiskey like you've never seen."/>
        <s v="The Art of the Lift is a crime drama that follows an expert crew of pick-pockets and their attempt at breaking in a new recruit."/>
        <s v="The legendary community TV programme Joy's World is in dire need of new equipment! We are hoping you can help."/>
        <s v="Cursed with attracting odd men, an independent woman takes on the Chicago dating scene again with the help of her offbeat friends."/>
        <s v="With future neo-London as a backdrop to this new independent TV pilot, we investigate the bad and the corrupt that rule London."/>
        <s v="Driving Jersey is real people telling real stories."/>
        <s v="A brand new dating show which helps one lucky lady find her Mr Right with difficult decisions to make along the way."/>
        <s v="Please help us reach stretch goals of 16k, 26k, 41k for the soundtrack, extended scenes &amp; story development for our sci-fi TV series!"/>
        <s v="Kode Orange is an original television series that follows the lives of two police officers who join a special unit in high-crime LA"/>
        <s v="Delicious TV's Vegan Mashup launching season two on public television"/>
        <s v="TV stand-in Elizabeth was diagnosed BRCA+ as her mother was succumbing to cancer. This pilot navigates evolving modern female identity."/>
        <s v="A story of an Italian family who tried it the right way but realized things work better if they do it &quot;their&quot; way. Weekly Series PILOT"/>
        <s v="We want to see more women's cycling on TV - and we need your help to make it happen!"/>
        <s v="An entertainment network built with a focus of uniting our community with quality, relevant live and scripted entertainment."/>
        <s v="Alex thought he knew how the world worked. You live, you die and it's over. He was very, very wrong."/>
        <s v="An electronic music producer stuck in his blue collar life has overnight success thrown at him when his music leaks on the internet."/>
        <s v="Set in a beautiful but desolate world, we see how loneliness can lead to friendship in unconventional ways."/>
        <s v="An exploration of the shadows that follow us from our past, the darkness that lives inside us and the ability to find our own freedom"/>
        <s v="A man is forced to repeatedly crawl through a mysterious maze not knowing who captured him or why, but he is determined to find out."/>
        <s v="The Attic is my first short film.  Please help me with post production and distribution so that I can let it out into the world"/>
        <s v="At the dawn of the New Millennium, a group of teenagers battle the Y2K bug to save humanity from boredom. The 2nd film by and/or."/>
        <s v="Help finish the short film Hello World. The story of an android in the broken home of a father &amp; son."/>
        <s v="A dark comedy set in the '60s about clinical depression and one night stands."/>
        <s v="The Ordination Mass of five Dominicans friars to the priesthood at the historic Saint Dominicâ€™s Church in Washington DC."/>
        <s v="Black Comedy by final year students at Leeds University. _x000a_'Bird watching, tea, seaside and murder. Just your average British holiday.'"/>
        <s v="A breakthrough cinematic experience about more than just the carsâ€¦the people, lifestyle, enthusiasm, party, and the Leavenworth Drive."/>
        <s v="Maggie barely survives a deranged baptism by her mother only to be born again to a string of foster parents. Things can always be worse"/>
        <s v="A comedic tale about the duality of man set in a trailer park needs your help with sound design and getting it into film festivals"/>
        <s v="A young man forced to live back home after an automobile accident leaves him to rediscover what it means to be a part of his family."/>
        <s v="A scientist on the brink of a discovery that will revolutionize society sees her work destroyed in an experiment gone horribly wrong."/>
        <s v="La nuit est devenue le lieu de la terreur. Alors qu'un couvre-feu est imposÃ©, une petite fille est enlevÃ©e par un rapace nocturne."/>
        <s v="A teenager named Charlie discovers something new about himself while coping with the loss of his father."/>
        <s v="Karn A'Mor has awoken bloodied on a distant battlefield with no memory of his past! JOIN THE RESISTANCE and find out more..."/>
        <s v="A short film about a boy searching for companionship in a hermit crab he finds on the beach."/>
        <s v="We reached our limits. Next steps are : 3 more shooting days + postproduction + cut + sound._x000a__x000a_We want to go to Cannes !_x000a__x000a_With you !"/>
        <s v="A short film about life, achieving your dreams, and overcoming hardship. We all have our mountain to climb."/>
        <s v="What would you do if you ended up at a swingers party with two dead bodies and $20,000 in drug money?"/>
        <s v="An elderly woman in rural Maine is haunted by figures seeking a sacrifice, but there are more forces at work than mere ghosts."/>
        <s v="A short film about the tragically hilarious events that occur when a fearful and panicky 6-year old boy loses his first baby tooth."/>
        <s v="Isaac, creator of the DreamMaker3000, finds love in his dreams with Mei his boss's wife who lives on the other side of the planet."/>
        <s v="&quot;A sociopath crosses paths with the person he must confront about his wife's murder, it might be himself&quot;"/>
        <s v="A short film by Melissa Woodrow &amp; Mark Janiak about seeking forgiveness, embracing the past and memories with a loved one."/>
        <s v="Two women, two destinies connected by a letter. _x000a_Between Paris and Skopje a poetic outstanding story of true courage, love and hope."/>
        <s v="A father without work uses his daughter to con sympathy from strangers... sound familiar?  Help us make this film!"/>
        <s v="Imprisoned in an unfamiliar reality with strange new rules, Dan Everett struggles to find meaning and reason in this sci-fi noir short."/>
        <s v="A chronicle of four very different stories concerning racism to the power of love, all set in the beauty of the Southwest."/>
        <s v="We're looking for funding to help submit a short film to film festivals."/>
        <s v="&quot;Overtime&quot; is a 15 minute horror film about a man haunted by the memories of his past during a graveyard shift at his factory job."/>
        <s v="Euphoria is an adventure film that follows adrenaline filled athletes on their hunt for the sublime while balancing family and careers."/>
        <s v="Someday Everyday is a short drama that navigates through the past and present of a young man's life, through his struggles and triumphs"/>
        <s v="Nathan has his ideal job, the opportunity to see his dream girl on a daily basis. The local bully Jake aims to change all that."/>
        <s v="The Batman's Rogues Gallery assembles for a meeting. Scarecrow's fear gas accidently goes off and fears of the villains start to arise."/>
        <s v="Danny is a defenseman for his high school hockey team. This is a day in his life: school, hockey, girls and his next-door neighbor, Ken Daneyko."/>
        <s v="Innsmouth at 9000 ft. is a Short Film Project in the Spirit of H.P. Lovecraft, and created by Denver based visual artist  Jesse Farley."/>
        <s v="&quot;Cut Out&quot; tells the story of a young woman who befriends a neighborhood teen and finds herself involved with gang violence."/>
        <s v="A feminist tale of two girls finally giving a &quot;Nice Guy&quot; what he truly deserves. Also, dancing!"/>
        <s v="Two sisters share a fragile relationship. When their mother dies and they inherit the family house, old problems rise to the surface."/>
        <s v="The spatiotemporal boundaries between a manâ€™s life, and that of his father dissolve. A reflection on experience, image, and memory."/>
        <s v="A gang of outlaw bikers pull a home invasion on a disgraced Anthropologist hiding a secret locked in his cabin basement."/>
        <s v="Three friends in their twenties are trying to do the impossible - have fun on a casual Friday night."/>
        <s v="UCF short film about an old man, his love for music, and his misplaced trumpet.  "/>
        <s v="Single Parent Date Night is a comedic short film about two single parents trying to reentering the dating pool."/>
        <s v="A Boy. A Girl. A Car. A Serial Killer."/>
        <s v="PRETTY LITTLE VICTIM is a short film from the expanding community of independent Alaskan filmmakers, to be shot in Anchorage, AK"/>
        <s v="When a man can't find love, his Google GLASS does the searching for him. A short film shot with Google Glass."/>
        <s v="This video may be bigger than you and it may be bigger than me but, itâ€™s not bigger than you and me! Can you dig it?"/>
        <s v="Lee, an awkward teenager with sound-blocking earlids, must confront his self-isolation after a girl moves in next door."/>
        <s v="Two actors, one bookie and a very bad day.  Judi Dench is Cool in Person is fast, funny and only a little bit nasty."/>
        <s v="Only one choice can stop Anthony Oswald from fulfilling his destiny and saving millions of lives, and itâ€™s not his decision to make."/>
        <s v="A living memorial for all those dealing with trauma, grief and loss."/>
        <s v="This film explores the complicated nature that exists in all human relationships. A mother and a daughter seek to find happiness."/>
        <s v="Never judge a book (or a lover) by their cover."/>
        <s v="Villanelle is a feature film that blends elements of classic, hardboiled Film Noir, with classic Horror and tells a great story to boot"/>
        <s v="Joel is writing a novel when his fiancÃ©e Helena dies. Believing his writing suffers when he is not in love, Joel ends up dating very different women."/>
        <s v="When a ruthless hit-man is 'denounced' from the mafia, his old enemies declare war."/>
        <s v="This short film will inspire young adult cancer survivors to share with others the wisdom they have gained from their cancer journey."/>
        <s v="Now, you can chat with people from the history, by our sport cam with the time machine. However, the girl had some trouble to use it."/>
        <s v="NAVY SEALS sent on a Area 51 Top-Secret rescue mission where they are shrunken and injected into an ET body, the immune system mutated."/>
        <s v="My ambition for this knows no bounds.  Seeing Sephoria in a live-action is a dream of mine."/>
        <s v="A group of scientists stumble upon an extraterrestrial virus that is self aware. They must stop it's spread in order to save humanity."/>
        <s v="An artificial man and woman discover love under the unsuspecting eyes of the four renowned artists who created them."/>
        <s v="Due to my little sister finally having recovered from her surgery we can finally make our movie if we can get even a little help to pay"/>
        <s v="A man learns the undiscovered laws of nature hidden in acts of weather &amp; light phenomena. He soon realizes these acts can be harnessed."/>
        <s v="An ambitious Sci-Fi/Action film that will have a big-budget feel with stunning visuals &amp; stunts starring a casting of up and comers."/>
        <s v="A Science Fiction film filled with entertainment and Excitement"/>
        <s v="HEY!!! I'm David House, and I am currently working on a film called Justice League Origins!!! non-profit based on DC Comics Characters."/>
        <s v="A journey down the rabbit hole into the dark future. A mix of reality and dreams of a world dependant on an oppressed by technology."/>
        <s v="I"/>
        <s v="An anime inspired sci-fi action short set in Tokyo, Japan by VFX veterans, Gerald Abraham, Kim Tran and sound engineer, Jeremy Corby."/>
        <s v="Invasion from outer space sights, to weird to imagine destruction too monstrous to escape"/>
        <s v="steampunk  remake of &quot;a Christmas carol&quot;"/>
        <s v="What would someone do if they suddenly discovered they could stop time? Join us on this clever sci-fi short film and find out!"/>
        <s v="An unofficial sequel to the independent 2015 fan film Predator: Dark ages. Set in 2141 we follow the crew of the cargoship Centurion"/>
        <s v="This movie will be the S3qu3l to Thr33 Days Dead, which premiered on SyFy and was the focus of SyFy's &quot;Town of the Living Dead&quot;."/>
        <s v="When  Rome is infected with a zombie plague, Lucius Agrippa and a small group fights for survival"/>
        <s v="A Gladiator fights for his freedom to be reunited with his Family, he's one fight away, when Rome is infected with a Zombie Virus"/>
        <s v="Join us creating a Science Fiction TV Series based upon the popular novels -The Catherine Kimbridge Chronicles."/>
        <s v="A science fiction series about a women trying to stave off a mysterious appearance of monsters from getting out of a dark alley."/>
        <s v="A young woman learns she is one of few women left bred like cattle in order to control a deadly disease and the world populace"/>
        <s v="A film about a collapsing food industry, a lonely farmer and a lonely botanist needs your help to finish post-production!"/>
        <s v="Film-Makers Ricky Comuniello &amp; Ian Weeks are at it again - for the 1st time. We need your support for a modern Sci-Fiction short film"/>
        <s v="California and the west have declared their refusal to support the election of a staunch conservative president. Will it be Civil War?"/>
        <s v="Film makers catch live footage beyond their wildest dreams."/>
        <s v="An aspiring pilot decides to take his Dad's ship for a joyride, and learns it was the biggest mistake of his life in this Sci-Fi comedy"/>
        <s v="A provocatively mind-bending sci-fi thriller, this short film project examines opposites and the balance of the universe. #Dichotomy"/>
        <s v="The untold story of Captain Robert April and the first launching of the starship U.S.S. Enterprise,  NCC-1701"/>
        <s v="The age of a race to the finish between the higher &amp; lower dimensional realms, A fight for consciousness &amp; freedom,THE NEW HUMAN"/>
        <s v="The Great Dark is a journey through the unimaginable...and un foreseeable..."/>
        <s v="What would you do if you face something beyond your understanding? If someone you loved disappeared without a trace?"/>
        <s v="Fiction Becomes Reality in this non-profit science fiction, stop motion, and fantasy fan film."/>
        <s v="While a shadow of peace was on the horizon,humankind was being threatened by its past.Whispers of threat was being heard from the North"/>
        <s v="A short science-fiction film about an underground network of human-animal hybrids &amp; their struggle with oppression &amp; marginalization."/>
        <s v="Man's cryogenic chamber and his soulmate's time travel from the distant future allows them to meet in the middle."/>
        <s v="ITD a is thriller about a female college student house sitting for her boss &amp; encountering a dark evil force that dwells in the shadows"/>
        <s v="Love, Robots... and Time Travel._x000a_Rosette: A Sci-Fi/Action/Adventure Feature Film, set to cast three A-list Hollywood actors."/>
        <s v="The title might seem cheesy, but my father says that to my mother every time they say I love you.     This story is dedicated to them."/>
        <s v="Step 1 (script editing) to produce a dramatic film about the air/sea battle of WWII that turned the tide of victory for the US."/>
        <s v="This film follows a young man who has had only a troubled family life. He turns to all the wrong things and life falls apart."/>
        <s v="Over 2.5 million Black men registered for the draft in World War II. _x000a_This will be the most comprehensive portrayal EVER of US. THEN."/>
        <s v="Two cousins are caught up in the private war between warrior class angels and demons. You may be caught up too and not realize it yet."/>
        <s v="A teacher. A boy. The beach and a heatwave that drove them all insane."/>
        <s v="A young teen makes a bad decision after joining gang and the film expresses his choices that led him to that point."/>
        <s v="A young man experiences a tragedy and has the opportunity to go back and learn from his mistakes and find out his true self."/>
        <s v="A homeless Gulf War 2 vet, and Congressional Medal of Honor recipient fights for his sanity on the mean streets of Albuquerque."/>
        <s v="Family is a short film about a father and son and two brothers who were separated by the Korean war and finally reunite after 60 years."/>
        <s v="Amy &amp; Missy survive Amy's bipolar disorder and go on to become award winning &amp; bestselling authors, screenwriters &amp; filmmakers"/>
        <s v="Team Mayhem, a local small town gang of gamers who are enlisted   to save the world from the new great evil known as Prowler."/>
        <s v="A short film on the rarest mammal and the second most endangered freshwater river dolphin, in Pakistan."/>
        <s v="This is a film inspired by Quentin Tarantino, I want to make a film thats entertaining yet gritty. 7 Sins is in pre-production."/>
        <s v="An international short film project. It is about loneliness, wich is caused by the current compulsion to check your Facebook every day."/>
        <s v="To heal her scars Olivia must take a journey back to her roots, where an unresolved conflict stands between her and musical success."/>
        <s v="I'm seeking funding to finish my short film, Silent Monster, to bring awareness to teenage bullying as well as teenage violence."/>
        <s v="I'm making a modern day version of the bible story &quot; The Good Samaritan&quot;"/>
        <s v="El viaje de LucÃ­a es un largometraje de ficciÃ³n con temÃ¡tica sobre el cÃ¡ncer infantil."/>
        <s v="A feature-length film about how three people survive in a diseased world."/>
        <s v="The Rest of Us follows a survivor of an outbreak that nearly destroyed the earth as he travels to find some form of humanity."/>
        <s v="Christina has been suffering with flash backs and some very disturbing nightmares and realises that it is more than just nightmares."/>
        <s v="I'm Faraz, and I am raising money for my feature film called ABU. This one is for our parents, and our responsibilities towards them."/>
        <s v="Don't kill me until I meet my Dad"/>
        <s v="&quot;Lana&quot; is an horror/dramatic short film, written by myself, about a young woman fighting the darkness in her, but it might be too late."/>
        <s v="Love has no boundaries!"/>
        <s v="My film is about a boy who discovers the truth about his fathers dissapearance through the dark secrets of his mothers past."/>
        <s v="A young man suffering from a severe case of OCD embarks on a road trip to find peace of mind."/>
        <s v="Mariano Messini, an aspiring musician, indebted to the mafia must put his life on the line to escape their grasp and pursue his dream."/>
        <s v="Jack Barlow's wife and daughter shot in cold blood at a gun confiscation station in Texas, he sets out to save his family &amp; neighbors."/>
        <s v="Because hope can be a 4 letter word"/>
        <s v="A young boy passionate about Astronomy and Chemistry tracks down an astroid that scientists said would never hit earth."/>
        <s v="This Eminem Tell All details the good times, hardships, drug abuse, domestic violence, scandals, sex, near-death experiences and murder"/>
        <s v="I am in need of a new PC for my Media Production course so i can pursue my dream of creating CGI based sci-fi productions for everyone"/>
        <s v="Northern Irish Original Short Film based on the desperation of love and survival and taking a risk that may change everything."/>
        <s v="A film project based on my auto-biography, a military conflict with no media attention, this story depicts war and its aftermath."/>
        <s v="A moving short film about a retired female boxer who develops a relationship with a young journalist who idolises her"/>
        <s v="â€œAfter a terrifying ordeal, a young woman is left in a depressive state and abandoned to cope with a distressing account of revengeâ€"/>
        <s v="Nine Lives is a story of one woman's survival of EIGHT near deaths and her love for one man as an influence to fight for the NINTH."/>
        <s v="We're filming a feature film that we can put in numerous film festivals across the country. My dream is to compete in every single one."/>
        <s v="A film dedicated to an AAF Pilot's struggle to survive behind enemy lines during WWII."/>
        <s v="Everyone has a choice. Can two college students get past their differences to save the life of a man whom they've never met before?"/>
        <s v="new web series created by jonney terry"/>
        <s v="We are aiming to make a Web Series based on Youth Culture and the misrepresentation of socially stereotyped people."/>
        <s v="A feature film based on the true story of Bruce and Denise Morcombe and their battle for justice for their missing son Daniel."/>
        <s v="A martyr faces execution at the hands of the State, while enduring the horrors and alienation of a new world order."/>
        <s v="A love story featuring adoption,struggle,dysfunction,grace, healing, and restoration."/>
        <s v="To avoid bankruptcy, Vincent, a passionate young entrepreneur embarks  on an illicit affair in order to save his dream business."/>
        <s v="A young woman's journey from Africa to Australia where she finds heaven on earth, love and tragedy. Within her tragedy she saves lives."/>
        <s v="&quot;A Brighter Day&quot; is the first episode of a television series about an ex-hustler that becomes a school teacher to help at risk youth."/>
        <s v="A tender short film about a young man who needs advice from  someone he had no intention of ever meeting, his biological father."/>
        <s v="The Heart of a Woman and The Heart of a Man is a feature film written by Jennie Marie Pacelli, based on real people and true events"/>
        <s v="This film is a fictional crime drama following the events of a heist that ended in bloodshed."/>
        <s v="A family dramedy about a grandfather  and grandson who are both on their path to redemption."/>
        <s v="A screenplay based upon the true story of a man with Asperger Syndrome who falls through the cracks of the criminal justice system."/>
        <s v="A short drama based on a true events. Story of a British Soldier who comes back home suffering from Post Traumatic Stress Disorder."/>
        <s v="A nostalgic film about the unorthodox teacher we all wish we had, the girl we all fell for, and the friend we didn't expect to make."/>
        <s v="A roadmovie by paw"/>
        <s v="A sassy talking spider named Charmaine, joins forces with an abused young boy.  She stages off bullies and help fight an abusive father"/>
        <s v="An hour-long pilot about a group of suburban LGBT teens coming of age in the early 90's."/>
        <s v="A Freelancer abandons everything to chase after his dream of being &quot;great&quot; escape to Bangkok and return to his home-world."/>
        <s v="Film about Schizophrenia with Surreal Twists!"/>
        <s v="Killian leader of an outlaw bike gang doesnâ€™t have a bike yet and here is your chance to help design and build his machine."/>
        <s v="An old man, a U.S Marine Corps veteran remembers his combat experience in the battle of Toktong Pass 1950, during the Korean War."/>
        <s v="African Hollywood production, from the people who brought you Spiderman 1&amp;2, Star Trek 1&amp;2, Mission Impossible 3&amp;4 and Star Wars Ep7"/>
        <s v="I'm creating a &quot;Lifetime&quot; type drama film about a girl who uses backpage for money, but trying to turn her life around."/>
        <s v="A TRUE STORY OF DOMESTIC VILOLENCE THAT SEEKS TO OFFER THE VIEWER OUTLEST OF SUPPORT."/>
        <s v="Imagine your life is full is nothing but pain and darkness. One day, you had the chance to be free from it all. Would you take it?"/>
        <s v="I am making a film from one one of my books called facets of a Geek life."/>
        <s v="I teenage girl that wants to go around the system. She does all she can to cheat and finds herself in a bad position when she messesup"/>
        <s v="In Love There's War is a spicy web series that will have viewers at the edge of their seats as deception and hidden secrecies unravel."/>
        <s v="Farewell to Freedom the screenplay portrays  a vulnerable divorce'  who falls for a hard-luck cowboy she meets in Las Vegas."/>
        <s v="A high-impact, high-quality resource to address, for young people and youth-related professionals, the issue of sexual consent."/>
        <s v="â€œArea 4â€ revolves around Frank Hammond, a counselor at a high school, who discovers the scandals that took place."/>
        <s v="The Interviewer is a dramatic short film about second chances. If a murderer can get a second chance then uneducated children can too."/>
        <s v="Taking people on a deep emotional trip with a story about sometimes those who have less, give more."/>
        <s v="Real cases from IAB investigations. Good cops taking down the bad cops. Police misconduct, obsessive force, drug trafficking etc."/>
        <s v="Making The Choice is a christian short film series."/>
        <s v="A film to stop society from judging others and get along. Life is not about discrimination! Donate for this Thrilling Drama Series!!!!"/>
        <s v="Lovers Clint and Eli convey their conflicting perspectives of guilt and remorse while in the desolate Australian bush."/>
        <s v="&quot;Hackers in Uganda&quot; is the story of a group of humanitarian computer hackers providing technological education and services in Uganda."/>
        <s v="&quot;LESLIE&quot; explores the unapologetic life of Leslie Cochran, the thong-clad homeless man turned cultural icon in the heart of Texas."/>
        <s v="An unprecedented feature-length documentary film about Maine's tribal, oft-misunderstood ice fishing sub-culture."/>
        <s v="A Hasidic man reaches a turning point in his recovery from mental illness and addiction, and is determined to start a new life."/>
        <s v="A transmedia-project to amass a library of footage shot the day Obama was elected, for (1) a feature documentary, (2) an interactive web history"/>
        <s v="&quot;Human society fascinates me &amp; awes me &amp; fills me with grief &amp; joy; I just can't find my place to plug into it.&quot; - C. Converse, 8/10/74"/>
        <s v="From 1979 to 1981 twenty-nine Black children in Atlanta were murdered and the others terrified. This is our story..."/>
        <s v="A young neuroscientist attempts to reconnect with his ailing father by obsessively studying old family footage._x000a_"/>
        <s v="FAR OUT ISN'T FAR ENOUGH depicts one man's wild, lifelong adventure of testing societal boundaries through his use of subversive art."/>
        <s v="Bee The Change Campaign utilizes the documentary Vanishing of the Bees to raise awareness about bees and our environment, inspiring people into action"/>
        <s v="Three young farmers risk land and friendship to stand up to the USDA. An experiential film about living a life of self reliance."/>
        <s v="Remarkably devoted, Mayra is single-handedly sourcing small farm, single-origin coffee from her rural village in Honduras."/>
        <s v="The definitive story of indie comics and the foremost institution of higher learning for those who draw them."/>
        <s v="A so-called â€œJig Showâ€ innovates music and theatre and gives birth to entertainment icons that would one day write American pop culture"/>
        <s v="&quot;I Clown You&quot; is a documentary about Israeli medical clowns and clowning as an art of challenging the norm."/>
        <s v="xoxosms is a documentary about first love, long distance and Skype."/>
        <s v="Help share the art and community of Pow Wow, a contemporary art movement in Hawaii, with the rest of the world. #powwowhawaii"/>
        <s v="A documentary about a formerly Japan-only Nintendo game, its international release, and the secret black market of unreleased games."/>
        <s v="This film reveals the story of the modern revolution, the power of people to change their world and the man behind it all, Gene Sharp."/>
        <s v="A tale about a band who have journeyed through time, dodging hype and mediocrity, and still managed to survive even stronger than ever."/>
        <s v="In the traditional world of Mexican Rodeo, a team of first-generation California girls does it their way."/>
        <s v="Empires explores the impact of networks on histories and philosophies of political thought."/>
        <s v="He can never die. He will live forever. He is the last cosmonaut, and this is his story."/>
        <s v="We need $75,000 to finish this film on families struggling in the worst_x000a_economy in 80 years, while facing huge cuts to social services."/>
        <s v="The U.S. women's movement changed the social and cultural dialog_x000a_in this country and Boston was one of the centers of this movement."/>
        <s v="A documentary: a summer garden and communities of local food exchange. The integration of old and new, beauty and function, growth and sustainability."/>
        <s v="The Eventful Life of Al Hawkes is a documentary film about New England country music, told through the story of a Maine record label and its founder."/>
        <s v="A visually stunning, feature length film chronicling life's challenges in the remote depths of the Amazon rainforest."/>
        <s v="Help us finish a documentary about four teens coming-of-age in a small, rural Mexican town that has suffered 50% migration to the U.S."/>
        <s v="This documentary tells the story of an unlikely conversation on a topic of grave importance, and how it changed two foes into friends."/>
        <s v="Journey behind the lens of the legendary Jini Dellaccio, one of the first women rock â€˜nâ€™ roll photographers."/>
        <s v="A documentary shot over 12 years about the hopes and dreams of five orphans struggling to reach adulthood in Kenya's Mathare slum."/>
        <s v="We made 'Do It Again,' a film about my quest to reunite the '60s rock band, The Kinks. Now we need help to show the film off at festivals."/>
        <s v="Man vs. Food meets Extreme Home Makeover! A celebration of the food, music, and rebuilding of New Orleans, and a history-making quest."/>
        <s v="An intimate documentary sharing the powerful voices of Seattle's Somali refugees and their search for peace in their new home."/>
        <s v="A journey through the origins and influence of funk music from James Brown to D'Angelo we are FINDING THE FUNK!"/>
        <s v="A film about Xhosa women in townships of South Africa micro-farming to fight extreme poverty, gain health, and create food security."/>
        <s v="A documentary about the survival of letterpress and the remarkable printers who preserve the history and knowledge of the craft."/>
        <s v="An unlikely story of spirit, defiance and beauty from the most contaminated place on Earth"/>
        <s v="This documentary film is an intimate portrait of love and loss that observes family and nature undergoing the cycle of birth to death."/>
        <s v="My latest film Korengal, takes us back to the same valley with the same troops as in my Academy AwardÂ® nominated film Restrepo."/>
        <s v="Last May, I created my mission: To reunite the brilliant but (in my opinion) under-appreciated band, the Kinks. I decided to make..."/>
        <s v="See US Marines make counter-insurgency work in Helmand Province--the Taliban's stronghold in Afghanistan."/>
        <s v="What is the impact of survivorship on the human condition?"/>
        <s v="A film documenting WI Gov.Scott Walker's attack on working families and how it is reanimating the American labor movement."/>
        <s v="A documentary about the classic children's book, its creators, and the lasting impact over half a century and beyond."/>
        <s v="A documentary film on the life of legendary photographer George Tice by Peter Bosco, Bruce Wodder and Douglas Underdahl."/>
        <s v="War is hell. Why would anyone want to spend their weekends there?"/>
        <s v="A portrait of Oceana, WV, an old coal mining town that has become the epicenter of the Oxycontin epidemic, earning the nickname Oxyana."/>
        <s v="A campaign to unlock an award winning film that exposes for the first time the modern British Empire ... and it's terrible cost."/>
        <s v="Help INTOTHEWOODS.TV purchase audio and video gear, lighting and BACK UP HARD DRIVES"/>
        <s v="ZoÃ« Romano will be the first person to RUN the route of the Tour de France. I will join her to document that adventure."/>
        <s v="THE UNDOCUMENTED is a 90 cinema verite documentary that exposes a little known consequence of current U. S. immigration policy."/>
        <s v="The untold story of the first action-adventure heroine who left Hollywood with 70 abused animal actors to make  her films in Idaho"/>
        <s v="An amazing journey in Bolivia in a theater-truck._x000a_The creative soul of social movements re-imagined._x000a_The art of the youth of Teatro Trono in action."/>
        <s v="A documentary on the fans, collectors, and live performers of &quot;The Rocky Horror Picture Show&quot;, as the film nears its 40th Anniversary."/>
        <s v="Bel Borba is Here is a feature film about the most inspiring Brazilian artist you've never heard of... until now."/>
        <s v="Who Owns Yoga? is a feature length documentary film that explores the changing nature of yoga in the modern world."/>
        <s v="The truth is, we all lie - and by &quot;we,&quot; we mean everyone!"/>
        <s v="We are currently filming a documentary called ReMade that explores the state and direction of the DIY and Hackerspace movement in America."/>
        <s v="THE BUS is a feature-length documentary film celebrating one of the most iconic and beloved vehicles ever produced, the Volkswagen Bus."/>
        <s v="A film about personal memory, amateur cinematography, and visions of the future at the 1939 New York World's Fair."/>
        <s v="(UN)CUT explores circumcisionâ€™s medical, sexual &amp; religious complexities against the backdrop of San Franciscoâ€™s latest ban controversy"/>
        <s v="The story of Jadab Payeng, an Indian man who single handedly planted nearly 1400 acres of forest to save his island, Majuli."/>
        <s v="A portrait of a life fully realized and a look at what it takes to make great photography."/>
        <s v="A documentary that I am making about the difficult, but inspiring, life of a late friend of mine."/>
        <s v="A feature-length documentary on the life of Boston escape artist Jason Escape."/>
        <s v="Why is grammar important?"/>
        <s v="A documentary about discovering my two older sisters who were born on a CA commune in the 60's and placed for adoption."/>
        <s v="A first glimpse into the lives of sole survivors of commercial plane crashes as they struggle to understand their perplexing fate."/>
        <s v="30 day tour to release a compilation CD with 16 original songs about hometowns.  Webisodes and documentary to follow."/>
        <s v="An imaginative interactive documentary about Leah Callahan, a freestyle wrestler and Olympic hopeful."/>
        <s v="The Kickstarter-funded SparkTruck has completed its 15,323 mile roadtrip. Now itâ€™s time to share the story through a short documentary."/>
        <s v="Most people have heard Bob Dorough's music over the past 50 years without knowing it. Until now. A story for every artist who refuses to give up."/>
        <s v="A documentary about artists who embrace the antiquated postal service and use it to send beautiful pieces of mail art across the globe."/>
        <s v="A documentary that explores  the magical collaboration between performance artist Joey Arias and puppeteer Basil Twist."/>
        <s v="Award winning documentary The Secret Trial 5 needs your help for a Cross-Canada Tour!"/>
        <s v="The story of a cowboy town with a prison problem, and the colorful characters who call it home."/>
        <s v="Photographer, Ty Morin, pays a visit to every single one of his Facebook friends to take their portrait...all 788 of them."/>
        <s v="A journey through the Bay Area food movement following farmers, cooks, activists, and educators who are fighting for food justice in their communities"/>
        <s v="Two Muslim football players transfer to the Jewish oriented Beitar Jerusalem F.C. leading to the most racist campaign in Israeli sport"/>
        <s v="The more digital the world, the more analog our dreams._x000a_A feature documentary shot on 35mm film."/>
        <s v="A documentary film about the largest elephants on earth and what is being done to ensure their survival."/>
        <s v="A documentary focusing on the Haida Nation's resurgence in the wake of colonization and Canada's Indian Residential Schools."/>
        <s v="A documentary about a Vietnam veteran who finds peace from his PTSD through Disney, rather than medication."/>
        <s v="NETIZENS follows targets of online harassment as they confront digital abuse and strive for equality and justice online."/>
        <s v="An inspiring story of love and resilience after tragedy strikes humanitarian Maggie Doyne, mother to 49 Nepali children."/>
        <s v="A short film documenting the inspirational life of Mrs. Fukuoka, a tsunami survivor helping to bring hope back to her community."/>
        <s v="A documentary that tells the real story of the misunderstood author, and explores the iconic status he still commands today."/>
        <s v="Our documentary about Oklahoma's all-black towns needs a soundtrack that is authentic. Help us make it happen."/>
        <s v="A film project that will compel decision makers to conserve iconic NH landscapes at risk due to an electricity transmission project."/>
        <s v="A hybrid music documentary/concert film featuring Sharon Jones, Charles Bradley and the rest of the Daptone Records family."/>
        <s v="A groundbreaking new film by Kenny Ausubel &amp; Louie Schwartzberg, featuring John Cleese, based on the work of Richard Tarnas."/>
        <s v="Enter a unique world of flavors, passion, resourcefulness and breathtaking locations. Join us on this unprecedented journey!"/>
        <s v="An unapologetic portrait of the iconic, pioneering entertainer Mary Small whose voice comforted millions through the Depression &amp; WWII"/>
        <s v="Oscar-nominated screenwriter David Peoples' lost film of Moe's Books is recycled into the hands of Moe's daughter, fifty years later."/>
        <s v="An epic documentary about the dramatic rise and fall of Empire Pictures, the most ambitious B-movie studio of the 1980â€™s."/>
        <s v="A documentary that tells the story of local beekeepers. Specifically one family who turns their annual harvest into a community event."/>
        <s v="&quot;Queer Genius&quot; explores the lives of four visionary queer artists: Eileen Myles, Barbara Hammer, Jibz Cameron and Shannon Funchess"/>
        <s v="A documentary film following the world's greatest palindromists leading up to the 2017 World Palindrome Championship."/>
        <s v="Feature-length documentary about five Somali Muslim students pursuing dreams of education in America"/>
        <s v="Documentary: Creation of large-scale outdoor mural by young artists. Time lapse. From blank concrete wall to colorful, visual story."/>
        <s v="BREAKING A MONSTER needs your help to play in THEATERS!"/>
        <s v="A documentary on a composer who releases his music for free and ended up in millions of videos, thousands of films, &amp; many odd places."/>
        <s v="In the mountains where they once fought, Bosnian veterans defend a herd of wild horses and find a new kind of freedom for themselves."/>
        <s v="With the fate of the red wolves at stake, we explore if they can still survive in their last wild home in North Carolina."/>
        <s v="Engineering students and adults with cerebral palsy learn to communicate, connect and cultivate their abilities by making movies."/>
        <s v="&quot;Getting Naked&quot; tells the story of current-day burlesque in New York City through the on and off-stage lives of several performers."/>
        <s v="Documentary about the complexities and contradictions of gentrification as one woman grapples with life after &quot;the Ghetto.&quot;"/>
        <s v="After 52 years of war, FARC guerrilla soldiers rejoin Colombian society to forge new lives of peace."/>
        <s v="NBA All-Star Kenny Anderson's mid-life crisis prompts him to examine his past, as he searches for relevancy in his future."/>
        <s v="A documentary film about the glory and misfortunes of the Spanish sighthound, the Galgo. Probably the most mistreated dog of all."/>
        <s v="An epic journey around the world, exploring the power of the human spirit and how art can be used to inspire a lifetime."/>
        <s v="A suicide attempt survivor is on a mission to find fellow survivors and document their stories of unguarded courage, insight and humor."/>
        <s v="A carousel has spun since 1925 in a small town in NY. It once inspired Rod Serling and has since become a portal into the Twilight Zone"/>
        <s v="A documentary film about the late REZA ABDOH and his performance company DAR A LUZ."/>
        <s v="A documentary about halibut conservation and how it impacts communities of Southeast Alaska."/>
        <s v="The last few hours to be part of this immersive film that touches the eternal. We have stretched our goal for editing and sound design."/>
        <s v="Screenwriter. Novelist. Playwright. The inside story of famed writer William Goldman. As only he can tell it."/>
        <s v="Circus burlesque innovators, Trixie and Monkey seek to balance love and life while pursuing new creative heights."/>
        <s v="A brave woman takes her wife and son from New York to visit her hometown in Kenya, where she was persecuted for being a lesbian."/>
        <s v="An indie documentary seeking production funds to capture The Matches reunion tour &amp; interviews with music industry professionals."/>
        <s v="A SHORT FILM celebrating ONE RACE: the Bridger Ridge Run. TEN RUNNERS: the movie-stars. THIRTY YEARS: running wild in the mountains."/>
        <s v="This documentary chronicles the lives of two mountaineers from Nepal who have left the high Himalaya in search of &quot;success&quot; in New York City."/>
        <s v="This family-focused documentary explores the ways parents connect with the wild inside themselves and their kids. Ow-ow-oWoo!"/>
        <s v="Please help us finish this documentary about how Tel Aviv in Israel became a gay friendly liberal hub in a religious state"/>
        <s v="One Bushman familyâ€™s struggle to survive genocide, dispossession and post-apartheid freedom in South Africa."/>
        <s v="This film relates how one country's burning desire for independence unified a diverse nation into a successful nonviolent revolution."/>
        <s v="Were the Romantics the first backpackers? This film follows them and explores the huge part geography played in their lives and works."/>
        <s v="A documentary of one woman's attempt at solo hiking 2,000 miles, in an effort to understand herself and societal expectations."/>
        <s v="An exploration of what Sikhism is, through the journey of eight pilgrims at Hola Mohalla, a religious festival in Anandpur Sahib, India"/>
        <s v="3,000 Miles. 18 Wild Horses. 6 Months. 5 States. 4 men. A documentary about Conservation, Exploration, and Wild Mustangs."/>
        <s v="A short documentary exploring the uses of 'Natural Horsemanship' across Europe"/>
        <s v="A feature documentary about UPA Pictures, the little studio that changed the course of animation around the world"/>
        <s v="Bird Language with Jon Young is a 2 disk DVD set teaching you all you need to know to start learning bird language and start a group."/>
        <s v="As the videocam &quot;Enrique de Malaca&quot; circumnavigates the globe, it captures stories of friends who have set foot on other lands."/>
        <s v="A film about the cosmetics industry. Everything you need to know about the ingredients being used and what alternatives are out there."/>
        <s v="Dangerous. Sexy. All-American Girl. You know the look. Now meet the women who are making retro style modern."/>
        <s v="Ugandan Filmmaker and Activist Kamoga Hassan's new documentary follows Ugandan LGBT asylum seekers asking the question &quot;Where is home?&quot;"/>
        <s v="The U.S. Army has granted us permission to film a documentary at America's most sacred shrine: The Tomb of the Unknown Soldier."/>
        <s v="The Steamboat Van Clan is a group of three young ski competitors following their dreams and documenting their adventures along the way."/>
        <s v="Set in the ancient waters of the Puget Sound, Clearwater is a universal story about the need to adapt to change."/>
        <s v="I went to Philadelphia to find out if The 99% Declaration could take the ideas of OccupyWallSt. and make change from within the system."/>
        <s v="An independent documentary web series about storm chasing in tornado alley that features the chase team TornadoRaiders.com"/>
        <s v="This documentary is about Last Chance Corral in Athens, Ohio and their heroic work saving nurse mare foals from imminent death."/>
        <s v="A documentary following the incredible story of a brave little boy and his service dog, fighting Type 1 Diabetes one day at a time."/>
        <s v="Eight friends reunite to achieve their childhood dream of designing, constructing, and launching a homemade submarine."/>
        <s v="The workings of life revised: Pioneering scientists &amp; health-seekers challenge our understanding of disease, aging and consciousness."/>
        <s v="A documentary film featuring the World's Largest Rummage Sale and rumination on the Power and Pleasures of Possessions."/>
        <s v="What difference can food really make? A documentary film about six people who make the radical choice to face cancer with their plates."/>
        <s v="Join UCF as they dive into the creative and community outreach for the families in St. Vincent and the Grenadines."/>
        <s v="Too many women feel confused about their orgasm and shame about their desire. This movie aims to change that."/>
        <s v="Rhinos are the most endangered large animal in the world today, and an epic, global battle is being waged to ensure their survival."/>
        <s v="This is a story thatâ€™s never been told, about tackling climate change one penguin at a timeâ€¦"/>
        <s v="A sweeping portrait of daily life in Taranto in an effort to raise awareness and preserve its cultural and architectural heritage."/>
        <s v="When the war ends, a woman's fight begins. Bringing to life the most untapped resources in peace making between faiths."/>
        <s v="Loyalty and morality are questioned as we follow the struggles of Penn State students in wake of the child sexual abuse scandal."/>
        <s v="A documentary film about Nam's first visit back to Korea since her adoption at 6 months in 1976, about the kids in the orphanages now and about Korea."/>
        <s v="My film tells the stories of Jewish Child Holocaust Survivors and how they rebuilt their lives. STRETCH GOALS ADDED!"/>
        <s v="What do we want for our kids? An independent film bringing ideas out of the jungle about a radically different approach to learning."/>
        <s v="A documentary film on a sustainable, grassroots effort to fight malnutrition in Indonesia.  And it's organic!"/>
        <s v="Join us as we explore their humanity, intellect and legacy, demonstrating to young women around the world that all things are possible."/>
        <s v="Help create a new holiday classic -  _x000a_a film that takes us back in time to experience what the apostles witnessed, Jesus Alive Again."/>
        <s v="A documentary adventure about bananas - and people. Your round-trip ticket into the heart of banana-cultures!!"/>
        <s v="A feature length documentary, exploring the many lives memorialized by the iconic AIDS Memorial Quilt."/>
        <s v="Come, join our movie movement.  A new documentary about the healing power of food."/>
        <s v="The Desert River Bends is a short documentary following the alternative lifestyles of three middle-age river guides in Moab UT."/>
        <s v="The story of the 1886 Haymarket Riot explored through the history of the Haymarket Police Memorial Statue."/>
        <s v="A documentary exploring the phenomenon of custom and branded yarmulkes in Jewish-American communities."/>
        <s v="I am working on a project that explores the relationship between education to work for youth within the European Union."/>
        <s v="January was a mentor, advocate, and friend.  Her life tragically came to an end in September 2012.  This film is her story."/>
        <s v="An inspirational feature-length documentary that will help those with disabilities achieve their goals despite the obstacles."/>
        <s v="A short film about property rights, salmon, and ratepayers in the controversy over exporting natural gas through southern Oregon"/>
        <s v="A journey to discover how Somalis are rebuilding their shattered nation, with a focus on the role that women are playing."/>
        <s v="thisisstuttering is a found-footage doc that has already changed lives. It is completely done; we need your help to get it out there."/>
        <s v="Two Canadians document their comic misadventures South of the border seeking the American Dream, trivial pursuits and giant breakfasts!"/>
        <s v="35,000 pounds of food to a city. Highlighting the &quot;Convoy New Britain&quot; event from birth to beyond."/>
        <s v="An unexpected kidney donor acts on faith in order to rescue a fellow cyclist from his failing body. The true story of Pete and Kelly."/>
        <s v="A Texas grandfather's extraordinary quest to protect the coral reefs and his challenge to humanity to take care of the things we love."/>
        <s v="Beyond Local is a personal journey through an art-centric and musically talented community that fosters creativity."/>
        <s v="I wish to professionally voice 10 old-school &quot;POPEYE&quot; tv clips, have my voice edited in as Olive Oyl, then post the demo series online."/>
        <s v="An artistic project that will act as my final animation project and first feature film written, directed, animated, and produced by me"/>
        <s v="Screen writers look to create animated trailer about Anti-Bullying and seek to produce an on-going series that addresses teen issues."/>
        <s v="from the makers of COPS: Skyrim comes the Dark Brotherhood. a dramatic series created with Skyrim machinima."/>
        <s v="A short film about a gay teenage boy who is bullied to the point where he is willing to commit suicide. Only he can save himself."/>
        <s v="Support new organic, gluten free cartoon! You'll enjoy this funny story about fruits &amp; vegies and will be able to see new episodes!"/>
        <s v="The first ever, Dewey Does 110 animation, teaches kids good values, how to succeed in life and maintaining a 110% state-of-mind."/>
        <s v="Iâ€™m raising funds to produce a professional Hard Times Charles animated video book, including hiring animators and voice-over talent."/>
        <s v="Fresh, fun, entertaining Bible stories on YouTube, stop-motion style."/>
        <s v="THE FUTURE is a short animated film created entirely by autistic and developmentally disabled artists from the L.A.N.D. program in Brooklyn, New York."/>
        <s v="Freddy Flint is creating an animated music video to the new &quot;Buttonpusher&quot; single, &quot;I'll Take You Back&quot;"/>
        <s v="A short stop motion animated film of a man on his way home when strange goings on start to happen on his journey."/>
        <s v="A teenage zombie named Jeff and his mad scientist mother adapt to life in the town of Serendipity, where the supernatural occurs daily."/>
        <s v="A 3D Animation._x000a_3 Main characters: Josh, Jessie, and Rosa._x000a_Genre: Action/eerie/adventure/suspense_x000a_Setting: Desert ruins/Deep Dungeon"/>
        <s v="A campaign to share their love on the silver screen and make possible a street musicianâ€™s dream to play them at the same time."/>
        <s v="Be a part of the Planet Earth Superheroes legacy by supporting the project. Mike and friends gain powers to save endangered animals."/>
        <s v="Blinky is the story of a naÃ¯ve simpleton who suddenly finds himself struggling to adapt to changes within his environment."/>
        <s v="This is an educational adventure series for kids about a baby owl and an alien. Physics, science, adventures, drama and joy!"/>
        <s v="As Smyton pushes himself to become respected, he unlocks secrets about himself and the world around him."/>
        <s v="Hi everyone, I'm trying to begin a cartoon series. It's a show about space bounty hunters and their adventures as they travel around."/>
        <s v="A stop-motion animation made by a one girl team, with a camera, creativity, and a lot of determination."/>
        <s v="A group of specialist clones called Wolf Squad are the only clones left after order 66 and are searching the galaxy for survivors!"/>
        <s v="Doomsday is here"/>
        <s v="We love cartoons!! We want to make more but it costs money to so. Be apart of your daily dose of WTF!?! Pledge now!!"/>
        <s v="An upcoming animated web sitcom series centered around dealing with life, love, and relationships."/>
        <s v="We're ready to officially launch our website with a collectable dvd and comic package. Three shows and a double comic."/>
        <s v="A faith based animated short. (The same guy who said a picture is worth a thousand words also said a cartoon is worth two thousand.)"/>
        <s v="10 tracks have been professionally recorded by CGI supergroup, The Fat Rich Bastards. Funding required for 10 animated music videos."/>
        <s v="Max is a pessimistic mouse, always fantasizing about the end of the world. In The Last Mice, Max's fantasy becomes a real nightmare."/>
        <s v="Shell &amp; Paddy is a 2D animation cartoon with 4 minutes of slapstick surreal humour staring two animal characters in weird, wacky world."/>
        <s v="Why do the moon and stars receive their light from the sun? Africa has a story to tell. Ananse and Kweku appear in this great folktale."/>
        <s v="This comedy follows two devils who discover a magical boombox to become musicians after an 80s rapture enchants earth with fairy-tales."/>
        <s v="A man must find his way out of the depths of the shadows by using the aid of a little girl."/>
        <s v="A 7 minute broadcast-quality web pilot (in 3D animation) of Jamboni Brothers Pizza {the ultimate goal being a cartoon TV series}."/>
        <s v="Itâ€™s an Action/Adventure Anime for The Yuusha Brave series, G1 Transformer, and the Fast and the Furious Fans!"/>
        <s v="Goal The FunBunch characters animated on TV: Fun entertainment for kids just like other authors before us (ex.Arthur,Clifford,Dr Seuss)"/>
        <s v="Sideways Mohawk vs This Guy a special project combining th two stories into a Comic eBook &amp; full length Cartoon Movie homemade goodness"/>
        <s v="from my photo work, pyro techniques, aqua technitque and more , i will take the pricipale personnage to the lost land of phenix where ."/>
        <s v="An animated parody of the game, Counter-Strike. The sequel to the very popular Counter-Strike: DE_dust2. Hacker is back!"/>
        <s v="Little Lamb Kidz is a first of its kind set of multi-faith children's characters that will come to life in this 21 minute animated DVD."/>
        <s v="An animated web series about biological evolution gone haywire."/>
        <s v="A machinima based film, displaying the effects of todays financial crisis the world faces, and the explossive consequences it carries."/>
        <s v="A prince who becomes a slave, suffers of amnesia far away from his land. Slowly he recovers memory and returns where all started."/>
        <s v="Depicts the contribution the Tuskegee airmen made in certain historical events that helped turn the tide in World War II."/>
        <s v="We are three students that want to make a short PokÃ©mon movie as a school project!"/>
        <s v="&quot;Amp&quot; is a short film about a robot with needs."/>
        <s v="(Working storyboard for animated project) A multi-generational Knight that wages war on criminals and corrupt governments"/>
        <s v="Unfiltered + uncensored radio hosts Kris and Berman, create an adult animated series based on the mock lives of prank call characters."/>
        <s v="After the devastation of a massive Hurricane, main character that has strong's ties to the city returns to find everything in ruins. As"/>
        <s v="Create a personalised animation film using your child's name and photo."/>
        <s v="Glippets is a fun comic strip and animation that features cute aliens taking up residence next door!   See the strip at glippets.com"/>
        <s v="Three kids try to stop Mazi Mbe's plan to restore Africa to its original state where Tricksters &amp; Spirits ruled_x000a_and Juju was law."/>
        <s v="The animated film &quot;Fly Forward&quot; is an original story which humorously describes the life experiences of the Hero A-Fei in his Childhood"/>
        <s v="Quantum Kidz follows a young girlâ€™s journey becoming a superhero and dealing with alien threats against the Earth!"/>
        <s v="Time travel the light Mr. Fantastic!  Spin the dimensions toward other continuums and worlds.  Hold onto your panties."/>
        <s v="Tropiki-Meet the Tikis-childrens animated/cartoon series.Fun  cartoon shorts with quirky humor and a positive uplifting message"/>
        <s v="Animated Music Videos that teach kids how to read."/>
        <s v="A Comedy-drama animation revolving around a man who finds a problematic pair of headphones that literally take over his whole life."/>
        <s v="this is an animated full length film of an old classic with new life to it. That gigantic and naive duckling we all love  ."/>
        <s v="ANIMATING the most INFAMOUS Math Courses in America and TRANSLATING them for the mathematical underdog!"/>
        <s v="To court his muse, an artist must first outsmart her dog.  A short animated film collaboration by Dana and Terrence Masson."/>
        <s v="The year is 2043. Test subject David Beck has been augmented with psychokinetic abilities. He uses his newfound gifts to thwart evil."/>
        <s v="Help me quit my day job and also create animated Stand-up routines from local up and coming comedians."/>
        <s v="Help to fund a children's animation Series. Teaching good morals and conduct. Also includes simplified teachings about Islam and Allah."/>
        <s v="The Diddlys are steam powered superheroes,transforming into spaceships,submarines or whatever it takes to complete their secret mission"/>
        <s v="Last few days to make this toon a reality! 5 funny toons for YOU! See the pilot episode here!"/>
        <s v="&quot;Today's Toys Build Tomorrow&quot;  A feature film backed major toy project. Children learn about life while they play and have fun."/>
        <s v="Hey everyone we are producing a new show called The Adventures of Daryl and Straight Man. It is an animated comedy web series."/>
        <s v="When humans left the earth, the animals took over the city. What could go wrong? Well...everything!"/>
        <s v="Help America's favorite dysfunctional immigrant family THE GUINEAS launch the first season of their animated web series."/>
        <s v="Cancelled"/>
        <s v="&quot;Guess What? Gus&quot; is a magical animated comedy that follow a new kid who playful antics for attention make the news."/>
        <s v="This project aims to create a 3D animated movie that is created by it's fans, it's content and plot will be driven by it's followers."/>
        <s v="The Chupacabra is not a myth and one man is on a mission to prove its existence no matter what, his name is Joc Barrera."/>
        <s v="Angels come to Earth in human disguise to deceive mankind, rule the Earth as gods, create a hybrid army &amp; destroy all who oppose them."/>
        <s v="two friends set out to conquer and reach the level cap of the quest watch, how will they do it when they're 2 teenage idiots"/>
        <s v="The movie is about the adventures of Ethan, Danna, The mysterious inventor and more."/>
        <s v="live-action/animated series pilot."/>
        <s v="AT is an Interactive Animation made for the iPad where the user becomes part of the story. It's a fantastic journey of discovery!"/>
        <s v="A Feature Length Animated Film Noir Musical with a modern twist. _x000d__x000a_Animation and music melded into edge-of-your-seat entertainment."/>
        <s v="This animated dark comedy video highlights Stephen Colbert as a super hero-like figure within a corrupt and sinister world manipulated by the media."/>
        <s v="Based on the invention portfolio of a patented inventor World War Four is a look into the future of warfare and humanity as a whole"/>
        <s v="This Strawberry Bowl concept is the 1st of many episodes.  These episodes will be released in accordance with the harvest of the month."/>
        <s v="Jimmy wants to live life and see his grandchildren grow up, but alcoholism threatens to curtail everything he dreams of."/>
        <s v="An animated DVD starring Woodsy Owl that entertains children while  showing them how they can help create a cleaner, greener planet."/>
        <s v="This wonderful movie will tells the story of two adorable aliens who crash land into a familyâ€™s backyard, and travel the Earth."/>
        <s v="A feature-length 3D animation that depicts what happened when the Son of the Morning rebelled against God."/>
        <s v="&quot;Code Monkey(s)&quot; is a short animated-series about life from the perspective of an engineer who feels like an actual &quot;Code Monkey&quot;."/>
        <s v="A stop-motion animated action packed adventure. Telling a great story with an even greater message. Join me and lets change the world."/>
        <s v="A hilarious comedy podcast being turned into an animated series  about an indian servant and his boss."/>
        <s v="A mile below the Franco-Swiss border Dean manages to break the Large Hadron Collider and triggers the end of the world."/>
        <s v="A project that incorporates animation and comic art into a relevant story. 4 boys, 1 eyeland, and a whole lot of drama!!!"/>
        <s v="We have a fully developed 2D animated series that requires more professional animation. Our first 2 home-animated eps are up online."/>
        <s v="A sci-fi fantasy 2.5D anime styled series about some guys trying to save the world, probably..."/>
        <s v="A film created entirely out of paper, visual effects and found objects depicts how one man created a new life for himself."/>
        <s v="A Tale of Faith is an animated short film based on the heartwarming tale by Rebbe Nachman of Breslov."/>
        <s v="A big brother style comedy animation series starring famous seafarers"/>
        <s v="Honeybee is a cartoon about a girl who can talk to bugs, and her quest to save the bees! Adventure, humor, and lots of fun characters."/>
        <s v="The community of Somorrah is peaceful and unblemished until &quot;The Boss&quot; power and money starts to diminish &amp; plans to gain it all back!"/>
        <s v="&quot;When the dream of childhood is stolen... a nightmare is born&quot; A dark animated fantasy film by indie filmmaker M dot Strange."/>
        <s v="Tim Arthur's 21st anniversary sell-out production of his 'chilling' and 'sinister' ghostly thriller returns to the Edinburgh Fringe!"/>
        <s v="The Blind Owl in co-production with Halcyon Theatre will stage &quot;dirty butterfly&quot; a voyeuristic drama by Britain's debbie tucker green."/>
        <s v="*** TO MAKE DONATIONS IN THE FUTURE                                   GO TO OUR WEBSITE: www.compassplayers.com ***"/>
        <s v="The Star on My Heart, an original play based on a survivor of the Terezin concentration camp, with community outreach for all ages."/>
        <s v="Angel on the Corner need YOUR help to raise Â£3,500 to take Zero Down by Sarah Hehir to the Edinburgh Fringe Festival this August!"/>
        <s v="EUPHORIA! is a new play about the decriminalization of drugs, and its profound effect on both the criminals in prison and &quot;The Man.&quot;"/>
        <s v="We have a brand new play. We urgently need your help to fund our production, which opens at Theatre503 on August 18th."/>
        <s v="OMEGA KIDS, a new play by Noah Mease, directed by Jay Stull &amp; produced by New Light Theater Project in association with Access Theater."/>
        <s v="A Festival Backed Production of a Full-Length Play."/>
        <s v="Snowglobe Theatre, a new Montreal company, will be presenting Shakespeare's &quot;Much Ado about Nothing&quot; at Mainline Theatre in January"/>
        <s v="Corners Grove is a coming-of-age play about leaving home, gender identity and the death of Whitney Houston; will benefit Win NYC."/>
        <s v="SYLVIA is a modern romantic comedy about a marriage and a talking dog. Directed by Jeanna Michaels. January 12 through January 29, 2017"/>
        <s v="A fast paced, comedic play about an anxiety-ridden filmmaker who lies to investors about having Christopher Walken in his film."/>
        <s v="New writing â€¢ Twisty-turny magical realist retro sci-fi â€¢ Human lives â€¢ Storytelling â€¢ The slope our society slips down..."/>
        <s v="We're a zero-budget, non-profit theatre group based in Oslo and have been invited to perform at a conference in Belgium. Help!"/>
        <s v="Weâ€™re producing a Northern Brexit sci-fi play for VAULT festival 2017 and we need your help!"/>
        <s v="A new one-man play by Giles Roberts, shining a different light on the very human cost of war *IDEASTAP UNDERBELLY AWARD WINNER 2015*"/>
        <s v="Transforming bystanders into anti-bullies since 2012 thru inclusive learning environments.  Together we can take back our classrooms."/>
        <s v="SOC produces affordable and accessible theatre in the heart of Orange County, CA, and we need your help to match a $5,000 grant!"/>
        <s v="A brand new show that unites puppetry, live music and storytelling to bring a forgotten English legend back to life!"/>
        <s v="There are so many dilemmas in life- what to do, where to go? _x000a_Let us solve it - search our preference based entertainment calendar"/>
        <s v="A website dedicated to local Kink Communities; to find others with matching interests and bring them together."/>
        <s v="The platform to record visual, audio and text memory of the common man - as we experienced history when it brushed us by"/>
        <s v="I want to make it easy for those with food allergies to know where they can safely, and happily eat out with friends and family."/>
        <s v="Do you have a favorite shirt? So does everyone else. Favowear is creating a platform to share the best clothes and shopping sources."/>
        <s v="1st collaborative webdesign tool to create professional websites with WordPress, Bootstrap and other open source technologies."/>
        <s v="Build a Christian Network Platform to connect and collaborate projects, events, missions and support online to fulfill the call."/>
        <s v="We are looking to build a secure email / document sharing system for companies needing to send sensitive information to clients."/>
        <s v="Teach your native language online or study a foreign language with native speaking teachers. Social Web service and apps."/>
        <s v="The project idea came from game keys, gamers give out game keys on insecure forums and websites, we want to change that and make it fun"/>
        <s v="Help us shine the spotlight on our local businesses and contractors by providing a cost-effective ecommerce &amp; marketing platform"/>
        <s v="AX Nation's goal is to develop, highlight, and connect black business leaders across the diaspora with skilled software developers."/>
        <s v="Axoral is a 3d interactive social media interface, with the potential to be so much more, but we need your help!"/>
        <s v="Groundbreaking New Classifieds Website Grows Into Largest Nationwide Coverage By Turning Users Into Entrepreneurs"/>
        <s v="grplife helps non-profit and community groups engage their members while upholding an attitude of responsibility for their information"/>
        <s v="Show-Skill.net helps to promote young football talents for free. It's the best place to show what you've got! Just post your videos :)"/>
        <s v="An educational platform for learning Unified English Braille Code"/>
        <s v="The world's first interactive global domestic violence platform which connects victims, NGO's, policy-makers and researchers."/>
        <s v="A community website with news, classifieds, photo albums, business reviews and a calendar for the local community to share."/>
        <s v="The words most comprehensive platform for creatives &amp; artists. Develop &amp; showcase user talent &amp; link them to business &amp; brands globally"/>
        <s v="In the future the possibility exists that the internet it's self could be felled, we have world seed banks, it's time for a net bank,.."/>
        <s v="A marketplace for talent and employers to match. Using intuitive technology we match &amp; place talent with the best career position."/>
        <s v="i would like to develop an international free platform for domestic and international students to find accomodation in all countries"/>
        <s v="I want to help people who have trouble remembering the simple things in life, like what day it is and what they need to do today."/>
        <s v="Plateforme de troc gratuit et d'Ã©changes en tous genres par nature. Mieux s'entraider, Ã©changer, de donner, louer ou vendre Ã  distance."/>
        <s v="Our objective is to provide a platform which helps teachers to provide courses to leaners in wide range of locations including Africa."/>
        <s v="I am creating a website that will make it easier for people to promote or find rummage sales utilizing the power of Google Maps"/>
        <s v="UnimeTV's goal to revolutionize the way anime lovers interact with one another. Connect with others around the globe like never before!"/>
        <s v="A million snow lovers from all over the planet, connected to each other with a common goal. &quot;To have the best snow experiences _x000a_ever.&quot;"/>
        <s v="Mioti is an indie game marketplace that doubles as a community for developers to join networks and discuss projects."/>
        <s v="Humans have AM/FM/Satellite radio, kids have radio Disney, pets have DogCatRadio."/>
        <s v="Snag-A-Slip is an online platform that connects boaters with awesome marinas and available boat slips so that they can book with ease."/>
        <s v="FairwayJockey.com is a web platform to make high quality custom tour golf equipment available at a lower cost to the consumer."/>
        <s v="Dive into 3D fractal star fields of web browsing, social networking, and project/contact management. Your YOUniverse of data #UMEOS"/>
        <s v="Grow your YouTube channel and increase your audience by allowing multi uploads, shares and interaction from a single simple interface."/>
        <s v="Wird der PC nicht genutzt, belohnt Gridcoin Rechenleistung fÃ¼r wissenschaftlichen Fortschritt - Uscore macht diese Forschung zum Spiel!"/>
        <s v="UthTopia Is a social media organization that believes in positive online usage, youth mentorship, and youth empowerment."/>
        <s v="Emails are one of pervasively used mode of communication today. However, emails can be personal and sometimes discretion is needed."/>
        <s v="weBuy trade built on technology and Crowd Sourced Power"/>
        <s v="Learn classic and public key cryptography with a full proof-of-concept system in JavaScript."/>
        <s v="I Want To Create A Website That Helps Young Inventors Of Today Broadcast Their Talents &amp; Help Get The Reconigition They Deserve"/>
        <s v="Help me raise funds so that I can be able to give passionate young poets a chance to earn money weekly for their writing &amp; spoken word."/>
        <s v="A community-driven online system which promotes self-governance.  Level up by adding content; civic agendas and private associations."/>
        <s v="HackersArchive.com will help rid the web of viruses and scams found everywhere else you look!"/>
        <s v="Script Call takes your presentation from the wall to your audience; from your device to theirs."/>
        <s v="SAVE UP TO 40% WHEN YOU SPEND!_x000a__x000a_PRE-ORDER YOUR LINK CARD TODAY"/>
        <s v="Employ College is a movement for companies to hire college graduates from their respected institutions."/>
        <s v="Waitresses.com is an online community devoted to servers around the world. Learn. Connect. Work. Travel. Share._x000a__x000a_Make a pledge today!"/>
        <s v="Offrire un &quot;TRAGO&quot;, ossia un passaggio con autista che ti segue e ti aspetta mentre concludi i tuoi affari, quando non puoi guidare"/>
        <s v="Services closer than you think..."/>
        <s v="Learn the skills needed to be a successful web engineer. Create your own complex web applications, deploy servers, use data and more."/>
        <s v="Kid's Connect is a brand new social media website that is built specifically for kids to connect with other kids sick just like them."/>
        <s v="Together, we can build a FREE, business start-up system that will help aspiring entrepreneurs change their economic circumstances."/>
        <s v="One Day Your Life May Just Depend on Staying Anonymous Online.  Or You Just May Not Want Google, Amazon Or The NSA Knowing Your Details"/>
        <s v="Creating a fitness site that will change the fitness game forever!"/>
        <s v="MyBestInterest.org elminates election research by quickly identifying the candidates that will best represent your interests."/>
        <s v="We present digitaibook,com site which can become a free electronic library with your help,"/>
        <s v="Rolodex is a web application that strives to nurture business to business relationships by connecting users via email."/>
        <s v="This is a project to create a crowd-funding site for Urantia Book readers worldwide."/>
        <s v="We send care packages to incarcerated individuals throughout the country that include specific items hand picked by the sender."/>
        <s v="Science Technology Engineering and Math + youth = a brighter tomorrow."/>
        <s v="In today's day and age every website tracks your IP Address and information, it's time to keep your information private and secure."/>
        <s v="A &quot;CarFax&quot; type of report for Doctors. We have the right to make informed decisions about who we choose to be our doctor!"/>
        <s v="The admin for Randompics has announced they will be shutting down. I want to run, and improve, this great site!"/>
        <s v="Bad news is our business. We deliver the news you don't want to and soften the blow with custom designed gifts and personalized verse."/>
        <s v="An iPad support care package for your parents / seniors."/>
        <s v="No more expensive, difficult and seperated packages for your business management. It's time for an All-in-One solution for your company"/>
        <s v="Gritty, upfront reality going the distance hard with a proven track record of insatiable artist. Broadcasted live on the Web."/>
        <s v="A website that hosts virtual desktops. Simply log in and the cloud will enhance the power of your local computer or smart device"/>
        <s v="Can we swap, please? - everybody's said it. I want to create a website that enables anybody to trade their items, without money hassle."/>
        <s v="We are creating a Christian social network to empower, educate, and connect Christians all over the world."/>
        <s v="Finie la peur de vendre ou acheter d'occasion Ã  un inconnu ! Colis ouverts, photographiÃ©s et testÃ©s. Paiements en ligne sÃ©curisÃ©s."/>
        <s v="A Fast and Reliable new Web platform to stream videos from Internet"/>
        <s v="A storybook for your child in 15 minutes, exclusively through Kickstarter (pre-sales, not a donation) starting at $15 for a softcover."/>
        <s v="Something is wrong when your choices are between a &quot;giant douche and a turd sandwich.&quot;  So, lets make it better."/>
        <s v="The aim of PixlDir is to deliver the most simple, and fast experience when it comes to uploading images to the web."/>
        <s v="Hormis la similitude envers d'autres rÃ©seaux socials, celui-ci vous permettra d'organiser / participer Ã  des soirÃ©es trÃ¨s facilement !"/>
        <s v="At beSpider you can create and publish you websites within minutes. 100s of pre-build templates, free domain, free cloud base hosting."/>
        <s v="With the cost of education seemingly always on the rise, Y2Y aims to ensure that no student will be left behind through peer tutoring."/>
        <s v="Big Data Sets for researchers interested in improving the quality of life."/>
        <s v="iShopGreen.ca is an online marketplace that connects consumers and suppliers with green products &amp; services"/>
        <s v="Creating a web portal to train law enforcement departments on how to handle dogs and a directory and profile system for our dog's."/>
        <s v="The Animal Shelter Network is a free website for collaboration and communication between animal shelters, rescues and humane societies."/>
        <s v="WheelWolf is a subscription based service connecting car lovers to provide a safe and secure platform for swapping and borrowing cars."/>
        <s v="I am designing a fun, high tech dating website, with over 25 cool features. It is innovate as well as user friendly."/>
        <s v="SkyRooms.IO is a social network for business people that actually equips them to do work together. Resume, video conferencing and PM."/>
        <s v="TSOLife is a revolutionary digital platform that allows users to record a personalized legacy to leave behind for future generations."/>
        <s v="Social Network - your new digital social life without ads, monitoring and analyses. Freed from the feeling that every step is followed"/>
        <s v="Funding of website design &amp; materials for education about firearms, firearm safety &amp; firearm related apparel"/>
        <s v="Global Ids you create for yourself, then the world can connect to you via free online msgs (for Reuniting Lost Property, Dating &amp; more)"/>
        <s v="Land development network for an eco-conscious collective. Community portal features ideas on lean design, green building, urban ecology"/>
        <s v="A Powerful Multimedia-Rich Software that aims at making online publishing very simple."/>
        <s v="Our goal is to create a system, students can find universities that best match their interests."/>
        <s v="Uivo lets police and fire department personnel quickly contact you in the event of an emergency involving your property."/>
        <s v="We help companies to explain what they do in simple, grandma-would-understand terms."/>
        <s v="Network used for building technology development teams."/>
        <s v="With no central location for keto knowledge, keto advice will be a community run knowledge base."/>
        <s v="It will enable deprived children to make artistic work for selling online/illustrating their work in our exhibitions around the world."/>
        <s v="O0"/>
        <s v="Development of a Safe and Educational Social Media site for kids."/>
        <s v="Mountain, fat and race bikes made from high grade aero carbon fibers by tow placement and tow folding technology (no fibres cutting)."/>
        <s v="Innovative new compression-based breast pump gives mothers unprecedented freedom, enabling efficient and discreet pumping"/>
        <s v="Gauss glasses protect your eyes in front of screens and outside with self-tinting lenses and a new, proprietary coating technology."/>
        <s v="Stylish new phone carrier allows instant access to your smart phone while freeing up your hands."/>
        <s v="Sofft...it's Soft with an Off! A stain-blocking fabric softener that simplifies your laundry and helps the environment at the same time"/>
        <s v="Ever wanted to own something made out of carbon fiber? Now you can!"/>
        <s v="Small town police forces don't always have the resources to provide for the unique needs of female officers and their body armor."/>
        <s v="Wengash Silver underwear: 100% pure silver. Block cell phone, wifi and microwave radiation, protect your reproductive organs and sperm"/>
        <s v="Get ready for the next product that you canâ€™t live without"/>
        <s v="A backpack with a built in solar panel to charge any USB device. Includes removable battery pack, USB cable, and 7 different adapters!"/>
        <s v="This project is designed to obtain flash drive bracelets with a child's information on it for parents to wear in case of emergencies"/>
        <s v="Pacha's Pajamas is an epic story told through books, music, videos and now augmented PJs that's uplifting kids everywhere!"/>
        <s v="Zossom is a smart phone case with a strap. Forget the days of shattered screens and scratches. The Zossom case keeps your phone safe."/>
        <s v="Wearsafe: connect with the press of a wearable button, keeping you safer wherever you are and more secure in whatever youâ€™re doing."/>
        <s v="The MOVEMENT delivers the same tracking functions as the industry leaders at a fraction of the cost. SUPPORT our Project Today."/>
        <s v="Meet Spark: The friendly companion that helps you stay awake during the day. Re-released with new features!"/>
        <s v="Innovative smart glasses allow you recording videos, taking pictures and connecting to your phone with smart defined gestures."/>
        <s v="Be more than stylish, be visible. Reflect what youâ€™re hearing/feeling in 24 customizable glowing colors with these laser based earbuds."/>
        <s v="Secure your smartphone in your hand without worry of drops, perfect to mount in your car or anywhere else; makes the most useful stand."/>
        <s v="Sync up your lifestyle"/>
        <s v="A revolutionary way to bring running science to everyday people and help runners of all levels achieve a more natural and enjoyable run"/>
        <s v="AirString keeps your AirPods from getting lost by keeping the pair together with a  durable and premium quality string."/>
        <s v="A stylish, durable safety light band on your wrist or ankle holds a watch or another modular accessory."/>
        <s v="Imagine a mouse that automatically moves your pointer to where your head is facing. Its an air mouse hidden inside a standard headset."/>
        <s v="Save Oregon Babyâ„¢ Diapers, a handmade business, run by awesome moms in Southern Oregon, from permanently closing!"/>
        <s v="Culbox is an Open Source Wrist Watch for Arduino with built in Bluetooth and bunch of Hi-Tech sensors and tons of features for Makers"/>
        <s v="Have you ever dreamed of having a pet duckling, but concerned about all the pooping, here is a a solution to help solve that issue."/>
        <s v="The first navigation system, usable by each means of transport, that will take you wherever you want without thinking about the route."/>
        <s v="A card holding companion to your phone that acts as a placing device for all your devices.  Grips to any material too."/>
        <s v="Beautiful automatic watches, made for every moment._x000a_Sports, business, casual.....it fits every moment of your life."/>
        <s v="FINCLIP, the revolutionary scuba diving accessory that when attached to your fins makes getting them on the simplest thing in the world"/>
        <s v="SmoothEye tracks eye movements to accurately measure alertness and focus level, allowing you to easily and reliably test your brain."/>
        <s v="Fashion accessories used to instantly link with people you meet and exchange contact info, money, documents, media and so much more."/>
        <s v="Will assist the deaf to have better communication and safety through the use of LCD glassware with audio &amp; sensory components."/>
        <s v="Listen to sounds by feeling an array of vibrational patterns against your body."/>
        <s v="24+ hour online class in WatchKit development from an expert iOS developer and instructor via unconventional, innovative projects."/>
        <s v="Having a baby or looking for the perfect gift for a baby shower?_x000a_Discover NapTime, a silent baby monitor that improves your sleep."/>
        <s v="Sinapsi is the first heated jacket designed in Italy._x000a_Now you can manage your jacket by smartphone. Power bank 5/x Charger included."/>
        <s v="For the isolated rice farmer. For the 14-hour taxi driver. This tiny MP3 player has the entire New Testament Bible... in their language"/>
        <s v="World's first bio-feedback posture device for your entire back. Trains back, neck, thoracic &amp; ab segments by using only 30 min/day."/>
        <s v="A simple, vibrating belt that trains your muscles to maintain the correct posture, providing more confidence and higher energy levels."/>
        <s v="The D-Pro is a lightweight, moisture-wicking headband with a padded carbon fiber insert that reduces the risk of head injury in sports."/>
        <s v="The Deception Belt is an innovative belt with app capability, designed to assist any user gain control over their appetite."/>
        <s v="Mist Buddy is a remote controlled misting system, powered by a rechargeable battery with misting/sipping tip for complete coolness."/>
        <s v="Arcus gives your fingers super powers."/>
        <s v="PowerPack is an efficient and affordable backpack with a lithium-ion charger for all electronic devices offering charges on the go!"/>
        <s v="La tua giornata sportiva monitorata nel tuo polso??!!!_x000a_Rendiamolo possibile... VIVI DI CUORE --- All MADE in ITALY"/>
        <s v="Power Go es una linea de cargadores solares para dispositivos mÃ³viles, amigables con el medio ambiente y de bajo costo."/>
        <s v="Removable collars and cuffs along with hidden underarm designs that prevent embarrassing and stubborn stains. What does YOUR shirt do?"/>
        <s v="The Lifeclock One is an officially licensed, supercharged version of Snake Plisskenâ€™s countdown watch from Escape from New York."/>
        <s v="A radiation shield for your fitness tracker, smartwatch or other wearable smart device"/>
        <s v="Personalizing your Apple Watch has never been easier. Ten different colors to match any lifestyle. Time is precious, protect it."/>
        <s v="A revolutionary, cycling safety device is born! Signum indicators close the communication gap between cyclists and other road users."/>
        <s v="Prana is the first wearable combining breath and posture tracking to make your sitting time count."/>
        <s v="You can control how much air enters the helmet by opening or closing the vents. This is very useful in bad weather, or for competition."/>
        <s v="Unique small wearable personal air conditioning device that provides the user a 10-15 degree environmental difference on his person."/>
        <s v="Show your fidelity by wearing the Trustee rings! Show where you are (at)!"/>
        <s v="Glasses, not for you but your virtual reality headset. Prescription lens adapters, lenses and more to make your VR experiences better."/>
        <s v="The first 3D Xray Vision Instrument FREE* for researchers, scientists, entrepreneurs, developers, educators, artists, and explorers."/>
        <s v="TapTap is a technology to transfer touch between two people. It can also be an activity tracker, a game controller or smart alarm."/>
        <s v="A-iEasyâ„¢: The first customized unfoldable stand for smartphones that barkly needs room. Wholy integrated (will be relaunched soon!!)."/>
        <s v="In case you missed out on this campaign but are interested in owning a Hotblack London watch, please visit www.hotblacklondon.com."/>
        <s v="Realtime feedback for swim &amp; triathlon training! Visually monitor pace &amp; intervals to improve fitness. For swimmers &amp; triathletes."/>
        <s v="SPEEDWRAPS improve the speed, agility &amp; strength of an athlete by utilizing evenly distributed weight on the lower leg."/>
        <s v="Turn you helmet into the safest helmet and don't worry about a thing,you will always have the right fit!!"/>
        <s v="The closest thing ever to the Holy Grail of wearables technology"/>
        <s v="Driver Alert System es un sistema de seguridad para el conductor, que le avisa en caso de perder la posicion vertical mientras conduce."/>
        <s v="Forget your headphones. Wear Hy all day for voice-controlled music, calls, biometrics and more, with a huge battery and hidden fit."/>
        <s v="Glowbelt is the world's first rectractable LED safety belt for fans of the great outdoors, fitness enthusiasts, children and more."/>
        <s v="A &quot;handheld&quot; light, which eases the way you illuminate objects and/or paths."/>
        <s v="Shirts, so technologically advanced, they connect mentally to their audience upon sight."/>
        <s v="Our wearable and app automates the poke you normally get from your bedpartner to make you stop snoring and making you turn to the side."/>
        <s v="Making important medical data of active people available to first responders of an emergency by wearing a dog tag bearing a QR Code"/>
        <s v="The first GPS tracker created entirely in Italy that allows you to know where your pet is located at any time throughout any device."/>
        <s v="The Prep Packs Survival Belt allows you to carry all of the essentials for outdoor survival inside your belt buckle"/>
        <s v="Mouse^3 is the next generation of input devices. With cursor control and customized gesture recognition, its applications are endless!"/>
        <s v="Translate sight into touch with a wrist-mounted wearable. A revolution for visually impaired people everywhere."/>
        <s v="Cool air flowing under clothing keeps you cool."/>
        <s v="When every second matters, BioToo temporary tattoos get critical information to emergency personnel to help them help you."/>
        <s v="We've created the perfect sports chalk- antibacterial, lasts longer, better grip, and no mess! Now we need a non-provisional patent!"/>
        <s v="Without Utterance, a crushingly intimate literary memoir told from the inside of losing language, self, and world."/>
        <s v="Everything families need to host a Jewish welcoming ritual when opting out of circumcision. Includes original ceremonies and music."/>
        <s v="BANGGAI RESCUE is a beautiful, must-read book and a project setting out to answer some critical questions about the species' future."/>
        <s v="The Definitive (and Slightly Ridiculous) Guide to Enjoying the 2015 Pro Football Season"/>
        <s v="We are creating the Adventure Access Trail, a new walking trail from Boston to San Francisco.  _x000a_http://adventureaccess.org"/>
        <s v="A true story about inspiration and survival - David Alfred George turns his powerful experience into a compelling vBook."/>
        <s v="&quot;60 Days to a Radiating Faith&quot; is a collection of carefully selected Bible verses to encourage those undergoing cancer treatments."/>
        <s v="A surgeon's call for today's Christians to practice biblical compassion. Pre-order now and turn the tide towards the model Christ gave!"/>
        <s v="A big idea non-fiction book by an impatient three-time author and insomniac willing to bet on himself."/>
        <s v="A true David vs.Goliath story about a young adult battling the U.S. health care system to survive and become an advocate for change."/>
        <s v="A Massive but Cheerful Online Digital Archive of Surfing"/>
        <s v="Be part of the excitement by supporting our first season offering unique perspectives of Portland from the water."/>
        <s v="A great collection of puzzles to take and enjoy anywhere in the world - have fun, challenge yourself, and become a better chess player!"/>
        <s v="Sinatra Cookbook is an ebook featuring 12 fantastic example applications built on the Sinatra framework and many well known Ruby gems."/>
        <s v="Sideswiped is my story of growing in and trusting God through the mess and mysteries of life."/>
        <s v="TOP FUEL FOR LIFE â€¦ a true story of victory, unimaginable loss_x000a_and the epiphany that changed everything."/>
        <s v="I'm writing a new book! Topic: Privacy is Dead. What does a world without privacy mean for humanity? Our reputations? Our kids?"/>
        <s v="For one year, two women exclusively ate food produced within Mendocino County, CA. Now, they will write a book about their adventures."/>
        <s v="The true story of a child's struggle with hunger, poverty, and war in El Salvador."/>
        <s v="Strategies forged and lessons learned from accessing highly selective places where Black men have historically been underrepresented."/>
        <s v="Book on the search for the San Marcos, shipwrecked off the coast of Ireland in 1588 and the mysteries that have drawn men to find her."/>
        <s v="A revolutionary digital mapping project of the Vilna Ghetto"/>
        <s v="Thats right &quot;My Life As Julia Robertsâ€¦Snapshots Of A Life&quot; is going on the road! The first book tour! With Author Liane Langford!"/>
        <s v="Valmont is a town with a fertile history and a vibrant community. We aim to capture the magic in our People's History of Valmont!"/>
        <s v="Join others to help create a world that is possible -- in your workplace, community and society!"/>
        <s v="Help launch a FREE guide that can help activists &amp; community organizers leverage social media tools for change like never before."/>
        <s v="This is a book of letters. Letters to our body parts."/>
        <s v="My creations are born in different cultural environment around the globe with Â« what is already there Â» and act as a social impulse"/>
        <s v="Peace on Earth begins with birth. Educating pregnant women to create a more peaceful world is what this book is all about."/>
        <s v="A place for rational, fact and data based non-partisan political and societal commentary on things that matter to Americans."/>
        <s v="The epic adventure of a 33 year journey surviving 4 open heart surgeries- emotionally powerful. Graphic. Honest. Funny"/>
        <s v="A young cancer survivor embarks on a cross country railroad adventure while writing her memoir through letters."/>
        <s v="A raw, honest encounter of my colourful journey trying to escape accepting I had Epilepsy &amp; how I found my super powers along the way"/>
        <s v="Finally, Jewish sacred texts by Israeli women, volume 2 of an  acclaimed, revolutionary series of powerful, witty, diverse Midrashim."/>
        <s v="A book about a couples first year of marriage. Read the inspirational story of how God helped them overcome cancer, amputation and more"/>
        <s v="The hilarious new book about RAGBRAI, America's greatest event that you've never heard of. Crotch lube is entirely optional."/>
        <s v="A mixed media (poetry, photo, prose and sound) text focusing on/inspired by rural life in former Communist republics. "/>
        <s v="This is for the book release event/photo gallery show. Funds will go to buy gallery prints &amp; copies of Orlando's Historic Haunts."/>
        <s v="I am publishing my book, Waiting on Humanity and need some finishing funds to do so."/>
        <s v="Help me search for the lost ruins of the UK. A unique guide to  lesser known and somewhat known ruins of Britain."/>
        <s v="I am publishing my 5th book, I am looking to publish a book of short stories, all based on random thoughts that flash through my mind."/>
        <s v="The day Chuck died was the day everything changed. Now he has to save the afterlife from extinction or die again trying."/>
        <s v="An original-well-done eBook. Mainly about fiction, action, adventure, and mystery. A story that you've never read!"/>
        <s v="Highland Sabre explores a possible yet terrifying explanation for the mystery big cats said to prowl the British countryside."/>
        <s v="[JOE]KES is a book full of over 200 original, sometimes funny, pun-ish Joekes. If you hate the book, use it as a coster!"/>
        <s v="To survive, an American socialite must fight with a Mafia boss in the French Resistance, but will his underworld ruin her in the end?"/>
        <s v="I am writing about my nonna's life in Southern Italy and what it was like to grow up in a Fascist regime before immigrating to Canada."/>
        <s v="Jury of Peers is a complete novel, and it's good._x000a_All it needs now?  _x000a_More readers.  About ten million more._x000a_Let's get 'em."/>
        <s v="Haunted by a wrong decision and hunted by a Tall Dark Stranger, a misguided teen struggles to find her way home ..or will she make it?"/>
        <s v="Over a year of dedication has produced amazing photos and stirring words. The last step is to help those words appear in a printed book"/>
        <s v="Daniel was an ordinary boy, until unordinary events began to occur. Danny had never been exposed to supernatural activity until now..."/>
        <s v="A satire gift, the stress cube has original artwork, comes on a custom mahogany stand and has a funny exercise booklet."/>
        <s v="What if the stories in the Bible, especially those about strong women, were retuld by their own characters? I've completed 5 and am ready to publish."/>
        <s v="The Mortis Chronicles is a hard hitting, thought provoking and action packed indie published series. You know you want to read!"/>
        <s v="Arabella seeks studio time to professionally read her novel, making it available to listeners as an audio book on audible.com"/>
        <s v="Scorned is the first in a series that I have been working on for two years and it's time to get it published."/>
        <s v="Would anything change if women were in charge? Book Clubs, readers, and critics herald the latest by award-winning author, Aguila."/>
        <s v="One Minute Gone is a murder mystery drawn from real people and events. Read Chapter One at http://davidhansardblog.wordpress.com."/>
        <s v="Laughter, tears and good times in the warm glow of Summer s Love. The perfect recipe for the winter blahs."/>
        <s v="A novel. Beautiful. Sparse. The truth behind the American Dream seen from the eyes of a young wanderer in the midst of the economic collapse. "/>
        <s v="We are finishing up recording our new record and we would like help with its physical CD release."/>
        <s v="&quot;WE ARE ON A MISSION TO TOUR THE UNITED STATES NON-STOP. TO DO SO WE NEED TO PURCHASE A NEW VAN.&quot;"/>
        <s v="After almost three years of being out of music, I've decided to finally make the solo record I've wanted to do for years."/>
        <s v="The Red Masque will be heading into the studio in late April to begin recording their new album, tentatively titled &quot;Mythalogue&quot;."/>
        <s v="The book I am working on now is the third is a series of rock encyclopedias. However, I am in need of funding to cover the photo costs."/>
        <s v="Treedom wants to record a second album! We have a lot of new material, and we wanted to capture our new sound in a record for our fans."/>
        <s v="In June, Columbus rock veterans, Watershed, will release and tour behind a new album, BRICK AND MORTAR."/>
        <s v="We've made our goal with your help. Thanks so much! This is a great time to pre-purchase the album and get some extra perks."/>
        <s v="With all of our money going towards our new full-length album and merch, we need your help so we don't end up stranded on tour."/>
        <s v="Reluctant Hero is getting ready to record their next EP titled All As One! Studio dates are set for January 18th-22nd! Let's work!"/>
        <s v="A regional band reaching to their fans. Reaching to become a national band with no label support. This is the chance of a lifetime."/>
        <s v="Second album from award-winning Brad Hoshaw &amp; the Seven Deadlies, featuring crowd favorites &quot;New Tattoo&quot; and &quot;Delta King.&quot;"/>
        <s v="Rock n' Roll about the intersection of lies and belief: the Believable Lie."/>
        <s v="Dead Tree Duo has been fortunate enough to record a full length album at Threshold Studios in NYC!  Now it's time to manufacture them!"/>
        <s v="The Brian Davis Band is a group of friends that want to share their lives and experiences through music that connects with people."/>
        <s v="After the success of the critically-acclaimed &quot;Confederate Buddha,&quot; Jimbo &amp; Tri-State need your help to raise the WHITE BUFFALO."/>
        <s v="Madrone is an independent band creating melodic, emotional, _x000a_alternative-rock needing your help to finish their new album."/>
        <s v="Help Lust Control Kickstart their first cd in 20 years!!  To be mixed by Rocky Gray (Living Sacrifice, Soul Embraced, Evanescence)!!"/>
        <s v="We have some great new songs and want to record a special edition 4 song EP as our next Eric Stuart Band release"/>
        <s v="Los Angeles-based recording artist Ryan Caskey joined forces with producer Eddie Hedges to record alternative rock masterworks."/>
        <s v="Scotland's premier classic rock and metal festival, 3 days, 3-4 stages, family friendly,  for people of all ages"/>
        <s v="ALL WE WANT TO DO IS DRIVE AROUND AMERICA AND PLAY A BUNCH OF SHOWS, BUT WE DON'T HAVE ANY MONEY..."/>
        <s v="Vaz invades 2 new continents in the Eastern Hemisphere and brings home a Split Single, a Video Documentary and a Live Record from Asia."/>
        <s v="We're recording our first single in Nashville this summer and sending it to radio with Shamrock Media Group.  We need your help!!"/>
        <s v="Hope and Inspiration.  That is what this project is all about. In the midst of a dark and broken world our stories can speak life."/>
        <s v="Be a part of Virtual CH's debut Video and Record release.  Help fund their debut music video and record mixing expenses."/>
        <s v="Help Golden Animals finish their NEW Album!"/>
        <s v="Join the Sic Vita family and lend a hand as we create a new album!"/>
        <s v="The Micronite Filters have a blood curdling sonic adventure ready for psychedelic swirled vinyl for the best possible auditory journey."/>
        <s v="Acknowledged songwriter looking to record album of new songs to secure a Publishing Contract"/>
        <s v="Please help us reach both a short term and lifetime goal! We can't do this without your help. thank you a ton from all of us at P.T.R.."/>
        <s v="We need your financial support to cover the tour costs!  (Sound, lights, travel, stage design)"/>
        <s v="Gainesville's pop punk 3 piece Assassinate The Scientist started a new band and they want to release a 7&quot;, but they need your help!!"/>
        <s v="A pre order campaign to fund the pressing of our second full length vinyl LP"/>
        <s v="We have been a band since 2007, but we've never hit the road. That's messed up... So this summer, we're trying to and need your help!"/>
        <s v="Be a part of helping The Early Reset finish their new 7 song EP."/>
        <s v="Friends and Family have an album for you. They need your help to release it to the world."/>
        <s v="Dead Fish Handshake is a rock band based out of New Jersey. We are in the process of raising funds for our second record."/>
        <s v="Orwell is hitting the road this August for a West Coast tour and we need substantial van repairs in order to get there.  Dates booked."/>
        <s v="We are touring the Southeast in support of our new EP"/>
        <s v="Wyatt Lowe &amp; the Ottomatics will be hitting the road this June on a North and Southwest Summer 2014 tour!"/>
        <s v="Bizness Suit - NEW ALBUM - We're going to LA to record the best rock album ever - bluesy funky Rock n Roll with soul"/>
        <s v="Soul Easy recording our first full length CD.  Inspired by lots of friends and lots of good times."/>
        <s v="Eyes For Fire is finally ready to release their Debut Album but we need YOU to help us put the final touches on it."/>
        <s v="Hi Ho Silver Oh is going on a West Coast tour! We'll be starting in Santa Barbara, and spreading our tunes all the way to Seattle and back."/>
        <s v="Kickstarting Kill Freeman independently. Help fund the New Record, Video and Live Shows."/>
        <s v="Protect The Dream is preparing to record their debut album 8 years in the making. Lets make it happen Kickstarter!"/>
        <s v="We want to release our Losing Wings EP on a week-long tour of California's music scene!  We've got the EP made, we just need gas money!"/>
        <s v="Our new CD comes out July 3. We have self-financed the project with money from our shows but now need additional funding for video."/>
        <s v="We are a band from South East London- each member is19 years OA. We have been together for two years. Taking pride in making good music"/>
        <s v="We're making a high energy, fist pumpin', pelvis-thrusting new Rock n Roll album and we'd love for you to be a part of it."/>
        <s v="7Horse is a new band with a self-funded album and a show they want to rock in your town!"/>
        <s v="Being in a band can make you feel like clowns, but we've got the best fans so we're not too worried. You are the new record labels!!"/>
        <s v="This is an American rock album."/>
        <s v="We were selected out of 4,000 bands to play on VANS Warped Tour! Amazing opportunity, but touring costs $$$!  We REALLY need your help!"/>
        <s v="Help composer and musician Samuel B. Lupowitz release his first solo piano rock effort featuring the hard-grooving Ego Band."/>
        <s v="An album you can bring home to mom."/>
        <s v="Take 147 is currently in the process of recording the debut album called, &quot;Nothin' to Lose&quot;."/>
        <s v="The Paper Melody wants YOU to be a part of the next chapter! Be a part of the process of our brand new EP and Music Videos!"/>
        <s v="The Waffle Stompers need your support to keep doing what we love--go on tour, make music and music videos."/>
        <s v="Carl King / Sir Millard Mulch / Dr. Zoltan Ã˜belisk is making a new 45-minute instrumental sci-fi album!"/>
        <s v="Dan Mumm's 2nd studio album. An ambitious project - Dan will attempt his best musical work yet, drawing influence from across the ages."/>
        <s v="Help fund our new concept album, inspired heavily by Sci-Fi and cosmology. Together, we can make &quot;Frontiers&quot; a great release!"/>
        <s v="Five metal heads dedicated to our passion for music. We believe music is Freedom, Unity &amp; Escape. Join us on our mission to Dig Deeper."/>
        <s v="The NEW ALBUM from the MOST METAL BAND ON EARTH is here! (WARNING: May cause melted faces and headbanging-related spinal trauma!)"/>
        <s v="Help Legend of Zelda tribute band Master Sword complete their latest heavy metal album: Shadow and Steel!"/>
        <s v="Pre-order and help me fund new merchandise so we can make the album release something amazing."/>
        <s v="MUSIC WITH MEANING!  MUSIC THAT MATTERS!!!"/>
        <s v="God Am, a Grunge/Doom metal band, who have been trying to fund the production of our EP to bring you a unique aural assault."/>
        <s v="&quot;Guard your passion as if your life depended on it, for well it might!&quot;_x000a_Join Nightingale in her journey through the Poison Garden."/>
        <s v="Help Chicago-based instrumental group Sioum complete the production of their 2nd full-length album."/>
        <s v="Salut, nous c'est M.F.Crew, on a besoin de vous pour produire notre premier album &quot;First Ride&quot; ! :)"/>
        <s v="Limited edition 2x12&quot; vinyl pressing of our latest album &quot;Who Do You Think We Are?&quot;"/>
        <s v="Help release a CD of sloggoth's first album &quot;sloggoth&quot;.  All contributors of $5 or more get a CD when the goal is met!"/>
        <s v="Writing and Recording Sophomore record, and funding Tour to support Spring 2017 album release."/>
        <s v="AtteroTerra's &quot;Pray for Apocalypse&quot; is fully completed, and only being held up by funding."/>
        <s v="Wir, die Heavy/Thrash Band &quot;Powerhead&quot; wollen ins Studio und eine Promo CD aufnehmen. Songs haben wir, Geld nicht ;-) ... und los!! :-)"/>
        <s v="Modern Post-Hardcore/Electro music (Hardstyle, EDM, Trap, Dubstep, Dembow, House)."/>
        <s v="The album is written &amp; sounding epic, dark &amp; heavy! We now need your help to fund the release &amp; some spiffing limited edition merch!"/>
        <s v="We are heading to the studio to create our second album and we want you to be right there with us!"/>
        <s v="â€œThe Odd Couple Quintetâ€ is aptly named, since the Horn and Bassoon are truly an â€˜odd coupleâ€™ to front a jazz group."/>
        <s v="&quot;In My Own Eye&quot; a cabaret not to be missed  Building a Business Preserving the Art of Cabaret Theatre 4 the Next Generation"/>
        <s v="I want to work with the great John Goodsall and Percy Jones from Brand X to create the ultimate new jazz album."/>
        <s v="I'm making the move from a side man in local groups to the leader with this debut jazz CD project."/>
        <s v="Help to make an album that will stand out in the pantheon of LDS music, an album of the highest musical and artistic standards."/>
        <s v="My name is Lindsay Main, and My artist name is &quot;Memphis Lady&quot;. Im looking to make my first cd, will all my own original songs on it."/>
        <s v="Drivetime heads to Cali for summer tour supported by @Smoothjazz.com &amp; @JJZPhilly  #Spaghettini #The Roxy"/>
        <s v="MichÃ© Fambro records the long-awaited Jazz Crooner album.  Favorite standards, and soon-to-be classic originals in one memorable album."/>
        <s v="I AM A SINGER/SONGWRITER RECORDING MY DEBUT ALBUM OF ORIGINAL MATERIAL TITLED &quot;MY LIFE UNFOLDING&quot;.....MUSIC IS SO MUCH A PART OF ME!"/>
        <s v="The band Twice As Good wants to create and distribute a DVD of their live concert performance. This amazing band needs to be seen!"/>
        <s v="The Orchestra and it's boy/girl singers perform a plethora of hit songs arranged by Nelson Riddle, for the world's greatest singers."/>
        <s v="fo/mo/deep heads back into the studio in January 2014 to record their 3rd CD. Seeking to continue experimenting with all things groove:"/>
        <s v="The Songs of Africa Ensemble embarks on their first Goodwill Africa Tour, to taste African music &amp; culture firsthand."/>
        <s v="Fall in love with &quot;The Dreamer&quot;, new original music from trumpeter Freddie Dunn!"/>
        <s v="Tachoir music has been described as &quot;Highly original compositions with dazzling improvisations by virtuoso musicians&quot; - The Times"/>
        <s v="IJD coincides with the Columbus Day. The musicians are Italian-American and they'll showcase music from the Italian American songbook."/>
        <s v="What was the greatest record shop ever?  DOBELLS!"/>
        <s v="The Saxidentals are a Laie, HI based saxophone quartet. We have been playing gigs all around Laie and would love to make a music video!"/>
        <s v="Join in and help me make my first jazz album. I would really like to make a Christmas album and a smooth jazz CD. Want a FREE CD?"/>
        <s v="It'll be THE event of the year for the musically adventurous types. Don't miss this chance to bring Peter BrÃ¶tzmann to our fair city!"/>
        <s v="A record representing an era in East Bay local music that sustained art &amp; community that deserves to be preserved on 180 gram vinyl."/>
        <s v="To raise funds to finish the latest album by Chris Reed and the Anime Raiders, called &quot;Deep City Diving&quot;"/>
        <s v="This Full length Album Needs the real living record life. It took us 4 hard years, countless deaths and several studios but we won."/>
        <s v="Seeking supporters to help me break the 15 year streak since my last record.  Dana Lawrence Music is ready to go back into the studio!"/>
        <s v="We need to hire an animal trainer to have a chimpanzee actor perform in our music video with us!"/>
        <s v="Cobrette Bardole's widely anticipated sophomore release is ready for tracking and he needs your help to make it a reality!"/>
        <s v="The time has finally come... Sap Laughter is in the process of updating our merchandise setup, and we need your help making it happen!"/>
        <s v="Mortimer Nova is attempting to raise enough money to record their new album, Terrible the Fish has Drowned, to release it to the public"/>
        <s v="Support Ginger Binge sounds. We're an independent 'cosmic Americana' band. We love to play music for you. We are grateful for your help"/>
        <s v="I have finally decided to follow my dream. I want to be a professional musician. This is the project that with get me there."/>
        <s v="I'm producing an original gospel-folk, &quot;AmeriqueÃ±o&quot; collection of hymns and songs, so organic you could grow tomatoes with them."/>
        <s v="Along with a new EP production and release, it's time to bring Den-Mate, LIVE, to a location near you - East Coast and Beyond!"/>
        <s v="ADCA would like to complete the production of its debut CD, in order to bring the joys of chamber music to its fans, new and old."/>
        <s v="The Philly music scene is full of amazing talent. This annual music festival is to celebrate those gems within that scene!"/>
        <s v="Help Saint Sebastian finish their debut album, Melancholy Breakdown, accompanied by a short documentary film about fibromyalgia."/>
        <s v="ruKus radio is an independent internet radio station focused solely on the independent artist and has been Mainstream-free since 2007! "/>
        <s v="The people have spoken...the stars have aligned...Hardsoul Poets are making a new record and we want our fans on the front lines."/>
        <s v="Park XXVII is putting together an album of up and coming Georgia bands. We need money to fund the recording/production costs of this cd"/>
        <s v="For each month in 2012, Sonnet will be releasing a Jesus-celebrating, grave-shattering, ear-tickling, mind-provoking song!"/>
        <s v="Lets get 48/14 pressed and in your cd players,ipods,blogs, and facebook status'. Lets get it everywhere!"/>
        <s v="With Project Revive, I aim to protect and nurture the creative impulse through music."/>
        <s v="Getting together a bunch of &quot;friends and family&quot; great  players to record my sophomore album.  Original &quot;smooth jazz&quot; and &quot;modern jazz&quot; performances ."/>
        <s v="I'VE STARTED A BRAND NEW ALBUM THAT WILL FEATURE ACID JAZZ, FUNK, ROCK, AND DANCE WITH THE PROMISE OF TOURING NEXT YEAR IN THE USA"/>
        <s v="The U City Jazz Festival is offered for free to the community and features the best jazz talent from the midwest."/>
        <s v="Support the preservation of Jazz and help us become a national Jazz Festival with the best music, food, and fun for all ages!"/>
        <s v="Working hard to get into the studio to record, produce, and edit my break out CD. I hope to realize my vision!"/>
        <s v="The DMV's most respected saxophonist pay tribute to Motown."/>
        <s v="Greg Chambers' self-titled CD needs support for post production, replication, and promotion."/>
        <s v="This project is designed to help protect the environment by using Eco-friendly product packaging."/>
        <s v="Woody Woodland and Carol Stone, are back on the scene presenting Philly Jazz Fest â€œRemembering Groverâ€ September 22, 2012."/>
        <s v="After the success of my first album &quot;A Very Hattie Christmas&quot; I'm coming back with my second album &quot;The Way We Used To Bee&quot;."/>
        <s v="Promoting an &quot;over the top&quot; all inclusive jazz experience featuring top notch performers in a luxurious Latin setting in Lima, Peru."/>
        <s v="My new album will be called Triad, an album of original music performed by me &amp; guest musical artists."/>
        <s v="Faith Monah is an unique Gospel-Jazz singer who scats and swings the Word of God. She is ready to record her FIRST jazzy Gospel album."/>
        <s v="This project is for the making of a music video. All funds will go towards production costs for this event only."/>
        <s v="â€œThe Deep Brooklyn Suiteâ€ is a series of musical impressions about living and surviving in Brooklyn."/>
        <s v="Our next audio recording projects are scheduled for November 1 to 3, 2010 here in Kansas City, Missouri! "/>
        <s v="2014 World Cup / Copa do Mundo is creating much controversy. The song and video support and promote music &amp; sports education for all."/>
        <s v="Come watch my new mind twisting yet soothing music video â€œNothing Basicâ€. If you like it you can become part of what's coming up next!"/>
        <s v="Cool jazz with a New Orleans flavor."/>
        <s v="Miami club band records powerhouse fusion album. You don't have to be a musician to understand the sound of jazz."/>
        <s v="I'm recording the music of my uncle, Legendary trumpeter Clifford Brown. Had uncle Cliff lived, how might he revisit his music today?"/>
        <s v="Our goal is to help educate the world about jazz and its components; how it relates to love, romance, and success."/>
        <s v="My first solo Album, &quot;Siempre Filiberto&quot;.  Inspired by and dedicated to a great man in my life who I recently lost to a tragic accident"/>
        <s v="Cultural and jazz instructional classes for youth at Preservation Hall. Preserving traditional New Orleans jazz and it's African roots."/>
        <s v="This project is a mix of original &amp; standard song selections.  This phase covers recording and package design expenses."/>
        <s v="we are an ambitious collective of brooklynites striving to fuse a concept album/fim into a multimedia musical theate.Inspired by the 2012shif"/>
        <s v="Studio CD/DVD Solo project of Pianist &amp; Keyboardist Jetro da Silva"/>
        <s v="A real Motown Backup singer on 22 gold and platinum albums headlines her own Jazz CD of Motown songs."/>
        <s v="I am searching for monetary funding to go into a good recording studio and record experimental intuitive improv jazz."/>
        <s v="We recorded a full-length album to be released this summer for FREE!  All we need is the last $900 to master it. Donate today for some rad gifts!"/>
        <s v="A contemporary jazz project crossing music lines, from jazz to rock walking through some free elements and full of melody!"/>
        <s v="Help me to create my 3rd album, a Christmas CD with 16 Holiday/Original favorites!"/>
        <s v="I've only been able to release 7/10 songs for this album. I'd like to get into a professional studio and record them all properly."/>
        <s v="Ground Effect is my first solo EP project intended to help promote Fusion and creative music music in Saskatchewan and Canada."/>
        <s v="This vocal music and spoken word project uses the  gift of life,love,hope &amp; peace to enable people to see themselves as a masterpiece!"/>
        <s v="A CD of a live Jazz concert featuring Marti Mendenhall, George Mitchell, Scott Steed and Todd Strait."/>
        <s v="We've been invited to perform at Jazz Festival 2013. We must request funding to successfully manage this special invitation"/>
        <s v="Creating new avenues of exposure for young Jazz &amp; Soul artists_x000a_to express their Art of Music."/>
        <s v="Jazz to jazz, New York to France, a piano trio of cutting-edge French jazzmen and a NY-based Japanese jazz pianist. Superbly different!"/>
        <s v="The 1st club in your bag should be between your ears!  Light up Your Brain Power. Play Smarter. Swing the LUMIC Band.."/>
        <s v="Snoring shouldn't ruin your or your partner's sleep and you don't need expensive, uncomfortable or ugly devices to help the problem"/>
        <s v="A Hands Free head mounted display adapter that supports the I AM Cardboard dscvr VR viewer for comfortable extended 3-D/VR viewing."/>
        <s v="A mask for home or travel that will give you the best, undisturbed sleep of your life."/>
        <s v="Find your pet when it's missing, digitally store pet-related information, and locate pet friend establishments and services."/>
        <s v="Make your watch Smart ! CT Band is an ultra-thin, high-tech smart watch-strap awarded twice at CES 2017 las vegas"/>
        <s v="Soft edged-Hard working. The perfect wearable organization for the home and professional shop."/>
        <s v="The CCP Pack is a bag that charges your smartphones and tablets on the go! Also holds small important items. &quot;Never Without Power&quot;."/>
        <s v="T-Shirt with Led panel controlled by Android app over WiFi. _x000a_Multiple shirts, games, text, video effects support,"/>
        <s v="Der INBED ist ein innovatives Multisensor-Wearable fÃ¼r die SturzprÃ¤vention motorisch eingeschrÃ¤nkter Personen."/>
        <s v="Rider worn tail light brake light. Adheres to virtually any coat, jacket or vest. Stays on even when you get off."/>
        <s v="Revolutionizing the way we walk our dogs!"/>
        <s v="Audionoggin: Wireless personal surround sound for the athlete in everyone."/>
        <s v="IRring is the worlds first universal remote control that fits on your finger and controls your TV, your lighting, and your life."/>
        <s v="Turn your iPhone into wearable tech &amp; GoPro. Features: Selfie Stick, Tripod, &amp; Protective Top. Great for everyday carry."/>
        <s v="PAXIEâ„¢ is a GPS enabled safety wearable for kids that promotes discovery and play while offering parents peace of mind."/>
        <s v="You can rent out your Car with Uber. _x000a_You can rent out your Home with Airbnb. _x000a_Now you can rent out your CLOSET with SemiYOURS!"/>
        <s v="A Leather Smart watch Band, that NEVER needs to be charged for only $37!"/>
        <s v="Brown Leather and Black Nylon extra-long Apple Watch bands for large wrists connects to 42mm. Go measure! Design fits 190-250mm wrists."/>
        <s v="The Pi (Arduino-Compatible) is a new kind of wearable. It's a diy smartwatch with a round display, touch ring, and a powerful CPU!"/>
        <s v="Kai sits right behind your ear and lets you access a smart voice interface 24/7. Call, text, search, and even call an Uber."/>
        <s v="Active, happy &amp; healthy together! _x000a_Thatâ€™s our mission for all dogs and their parents."/>
        <s v="Introducing the iDavit, a revolutionary crane-like system thatâ€™ll allow you to work anywhere. Hands free to be totally hands on."/>
        <s v="WE are molding an educated, motivated, non violent GENERATION!"/>
        <s v="Tired of fumbling around for the audio controls on your phone?  Easily control your music with the GoMote and a click of your thumb."/>
        <s v="Palms Free RetractableCell Phone Harness fits all Cell phones Iphone 4 5 6 7 Galaxy S Go Pro Ipad Mini and Tablets Keep your hands free"/>
        <s v="ICE SHIRT; running, multi-sport, cycling, &amp; athletic wear shirts that hold melting ice to cool you on hot days."/>
        <s v="Better Beanie is the new therapeutic wearable designed to assist you while keeping your hands free."/>
        <s v="Anyone who want to support of this will be credited. This will be my ultimate build. Full animatronics, from arms, legs, H.U.D, etc"/>
        <s v="Geek &amp; Chic Smart Jewelry Collection, Wearables Meet Style!"/>
        <s v="Stainless Steel Modular Ring with screw on bezels for WiFi + Bluetooth + NFC Wireless modules with open source IOS and Android Apps"/>
        <s v="Our amazing product is simple and sleek. Our laser system is USB rechargeable for hours of fun. Android / Apple App Controlled."/>
        <s v="Slackers Patent-Pending Magnetic Clip and Cable System, Amazing Sound, Durability and Value Can't Be Beat...AT ANY PRICE!!"/>
        <s v="The RS-1 is one of the most innovative workout tools to hit the market ever.  A must have for anyone that enjoys new ways to get fit."/>
        <s v="The device that allows those with artificial knees or arthritic knees to kneel down without putting pressure on their knees."/>
        <s v="Horologic5 creates a case for the Apple Watch that reflects true luxury &amp; style. Check out the Garstin Luxury Case in 38mm/42mm"/>
        <s v="The Cinnamon II is an AppleÂ® ][ compatible wrist watch. Featuring 32k of memory and a 1 Mhz cpu. It's the ultimate in geek fashion."/>
        <s v="The unique adapter to apply standard watch straps at your Samsung Gear S2 Sport and Sport 3G! Small, functional and handsome."/>
        <s v="hidn tempo is an intelligent watch band that allows you to monitor your stress and manage it anywhere, anytime."/>
        <s v="Trequant is specifically designed for people with tremors. It helps them to track and analyse their tremors for better understanding."/>
        <s v="Jayster devices and Jayster app both use Bluetooth Smart technology to provide the most user-friendly system for finding lost valuables"/>
        <s v="Tabla Alpha-Num AEIOU Universal Remote &amp; Keyboard + Control. Multi platform wireless use anywhere wearable invisibles development kit."/>
        <s v="revolutonary ultra-slim 2-in-1 Smart  2-in-1 I-PHONE handle/WALLETtm with 360 rotatiion"/>
        <s v="Our t-shirt maintains steady temperatures through hot and cold focal points capable of reaching a 36ÂºF/20ÂºC range in under 2 minutes!"/>
        <s v="Hello world,_x000a__x000a_My name is Earl Eddings, I'm just your average hard working family man from Virginia. I'm here because I need you to help"/>
        <s v="Make your heart shine and watch it work! Cardiglow tracks improvements, times intervals and translates heart rate into color."/>
        <s v="Amazing heated snow sport gloves; synonymous with quality, fusing innovative heat technology, style, functionality &amp; unique design."/>
        <s v="Always know where your precious children are. Let them explore the world freely and in a secure way by using the Kidswatcher."/>
        <s v="Itâ€™s original, fashion and unique, Ohyear is the first cover for your earphones that wears your style._x000a_Designed and made in Italy"/>
        <s v="The most useful phone charger you will ever buy"/>
        <s v="The revolutionized carseat, where no child will be left alone in a hot vehicle ever again. This alarm will save multiple babie's lives."/>
        <s v="Russell &amp; Sons Watches_x000a__x000a_RS Watches is a business that provides quality watches at an affordable price. RS Watches was created with th"/>
        <s v="The HOTTEST and COOLEST thing yet! WairConditioning... an entirely new level of comfortability!"/>
        <s v="Shield TL is a tail light for a bicycle w/ radar technology. It makes you more visible to cars and drivers at a greater distance."/>
        <s v="Worldâ€˜s First Heated Leather Jacket _x000a_with Integrated Bluetooth System,_x000a_Handsfree Set (Microphone and Speakers)_x000a_and Cellphone Charger."/>
        <s v="DAZLN nails light up near NFC devices like your mobile phone. If you're tired of receiving or gifting the same old thing look here!"/>
        <s v="Study the behaviour of technical communities by tracking their movement  through wearables"/>
        <s v="The iPhanny keeps your iPhone 6 safe from bending in those dangerous pants pockets."/>
        <s v="Ollinfit is the first wearable fitness trainer with 3 sensors for superior accuracy, feedback and results."/>
        <s v="Built in running, cycling, pedometer, and golf features for the edge you need to perform at your very best!"/>
        <s v="Ristola watches made in La Chaux de-Fonds, Switzerland. A new brand of COSC and ISO Certified Professional watches."/>
        <s v="We make stylish sports clothing from LED jackets to backpacks and LED arm bands.With our LED technology you're sure to be seen in style"/>
        <s v="A modern day locket that uses NFC technology to link your precious photos, videos, apps, and more. Choose our design or submit yours."/>
        <s v="Connected, heating, premium quality and comfortable leather sneakers - hand-crafted in France."/>
        <s v="Harnessing wearable technology as a powerful defense for food-allergy children."/>
        <s v="The Forcite Alpine helmet records 4K footage and keeps you connected all in one sleek design."/>
        <s v="Sweat resistant, colorful, durable, CUSTOMIZABLE, watch bands &amp; protector bands that fit the Moto360 smartwatch."/>
        <s v="Our knee sleeve monitors your muscles and recommends rest time (on a mobile app) when it detects overexertion!"/>
        <s v="MICLOP es una cabina portable impresa en 3D protegida en el interior con espuma acÃºstica, reduce el ruido ambiental o rebote de sonido."/>
        <s v="R-CON is a wearable that measures running form. Instantly know when your form is breaking down and when you are running your strongest."/>
        <s v="A beautiful biometric smartphone wrist dock, features a revolutionary reusable adhesive; 3 position phone stand and multi-purpose tool."/>
        <s v="The first action sports training sleeve/leg protector of its kind to offer an unduplicated level of targeted protection!"/>
        <s v="The world's most advanced jacket for SMARTPHONE USER ,for WORKOUT, for TRAVEL, for OUTDOOR /Bluetooth Charging Wearable Apparel"/>
        <s v="Versa Prima: The first portable and wearable LED strip that's controlled via Bluetooth. Designed to be versatile for your creativity."/>
        <s v="CHEMION is an eyewear device that lets you show your creativity to the world."/>
        <s v="SKIN - The wearable music remote control which makes your fitness lifestyle a bit easier"/>
        <s v="Send an alert for help and find missing people, pets, and valuables with the touch of a button. Get yours today!"/>
        <s v="Enjoy high-quality sound and the possibility to control your smartphone and apps using custom voice commands and head movements."/>
        <s v="Owl is a fitness tracker along with an accompanying iOS app, that is both fun and interactive for children."/>
        <s v="Tempi Is a Wearable Bluetooth Device That Gives Accurate Temperature and Humidity Readings."/>
        <s v="I've got an awesome new batch of tracks that I think you're going to Love. CDs? So 1990! I present to you... SLEEPWRECK JUMP DRIVES!"/>
        <s v="Rick and Morty concept album written by Allie Goertz + music video directed by Paul B. Cummings!"/>
        <s v="Help get four new bootlegs onto vinyl in the second installment of my series!"/>
        <s v="A collaborative, electronic journey helmed by producer Christopher Bingham and guitarist Carlos Montero."/>
        <s v="Art Fact is a legendary Swedish synth pop act from the 80's. This album will contain updated remakes of their greatest songs."/>
        <s v="Jake Kaufman and Jessie Seely present THE WORLD'S FIRST VIRTUAL REALITY ROCK OPERA."/>
        <s v="Changing Stations is an 11-track classical-contemporary album by Daniel Liam Glyn, based on the 11 main lines of the London Underground"/>
        <s v="We just toured the PNW to Vancouver, BC and back, we're ready for next level growth - a van, quality studio recordings &amp; stage visuals!"/>
        <s v="This will be the first album I have made in 9 years. It will be going back to my roots from 2002, and I aim to blow your socks off!"/>
        <s v="We want to recreate last years massive Valborgparty in Lund but this time even bigger!"/>
        <s v="Help fund the latest Gothsicles mega-album, I FEEL SICLE!"/>
        <s v="Liquid Diet needs your support to release our new full-length album! Help us create electrifying music videos to showcase our singles!"/>
        <s v="Ideal for living rooms and open spaces."/>
        <s v="Daughter Vision - an electro synthwave band from USA - present 8 remixes of their stunning songs. Some synthpop - some darker. Join us!"/>
        <s v="Mazedude presents an arranged album of game music, honoring American composers and featuring several guest performers"/>
        <s v="Project Nintendo. A big honkin' game cartridge sleeve and two awesome 12&quot; breakbeat vinyl records and a POSTER inside!"/>
        <s v="Help this Soulful &amp; Cinematic Glitch-Pop Songwriter Bring her Music to the World!  (And your Ears:)"/>
        <s v="A Special 10th Anniversary Re-Release of Ender Bowen's third album, LEMONYMOUS, with a companion CD of alternate takes and remixes."/>
        <s v="My first solo record in 10 years. Six new electronic/synthpop songs PLUS an acoustic version of the album you can only get here."/>
        <s v="Becoming Rainbow is a music and visual art project inspired by and dedicated to the Native Indigenous communities and water protectors!"/>
        <s v="We produce radio broadcasts and live streams that promote the value of human freedom, reason, individual rights &amp; free markets."/>
        <s v="I am trying to document what it is like to plunge head first into the music/audio industry as an intern."/>
        <s v="Hello! I'm Ben and I have been wanting to start a podcast for a while. I am looking to kickstart the process and get into the game!"/>
        <s v="We're seeking funding for a special 10th Anniversary PRINT EDITION! Receive your own copy for only $8"/>
        <s v="Hi. I'm looking to raise some funds to get some microphones, some interfaces to hook XLR to my iPad/iPhone/iMac. Plus some other stuff."/>
        <s v="In Case Of Emergency is a radio talk show for preppers, beginning preppers, and with preparedness in mind."/>
        <s v="All Things Horses is slowly becoming the greatest podcast on the internet and we are looking to upgrade the studio and software."/>
        <s v="I wish to start a new podcast called Voices of Texas, and I want to interview interesting people of Texas each week."/>
        <s v="#MyLifeMatters features compelling stories of students &amp; young adults who overcame challenges to take ownership of their lives."/>
        <s v="------"/>
        <s v="Secularism is on the rise and I hear you.Talk to me."/>
        <s v="Inspired by some great podcasters as well as my desire to learn from many people about many topics, plus just to inform people."/>
        <s v="Production costs for middle aged comics sharing cross USA country road trip experience via www.bigdaddyroadshow.com Podcasts.ComedySHOW"/>
        <s v="How well do you know the stranger walking past you or the neighbor up the street? Extraordinary stories told by everyday people."/>
        <s v="Drawing on the momentum created by his &quot;Radio Deadly&quot; program, Michale Graves has created a new pop-culture talk radio show on WVNJ"/>
        <s v="This project is to fund Season 3 of the SHPC.  Our plan is to produce 24 more spectacular episodes to share with the world."/>
        <s v="a podcast about everyday life, friends talking about music, movies, tv, relationships. conversations we have all had and can relate to"/>
        <s v="Sayin it Plain is a Independent Radio Show created to inform the public and empower the community."/>
        <s v="An investigative series on 790 KABC Radio on the ravages of addiction and what options millions of people have for hopeful recovery."/>
        <s v="Turning myself into a vocal artist."/>
        <s v="Reality Check is a weekly Internet Radio Show. Along with my co-host and engineer we discuss the issues of the day relevant to you!."/>
        <s v="T.O., Adi &amp; Mercedes discuss their point of views, women's issues &amp; Hollywood Hotties."/>
        <s v="SEE US ON PATREON www.badgirlartwork.com"/>
        <s v="Now on audiobook! The truth about Benghazi is revealed with this historical epic courtroom drama performed by professional voice actors"/>
        <s v="Make wine from seed to bottle; build, socialize, sell, and relax in Vineyard Valley - a social, sandbox, free to play business sim!"/>
        <s v="Need funds for an Australian fps mp shooter pc game called Diggers Fall were china invades Aus, cost for advertising and settings menu."/>
        <s v="A parody of old school RPGs where you are a new Dark Lord on a quest to amass monsters and allies on your side."/>
        <s v="Canâ€™t make up your mind about something? Simply type in your two options and let the fighters of fate decide for you!"/>
        <s v="THE QUEST TO SAVE HIP HOP is an old school beat em up st game that has a focus on old school hip hop and new age hip hop coming to pc."/>
        <s v="A run-n-gun zombie survival game where you scavenge for items to make the night a little less scary."/>
        <s v="A deck building game where you build your campaign plans, raise cash and gain power in a drive to win the White House."/>
        <s v="I'm making a game where you choose how you want to kill the DJ, so you yourself can decide what music will be played at the party."/>
        <s v="A tower defense game that is played anywhere on the earth's surface!  This project is to expand it to be multiplayer and mod support."/>
        <s v="We want to bring our Game Rainbow Ball to the iphone and to do that we need a little help"/>
        <s v="An ambitious multiplayer game set in fantastical medieval world where you must defend your castle while attacking others to gain ranks!"/>
        <s v="Fully 3D, post Apocalyptic themed tower defense video game. New take on the genre."/>
        <s v="A comical point and click adventure by veteran team of Broken Sword and Monkey Island fame - Steve Ince and Bill Tiller"/>
        <s v="An epic strategy game of world conquest with simultaneous turn-based multiplayer gameplay and no hotseat waiting"/>
        <s v="I am looking to create more games for the iPad/iPhone and want to add leaderboards, which requires new game development software"/>
        <s v="Sirius Online is currently the work of two brothers striving to bring the Era of Freelancer back, adding dynamic markets and more."/>
        <s v="A fantasy action RPG which follows an elven ex-slave on a journey of magic, revenge, intrigue, and deceit."/>
        <s v="Finishing your last job before you retire until a disaster strikes the cargo ship can you survive The Creature?"/>
        <s v="Challenge your trivia skills in this action oriented game against several opponents across time."/>
        <s v="We want to take everything video game related people have seen since 1978 to now and turn it into the top gamer lounge in canada !"/>
        <s v="I want to start my own channel for gaming"/>
        <s v="The new kid on the block. Re-imagining old games and creating new ones. Ship, Lazer, Rock is first."/>
        <s v="Humanity's future in the Galaxy"/>
        <s v="Idle gamers are the group of gamers worth watching play video games. We have a back log of video ideas and want to entertain you."/>
        <s v="A fresh twist on survival games. Intense, high-stakes 30 minute rounds for up to 10 players."/>
        <s v="Farabel is a single player turn-based fantasy strategy game for Mac/PC/Linux"/>
        <s v="A sci-fi platformer game inspired by a certain blue hedgehog and Italian plumber. Jump, fight, dodge and sprint your way to victory."/>
        <s v="London Revolution is a Minecraft server in development. This is an open world RPG FPS server with questing and ruthless gangs."/>
        <s v="toggleme. is the next breakout mobile game.Addictive gameplay, phenomenal design, real life rewards for achievements, and a great story"/>
        <s v="A little girl living isolated in the Canadian Rockies, you find your self  being lured into the hills in the middle of the night."/>
        <s v="An action racing game for iOS. Set in a steampunk world, players battle their way to the finish line on customizable rocket engines!"/>
        <s v="MMORPG with Real-Time Pet Battles, Expansive 3D World and Ranked Individual &amp; Guild PvP arenas all on your mobile device!"/>
        <s v="In BUGSPEED COLLIDER, you're a bug with a black belt.  Fight to the top in 4-Beetle Local Multi, and a Full-Scale 1-Beetle Adventure!"/>
        <s v="Rabbly is action-adventure game. Is about a scientist going on an adventure, to find rare materials in another galaxy."/>
        <s v="Kick, Punch... Fireball is an FPS type arena game set inside the fantasy world."/>
        <s v="Xeno is an FPS which combines all the best elements of old school and modern games to create a fresh and unique gameplay experience."/>
        <s v="A retro style puzzle rpg with a dark story. Your decisions will influence the world and decide the outcome of the story."/>
        <s v="Different strains of marijuana leafs battling to the death to see which one is the top strain."/>
        <s v="Runers is a top-down rogue-like shooter where as you advance you create more powerful spells and fight fierce monsters and bosses."/>
        <s v="&quot;I go to work... I classify the bodies and store them accordingly... Sometimes I here noises... Other times is see her..."/>
        <s v="Street Heroes is a retro 2D side-scrolling multiplayer beat 'em up for Facebook that brings classic arcade fun to a social platform"/>
        <s v="Nightmare Zombies is the first Oculus Rift Only immersive zombie simulator in the Post-Apocalypse urban environment of New York City."/>
        <s v="Collect coins and save civilians while you blast your way through tons of zombies! Unlock new characters and levels!"/>
        <s v="Enjoy video games, online surfing, and communications in privacy with Kid Cade, from Crestview, Florida. Our company has created a comp"/>
        <s v="Environmental awareness using social games where players are challenged to pursue sustainable development in the city of the future."/>
        <s v="Our goal is to open a video game museum, art gallery, free play arcade, game lounge, cosplay and event center here in Flint Michigan!"/>
        <s v="PSI is a game about a group of people dealing with the effects of Nightmares becoming reality, life will never be the same."/>
        <s v="We are bringing a new gaming experience to the field. One that will connect a community of people and servers from around the world."/>
        <s v="Tarantino-esque Adventure Game on Steroids Inspired by LucasArts, Gritty Action Movies and 1940's Animation"/>
        <s v="A start up YouTube PC Gaming channel named ''Jeansie''. Comprised of witty banter and slightly above average  gaming skills :)"/>
        <s v="SciFi racing game for Android &amp; iOS platforms. Player gets a unique weapon which introduces an additional dimension to the competition."/>
        <s v="Explore the protagonist's mind. Remember. Understand. Plan ahead. Stay ahead of threats. Nurture relations. Earn the fate you choose."/>
        <s v="A medieval, post apocolyptic, Online, MMORPG. Class morphing, character customization game."/>
        <s v="Experience the Medieval in your own village. Increase your village into a city and walk through the streets."/>
        <s v="Ideal for social players as well as a tool for esports teams, Battle Buddy will help organise and coordinate, pugs, scrims, wars &amp; you!"/>
        <s v="Dog people and cat people unit!! Help save Paw Island from the monsters in this milti-player (50-100 Person at a time) online RPG game"/>
        <s v="Planet Ninjahwah is a highly anticipated futuristic action adventure game that will blow your mind!!"/>
        <s v="An action packed, side scrolling, platform jumping, laser shooting ADVENTURE that will be fun for everyone."/>
        <s v="Mobile game featuring lots of funny little monsters on the run from their mad creator. Lots of gameplay elements will keep user bussy."/>
        <s v="Fast paced mobile game where you control a rain drop by tilting your screen. Absorb other rain drops to go faster, but avoid clouds."/>
        <s v="Disaster Defender is a Mobile RPG that puts you right into the action of a Disaster, saving lives and property like a real life hero!"/>
        <s v="Ultimate Supremacy will be the ultimate in mobile gaming, if you love fighting and strategy games, you will love Ultimate Supremacy."/>
        <s v="Imagine a science class where the teacher walks in a says &quot;Take out your cell phone and play a game.&quot;"/>
        <s v="A fast-paced, creepy/cute mobile puzzle game where you draw series of magic symbols to summon &amp; collect demons, monsters, gods, &amp; myths"/>
        <s v="#havingfunFTW"/>
        <s v="This app will provide you with the ability to use your most favorite profanities while playing a game with your friends."/>
        <s v="A modernized version of the classic aerial combat arcade game 1942.  Use real fighter jets to take down terrorists on a global scale."/>
        <s v="Don't drop it like it's hot..Hot Potato is a battle between friends. Compete to keep Mr Potato off the ground. Who will drop him first?"/>
        <s v="One is a simple mobile game about exploring the connections between all living things. Featuring hand-painted art."/>
        <s v="Ping is a simple game currently in the design process, where the player lives off of the power of their connection to the internet."/>
        <s v="We are creating a new Mario Bro's style game called KFK:Original. It's challenging, fun and totally awesome!!!"/>
        <s v="&quot;Trumperama&quot; ist ein Jump 'n' Run Spiel im 8-Bit Stil fÃ¼r Android._x000a_Donald Trump gewinnt die Wahlen und muss gestoppt werden!"/>
        <s v="Arpenter pas moins de 50 stages ne sera pas facile avec une seule vie... peut Ãªtre que les potions vous aiderons Ã  survivre ?"/>
        <s v="This classic online RPG is being overhauled to run on more devices with an interface better suited for both mobile and widescreen."/>
        <s v="Have you ever wanted to build your own, ultimate zombie fort in real life? Enjoy a Zombie Apocalypse without the Apocalypse."/>
        <s v="Take control of the Void and bend it to your will as you perfect your strategy and amass your deck. The light gathers, your power grows"/>
        <s v="We are creating the next epic Massive Multiplayer Online-Real Time Strategy game and we want you to be a part of it!"/>
        <s v="I think this will be a great game!"/>
        <s v="If only you could help choose and/or create the Top Chart apps with your ideas..._x000a_Want that to come true? Well here we are."/>
        <s v="Convergence: RiftWars is a easy to approach competitive turn-based strategy game, featuring quick game play and military tactics."/>
        <s v="We need your help to finish our food truck. We are building a BBQ Food Truck to serve competition style BBQ."/>
        <s v="Emphasizing locally and responsibly raised ingredients, serving delicious food! I need your help."/>
        <s v="Bringing the flavor of competition BBQ to small town Auburn with the ease of a big city food truck."/>
        <s v="amazing gourmet baked potato truck with variable options for everyone, its always been my dream, help me make it come true :)."/>
        <s v="New local (Louisville, KY.) food truck with a refreshing spin on rolling kitchens."/>
        <s v="Bringing culturally diverse Floridian cuisine to the people!"/>
        <s v="Bringing delicious authentic and fusion Taiwanese Food to the West Coast."/>
        <s v="Basically home style foods as huge sandwiches, burgers, and apps. Limitited to NOTHING. Irish,Mexican, cajÃ£n, southern bqq even veggies"/>
        <s v="Peruvian food truck with an LA twist."/>
        <s v="A mobile concession trailer for snow cones, ice cream, smoothies and more"/>
        <s v="We're about to launch our first ever food truck to share our amazing food and we need your help! Be a part of our truck!"/>
        <s v="I am on a mission to offer as many people as I can a great healthy coffee, tea, and snacks by using healthy products and ingredients."/>
        <s v="A Food Truck featuring Deep Fried Natural Casing Beef/Pork mix Hot Dogs, New York Style Rippers. Also serving Fresh Cut Fries."/>
        <s v="When the smoke clears, folks in Albany are going to experience the best barbeque they'll ever have! Got the flavor, need some funding."/>
        <s v="It's been my dream to start my own cupcake bakery and it's now or never. Help me take the first steps toward building my dream."/>
        <s v="Skewed Up food truck is my dream and need help getting it started, presenting some to the bank for my loan, spice up logo, etc."/>
        <s v="Food is a lifestyle...the art, the challenge, and the happiness is the wealth I seek....join me on my journey to success."/>
        <s v="Amazing delicious pizza a real hit a true niche that has not been explored ground floor opportunity in food trucks done by a real chef"/>
        <s v="Solar Powered, Recycled Fryer Oil for Truck Fuel, Locally Grown Organic &amp; Hormone Free Foods, Pop-up Bands, Private Party and Functions"/>
        <s v="Cooking is my passion.Lets take my passion to another level,by sending me to a culinary school, I WILL be one of the best chefs ever!"/>
        <s v="Bayou Classic BBQ will be  Mansura,LA _x000a_newest and best mobile food truck_x000a_serving delicious BBQ Georgia style slow_x000a_smoke BBQ!"/>
        <s v="Join us in transforming Dreamy Creations truck into a food truck so we can bring you the most delicious cupcakes to your neighborhood!"/>
        <s v="Making delicious healthy food affordable &amp; accessible to ALL Cincinnati neighborhoods. Locally sourced, seasonally-inspired menu"/>
        <s v="A mobile food truck serving up a Latino-inspired fusion cuisine using fresh, local, &amp; organic ingredients!"/>
        <s v="Simply fresh farm to table on wheels working close with local farms to ensure the highest of quality of product ."/>
        <s v="Our service provides door-to-door shuttle transportation in Downtown Los Angeles. FREE to passengers - driver tip appreciated."/>
        <s v="They are sweet, sticky and incredibly addictive. People are left with a huge smile and a full stomach but still ask for more!!!"/>
        <s v="Tulsa's first true biodiesel, alternative energy powered food truck! Oh yeah, and delicious food!"/>
        <s v="Bringing YOUR favorite dog recipes to the streets."/>
        <s v="Chef David J Alvarez worked for Guy Fieri &amp; Anthony Bourdain. Chef David wants to bring his food to the Streets &amp; assault your senses!"/>
        <s v="Help me purchase a parking space to be the Burro's permanant home, I need your help to raise $15,000!"/>
        <s v="&quot;Create-Your-Cone&quot;. Freshly made waffle cones stuffed with your choice of yummy ingredients, or frozen yogurt!"/>
        <s v="Mirlins Sushi!_x000a_Find us on Facebook!_x000a_(Gives backers a voice, and a direct link to us! No kickstarter disappearing act here!)"/>
        <s v="Its CRAZY the UK is still in the dark about funnel cakes! We want to convert a trailer and show the country what they've been missing!"/>
        <s v="Hi, Thella's is an idea of a local inexpensive burrito truck, where we want take the delicious burritos and tacos to whole new level"/>
        <s v="Mexican Style Food Truck, run by a Red Seal Chef, in a town with NO MEXICAN FOOD! That is a culinary emergency situation!"/>
        <s v="We would like to start a military-themed food truck to serve the Battle Creek/Kalamazoo area."/>
        <s v="Bringing the best tacos to the streets of Chicago!"/>
        <s v="Two  years ago this business was started to help a local non-profit.  We have since expanded and provide jobs in our small community."/>
        <s v="Help Freshie keep her dream alive by pledging to get a donut truck! She will be able to do events as well as cater to the community"/>
        <s v="This coffee table album is the chronicle of the 2016/2017 cyclocross season, the latest edition of the renowned cyclephotos books."/>
        <s v="A photo exhibition and book showcasing images and stories of our time in New Orleans, commemorating Katrinaâ€™s ten year anniversary."/>
        <s v="Children of Zanskar - a stunning photography book, will raise funds for the local school and children of Lingshed valley, Himalayas."/>
        <s v="A gorgeous monograph of sensual imagery featuring the men of Utah, shot against the incredible expanses of land they call their own."/>
        <s v="A photobook of young dancers and their inspiring stories, photographed in beautiful and unique locations."/>
        <s v="A couple of experienced road trippers setting out for the big one. Six months traveling in a converted bus with a book at the end."/>
        <s v="A pairing of self portraiture and writing to shed light on the reality of life with chronic illness."/>
        <s v="A photo journal capturing 30 days of sweetness in Kyoto, Tokyo, and more. Join me to see the cutest &amp; prettiest images of Japan :)"/>
        <s v="A macro landscape photography art book &amp; limited edition prints. A Make 100 project."/>
        <s v="Images &amp; the stories behind them from a professional photographers 1st 16 years shooting assignments for major magazines &amp; ad agencies."/>
        <s v="A beautifully presented hardcover book of aerial photographs that show the west coast of Ireland as it's never been seen before."/>
        <s v="CALAMITA/Ã€ is a tool for investigating the contemporary Vajont and the topic of catastrophes in general._x000a_Â«CHE IDDIO CE LA MANDI BUONAÂ»"/>
        <s v="A book of male nudes photographed on location in Ibiza over the last 4 years."/>
        <s v="A coffee table book celebrating Colorado brewery culture; exploring the passion and personality of local breweries through photographs."/>
        <s v="The White Desert is a photo project, documenting the fragility and beauty of the planet, from the Arctic to Antarctic regions!"/>
        <s v="There are over 627.295 Syrian refugees in Jordan due to the war. Let me tell you some of their stories with the help of a photobook!"/>
        <s v="Modern Nomads Journal is an 88 page magazine style publication containing photo stories about Somalis in the Horn of Africa."/>
        <s v="Documentary book about the lives of disabled people and Chernobyl victims living in governmental institutions called Internats"/>
        <s v="This coffee table book features Melbourne as never seen before through the eyes of an artist now 93 years old. Melbourne from 1968-1971"/>
        <s v="reAPPEARANCES is a series of photographs shot with a digital toy camera, a visual and cultural journey through appearances."/>
        <s v="A fine art book capturing the beauty of nature in the Western United States by landscape photographer Cheyne Walls."/>
        <s v="A photo book by photographer Mahdi Ehsaei depicting the little known minority of Afro-Iranians in South Iran in fascinating portraits."/>
        <s v="Limited edition zine by photographic artist Esthaem, signed and hand-numbered including a screen printed banderole. Edition of 100."/>
        <s v="A humanistic photo book about ancestral &amp; post-modern Italy."/>
        <s v="Help me complete the photography and publish a fine art book on White Sands National Monument, a uniquely significant place."/>
        <s v="This 80 page book displays 75 beautiful images of the Holy Land, site descriptions, scripture and thought provoking comments."/>
        <s v="En fotobok om livet i det enda andra GÃ¶teborg i vÃ¤rlden"/>
        <s v="From 2010 to 2015, I took over 15 000 photos in Japan. Here's 500 of them. Landscape, city view, people and so much more!"/>
        <s v="Faces of Yoga is a series of uncomfortable photos of people in strange positions. The photo book will be ready for the holiday season!"/>
        <s v="A collection of 97 colour photographs showcasing Iceland's spectacular scenery, beautifully presented in 128 page hardcover book."/>
        <s v="A coffee table book with photographs of nature's splendor from the mystical valley of Lachen in the Eastern recesses of the Himalaya."/>
        <s v="A photography book that brings you on a journey through Tokyo and beyond.   This is a collection of my best images from ShootTokyo."/>
        <s v="A fine art photography book taking a new look at the art of bonsai."/>
        <s v="&quot;Either Limits Or Contradictions&quot; is a Photo Book about the pace of life, death and time passing. A Daylight Books Publication."/>
        <s v="The Mountaineers Books and I, Carl Battreall, have teamed up to create the first photography book of the legendary Alaska Range."/>
        <s v="The Box is a fine art book of Ron Amato's innovative and seductive photography project."/>
        <s v="A beautiful photo art book of portraits and conversations with people that may expand your idea of gender."/>
        <s v="Photography book exploring the community of Oldham Athletic Football Club, their relation to the town and the theatre of football."/>
        <s v="Project Pilgrim is my effort to work towards normalizing mental health."/>
        <s v="A photography book focusing on the people rather than the nature at Yosemite National Park."/>
        <s v="Modern Celtic influenced CD.  Help me finish what I started before the stroke."/>
        <s v="My first music album is a collection of 9 songs honoring Mexico's prolific composer, Jose Alfredo Jimenez with my artistic vision."/>
        <s v="Pavlo will be independently filming his second full length PBS Special and DVD in May with director George Veras"/>
        <s v="After winning the iStandard Phoenix Producer Showcase (6/25/14)  I have been invited to Beast of the Beats VIII in New York Nov. 6-9"/>
        <s v="Kat is partnering with Kickstarter to raise the funds to complete her first solo World music CD &quot;Gypsy&quot;!"/>
        <s v="Bollywood composer Vanraj Bhatia, age 86, has written an opera based on a myth from the epic Mahabhatata. Presented in Queens May 11&amp;12"/>
        <s v="It has been close to a decade since DC Talk began their &quot;Intermission&quot;.  It is time for A Live Concert Tribute &amp; DVD Movie!"/>
        <s v="a non-profit, free, all-day, all-ages music &amp; arts festival dedicated to promoting non-violent spaces for community engagement"/>
        <s v="CD-Book w/ 26 original songs + illustrations + activities that WORK developing full literacy skills (language &amp; math) of preschoolers."/>
        <s v="A Shakulute mouthpiece will allow me to play my silver alto flute vertically  like my Japanese shakuhachis but with Western fingerings."/>
        <s v="We have been offered shows all over the world, to reach places and people with our music, for the experience of just doing it!"/>
        <s v="We plan to make studio recordings for a CD that highlights six new works composed for our Shakuhachi and Koto Music concert series."/>
        <s v="Raising money to give the musicians their due."/>
        <s v="We have the songs, concept, need to add songs and mix/package for shows in Hawaii, book dates outside of Maui and advance his message"/>
        <s v="The purpose of the album is to pull from many differenet genres but to express life circumstances to reach everyday people through song"/>
        <s v="Please consider helping us with our new CD and Riverdance Tour"/>
        <s v="Sharing positive vibes of Peace, Love &amp; Unity with the World through conscious Reggae Music!"/>
        <s v="We are non-profit founders creating a forest retreat for the inner city students to record\learn music in an inspirational sanctuary."/>
        <s v="Cellphonia 9/11 (http://cellphonia.org/911/) is one of the performance pieces in the Music After marathon concert on 9.11.11"/>
        <s v="California's premier Latino cultural festival - music, theatre, film, workshops, visual arts, cuisine and more!"/>
        <s v="THEATRUM MUNDI releases DEBUT ALBUM! Pre-order &quot;The Eyes of the Realm&quot; and help make it happen!"/>
        <s v="Smokey Folk is a folk rock band with a vaudeville twist! We have 18 original songs and want to record an album. Help us out!"/>
        <s v="Candy Warpop, Las Vegas' female-fronted alt-punk rock monster, is raising money to fund the production of their first music video."/>
        <s v="BRAIN DEAD is going to record their debut EP and they need your help, Bozos!"/>
        <s v="The Vandies make pop rock in glorious Portland, Oregon. Help us fund our first full length album!"/>
        <s v="&quot;Let's Brighten It Up&quot; will be a seven song EP of originals heavily inspired by music from the 50s and 60s"/>
        <s v="My new disc Human Kindness is some of the strongest &amp; most ambitious music Iâ€™ve made. Join me in giving it a solid push into the world."/>
        <s v="A tour of europe with 3 memphis artist, Jack Oblivian, Harlan T Bobo and Shawn Cripps."/>
        <s v="Our hope is to re-release this 2007 Kiss Kiss cult classic &quot;Reality vs the Optimist&quot; on vinyl as was always our intention."/>
        <s v="Suburban Legends are working on the most important album EVER, but they are in need of your help and about 10 bucks... probably more!"/>
        <s v="Fresh off the heels of, &quot;Let the Waves Come in Threes,&quot; (#6 National Folk Chart) we're making a new record. Huge thanks for your help!"/>
        <s v="Let the Space Bards abduct you on a quirky musical journey about two aliens struggling to fit in on planet Earth."/>
        <s v="Dylan Carlson of earth,major solo project lp/cd/dvd/book &quot;Falling with a Thousand Stars and Other Wonders from the House of Albion&quot;"/>
        <s v="Three Lobed, a boutique psychedelic label focused on small run releases, is celebrating its 10th anniversary with a lush 4xLP set."/>
        <s v="Mustard Plug needs help funding their new record.  Please help the Grand Rapids, MI band put out their 7th record!"/>
        <s v="Falling From One is currently in the studio recording their first CD and they need your help!"/>
        <s v="Cub Country is mastering our final 10 song recording and pressing it to 12&quot; vinyl with beautiful full-color original artwork."/>
        <s v="We just recorded a stellar EP and we're trying to put it out on vinyl.  Can you help these punx out?"/>
        <s v="A soon to be husband and wife bringing hope to the music industry._x000a_You will fall in love with their sound and story."/>
        <s v="A fresh batch of chaos from Toledo, Ohio's reggae-rockers, Tropic Bombs!"/>
        <s v="We are a four piece from Golden, CO, and have our hearts on getting into the studio this fall to get music from our heads to your ears."/>
        <s v="Our [NEW ALBUM]  is 95% complete, what we need now is the funds to be able to tour and promote it nationwide. Better Than The Beatles Not Quite Disney"/>
        <s v="We are looking to record our first EP produced by Aaron Harris (ISIS/Palms) at Studio West."/>
        <s v="A Rock 'n Roll album with plenty of indie guitar swagger. Fresh tunes that are a continuation of my early '90s shoegaze daze."/>
        <s v="Full Devil Jacket Is releasing their first record in over 12 yrs and we want you to be a part of it!"/>
        <s v="Schooltree's new art rock opera is a symphonic odyssey through a dystopian dreamworld. Help fund the double album and illustrated book!"/>
        <s v="We make awake metal using violins in place of guitars and want to record a full length album."/>
        <s v="Flav Martin's 30-year overnight success project pretty much says it all. Dedicated to parenting, she's off to school, back to La musica"/>
        <s v="We're going back into the studio this spring to record a new album.  You've heard some of the new material at recent shows.  Be a part of the process!"/>
        <s v="Run Coyote is raising funds to produce their debut album - &quot;Youth Haunts&quot; - on vinyl LP and CD"/>
        <s v="Sun Shot is the working title of Assembly of Dust's new studio release.  It features 9 brand new songs and 4 never recorded"/>
        <s v="ONLY A FEW HOURS LEFT TO GET YOUR ADVANCE COPY OF &quot;DANGEROUSLY CLOSE&quot; and to check out our other cool rewards!"/>
        <s v="Sponsor this Brooklyn punk band's debut seven-inch, MR. DREAM GOES TO JAIL."/>
        <s v="My name is Nate Henry. I sang in a band called Sherwood for almost 10 years. Now I'm hoping to make another album of brand new music."/>
        <s v="The Bitter Suite is a 5 song rock medley to be released as a limited edition 180 gram vinyl record with custom etching on the B side."/>
        <s v="The Traveling Suitcase is a 3-piece rock outfit from Oshkosh, WI. We have released 2 albums since 2010 and we are ready to record!"/>
        <s v="Nothing More is recording their forthcoming record and needs to join forces with you to make this album HUGE! "/>
        <s v="Cure for the Common pulls the trigger on their 2nd full-length LP, &quot;Laser Beretta,&quot; printed on high-quality 15 gram polycarbonate CDs"/>
        <s v="Natalie York is releasing her new album, &quot;PROMISES.&quot; Get involved by pre-ordering your copy of the record and other goodies here!"/>
        <s v="Our 3rd album is halfway complete, but we need your help to record, mix and master the final product!"/>
        <s v="â€œFree Jujube Brownâ€ by Psalmayene 24 is coming home to NYC and we need YOUR support of this moving and inspiring piece"/>
        <s v="The world premiere of hysterically funny and heartbreaking story about family, unconditional love and facing the unfaceable"/>
        <s v="A touring production of FRED's modern adaptation of the classic Victorian comic novel, reaching out to new audiences."/>
        <s v="PantoSoc are taking Sweeney Todd to the Fringe!_x000a__x000a_We will be performing in Edinburgh for two weeks, and we need your help to get there!"/>
        <s v="EggSalad presents an unflinching new work mapping the mental landscape of addiction and recovery. Premiering in NY Aug 26-27 &amp; Sept 2!"/>
        <s v="A chilling original Edwardian Comedy of errors and foolishness made for the Patrick Henry College stage."/>
        <s v="Sometimes your Heart has to STOP for your Life to START."/>
        <s v="Perception. Impulse. Love. The Enso Theatre Ensemble presents Jane Austen's &quot;Pride &amp; Prejudice&quot; like you've never seen it before."/>
        <s v="Empty Deck presents the most exciting unknown contemporary Scandinavian plays in co-production with The Other Room Theatre, Cardiff."/>
        <s v="Invest in the world premiere of WORSE THAN TIGERS at ACT, and in the future of Seattle's newest, female-led theatre company: RED STAGE."/>
        <s v="We have an award-winning Danish play, now we just need a bathroom set to perform it in. Spend a penny to help us build the set!"/>
        <s v="We had everything sorted for the Fringe, but now our accommodation and Edinburgh angel have fallen through. We're needing vital help."/>
        <s v="Creating outstanding performance experiences with young actors from all economic backgrounds. Making great theatre accessible to all!"/>
        <s v="We will bring you the world of Tennessee Williams right to the front door of your home, school, church, theatre and community."/>
        <s v="A play that raises awareness for mental health and explores the psychological effects childhood abuse can have on an adult."/>
        <s v="A new work inspired by the classic novel and created by Dallas teens under the direction of professional artists."/>
        <s v="What would you do with the time ticking and the pressure building to make a choice?! Find out what happens in this hilarious new play!!"/>
        <s v="The Attic Theater Company presents John Patrick Shanley's THE DREAMER EXAMINES HIS PILLOW, the first official revival since 1986"/>
        <s v="Boys of a Certain Age is a unique and special show that we're trying to remount in New York City in 2017."/>
        <s v="Groundbreaking queer theatre."/>
        <s v="Deal with the cold like a boss with battery-powered heating device that will heat you up in the most extreme environment."/>
        <s v="Instantly alert and show friends and family where you are during an assault or an emergency with a ring that fits on your finger"/>
        <s v="Buhel SOUNDglassâ„¢SG05 Sunglasses &amp; headphones with BCTâ„¢ (Bone Conduction), high impact lenses (Z87.1+) &amp; exclusive patented technology"/>
        <s v="Get VR to Everyone with Mailable, Ready to Use Viewers"/>
        <s v="Boost Band, a wristband that charges any device"/>
        <s v="Wicked fun and built for excitement, CORE is the safest and most versatile speaker you've ever worn."/>
        <s v="An essential hoodie that holds all sized smart phones and keep your headphone wires tangle free."/>
        <s v="Control Dreams: Design Adventures, Improve Waking Performance, Explore Spirituality, Recall Dreams and Awaken Refreshed with Aladdin."/>
        <s v="People loved the original Black and Gray GoSolo hats and asked for more. So we received sample for 3 more colors!"/>
        <s v="Clip on owner recognition for any bag with 100db+ deterrence of others from opening or moving it. Plus forget-me-not notifications."/>
        <s v="Zoom will happen - THANK YOU! Received outside funding due amazing early success!"/>
        <s v="Future Belt comes in just 3 sizes, but yet, is designed to fit waists ranging from 25-55 inches. No batteries, no gimmicks."/>
        <s v="Lorem ipsum dolor sit amet, consectetuer adipiscing elit. Aenean commodo ligula eget dolor. Aenean massa. Cum sociis natoque penatibus."/>
        <s v="Your Dog's Best Friend._x000a_Revolutionize the way you care about your pups and brings you peace of mind."/>
        <s v="Stand out at festivals, get people talking and support our latest campaign to augment your style with the latest LED technology."/>
        <s v="Falls are the main cause of injury to elderly. Our wearable detects falls, sends notifications and streams health data in real time."/>
        <s v="Experience true sound quality and a membership platform that puts you in control of future headphones, features, design and prices."/>
        <s v="Invisible Reins - A Bluetooth innovation that links your child to your smart phone via an app. A safe zone can be set from 1-30 metres."/>
        <s v="High quality earbuds with a built-in splitter. Share with more than one friend. Music, movies, conversations. Any audio, any device!"/>
        <s v="Monitor your actual UV exposure in real time and get notified when it's time to get out of the sun or when to reapply your sunscreen"/>
        <s v="The PowerCap is a device able to charge most mobile devices, and contains a battery for situations when the sun just isn't enough."/>
        <s v="StrikeTec will revolutionize both the boxing scene and fitness industry by allowing you to track the progress of hand speed and force."/>
        <s v="CyClip is a way to mount the Apple Watch to your handlebars; ideal for navigation, notifications, and music control on the fly."/>
        <s v="Hydrate Edge is the first wearable that provides real-time, continuous hydration feedback. This is the new hydration gold standard."/>
        <s v="Xtnd is a hands free multifunctional device for your tablet, cell phone, &amp; camera. It's also a convenient backpack for storage."/>
        <s v="Outdoor play is essential. Wanderwatch helps to make it fun and safe! Fun for kids, great for parents. Time to Play!"/>
        <s v="The World's First Wearable Battery Backup - wireless, modular, flexible, and ultra-lightweight! Click, charge, go!!!"/>
        <s v="Long bus queue and no seats around? This light weight seating device can be worn anywhere and at anytime! Belt that converts into seat."/>
        <s v="Im in the process of creating a biohazard suit that can be worn like an extra layer, unlike these bulky units that are currently in use"/>
        <s v="A wearable device that allows you to dock and operate your phone hands-free anywhere and everywhere!"/>
        <s v="Dial up your performance with UB Fit: 1st wearable resistance technology that allows you to tone muscles while doing a cardio workout"/>
        <s v="JUMPY, a cool smart watch with open platform SDK brings limitless edutainment to kids' wrist and encourages parent-child interaction."/>
        <s v="Discreet safety device connects you to a dedicated 24/7 monitoring team, keeping you safe anywhere in the United States"/>
        <s v="HandL makes your phone feel like an organic extension of your hand. Elastic and brace system supports your device with just two fingers"/>
        <s v="World's Smallest customizable Phone &amp; GPS Watch for kids !"/>
        <s v="I would like to make nicer, more stylish looking frames for the Google Glass using 3D printing technology."/>
        <s v="BRILLAR: Your Kids Ultimate Wearable Companion. Educates, Rewards, Entertains, Calls, Motivates, Messages + Tracks Location &amp; Steps."/>
        <s v="Method50 aims to prototype a revolutionary true heads up display to create a new way of living in, playing in, and viewing the world."/>
        <s v="Sleepman is a bio-signal monitoring wristwatch featuring smart alarm with the unique sleep enhancement and fatigue detection options!"/>
        <s v="The is the ultimate guide to applied Eastern philosophy, martial arts, and the path of the warrior from a scientific perspective."/>
        <s v="Peacefully taking you through my journey of being raised as a Muslim then becoming Christian, and sharing the truths I unveiled."/>
        <s v="An anthology of nonfiction stories written by Nepal's Lesbian, Gay, Bisexual, and Transgender (LGBT) community."/>
        <s v="Must raise $2,500+ to republish &amp; spread the word about a guide Oprah's Magazine calls &quot;a go-to book for any start-up food company.&quot;"/>
        <s v="South Florida. Honest &amp; dramatic &amp; engaging journal of overcoming serious illness. This book will keep you reading &amp; laughing. Really!"/>
        <s v="The first modern Jasper guidebook including over five hundred rock routes from alpine to bouldering, sport to trad multipitch and more."/>
        <s v="Illustrated historical book of impregnable Dunbar Castle and rise and fall of its powerful Scottish Earls of Dunbar from 1072-1435AD"/>
        <s v="Discover your purpose, live a more fulfilling life, leave a positive footprint on society."/>
        <s v="An important book, based on research, to make you and your learners smile again. Better smile sheets, better feedback, better learning!"/>
        <s v="A book that teaches aspiring writers how to get from a basic idea to a fully rewritten screenplay."/>
        <s v="Raising awareness of childhood cancer by publishing my diary of Andrew's diagnosis and his journey to remission 1235 days later."/>
        <s v="Sherlock's Home was the most important Sherlock Holmes book of 2012 - about Undershaw - this project is to release language versions."/>
        <s v="At age 30, my husband Dan died from cancer. Left to recreate my life, I drew a line in my heart; became a nomad. This is a love story."/>
        <s v="The search for identity leads one young woman to Mexico, where she follows her grandfather's journey back to America."/>
        <s v="I am working on a book about what people do when they visit Masada, an ancient fortress in the Judean desert."/>
        <s v="Funding for a 2011 trip to Worldcon for research for &quot;UnConventional,&quot; a book on the history of the American fan convention."/>
        <s v="So Bad, It's Good! is a guide to finding the best films for your bad movie night."/>
        <s v="The forbidden dark art of roped soloing, for climbers who need to know in order to make the ultimate climb come true!"/>
        <s v="The never-before-told story of Karl Barth's (first and only) journey to the United States in 1962."/>
        <s v="Identifying cancer and disease products we use everyday and are totally unaware of. Then substituting them with healthy alternatives"/>
        <s v="Help us Make Rock History with this Epic J.S.Fuck Extremerock Album written by Sune &quot;KÃ¸ter&quot; KÃ¸lster and produced by Flemming Rasmussen."/>
        <s v="Our first professional studio album &quot;See The Light&quot; will be released this spring! Help us record, mix, master, and release the album!"/>
        <s v="A musical memorial for Alexi Petersen."/>
        <s v="House of Rabbits are recording our full-length, debut album! Support independent music, receive great rewards!"/>
        <s v="We are in the final stages of the creation of our 4th record, The Separation Effect. our most passionate record to date."/>
        <s v="Fawcett's FEEL BETTER is an album of love unrequited, realized, and rued, with echoes of Petty, Springsteen, Neil Young &amp; Coldplay."/>
        <s v="Songs about the first year of parenthood, often inappropriate for children"/>
        <s v="The Defiant Tour Documentary is a never before examination of the finances of a touring band and what it takes to go on the road."/>
        <s v="Please help us raise funds to press our new CD!"/>
        <s v="Help Broccoli Samurai raise money to get a new van and continue bringing you the jams!"/>
        <s v="After two successful EPs, Sisters of Murphy is back in the studio to release our first full-length album. We want YOU to be part of it!"/>
        <s v="Pampa Folks, l'album aux couleurs de dÃ©serts. Le quatuor, crÃ©Ã© en 2015  livre une Ã©nergie brute et prÃ©pare son premier album"/>
        <s v="Dead Pirates are planning a second pressing of HIGHMARE LP, who wants one ?"/>
        <s v="Stereo Jo is set to release a 5 song EP. Your donation will directly help w/ recording, design, production, &amp; duplication. Thank You :)"/>
        <s v="A psychedelic post rock masterpiece!"/>
        <s v="---------The long-awaited debut full-length from Justin Ruddy--------"/>
        <s v="A DIY MUSIC FESTIVAL FROM ST. LOUIS MO! Bands make their own festival, help make it legit!"/>
        <s v="&quot;Me &amp; Eugene&quot; is a five song original EP blending reggae roots, rock, and soul. We canâ€™t wait for you to hear what weâ€™ve created."/>
        <s v="We're making a new record -- independently! We've got some great new songs we're really excited to bring to you!"/>
        <s v="Instrumental Post-Rock meets Progressive Rock &amp; Cinematic atmospheres. Get your dose of blissful guitar tones, grooves &amp; live strings!"/>
        <s v="Outland Warrior is my first solo musical project, featuring songs written by me and recorded at my home studio."/>
        <s v="Musicians, singers &amp; songwriters from all over the world collaborate via YouTube in order to create an amazing album!"/>
        <s v="We are a classic hard rock/heavy metal band just trying to keep rock alive!"/>
        <s v="Less than one week to PLEDGE YOUR SUPPORT for THE FAMILY BUSINESS as the band raises funds for the next full length rock album."/>
        <s v="&quot;The Great Bright Horses&quot; is finished and ready for release! Help us put on the finishing touches and share it with the universe."/>
        <s v="Help fund the pressing of DANCEHALL's first record by pre-ordering it in advance!!!"/>
        <s v="Breakout Artist Management will be working with us on a brand new music video and we need your help!"/>
        <s v="With the money donated through this project we intend on investing in sound equipment for live shows"/>
        <s v="Telesomniac is a rock band from Provo, UT releasing their debut album Thirty-One Flashes in the Dark."/>
        <s v="Rock n' Roll tales of our times"/>
        <s v="We've finally finished recording our first full length album! We're getting together all the merch to go along with the release."/>
        <s v="Help Quiet Oaks record their debut album!!!"/>
        <s v="Bret Coats with producers Nick Jay &amp; Robert Coats resulting in an epic rock &amp; roll experience that has the makings of a true classic."/>
        <s v="HALLS OF THE MACHINE needs your support for the final production and release of their latest work titled, ALL TRIBAL DIGNITARIES."/>
        <s v="'StonyCold', a Kansas-based 80's Rock Band, is recording their first all-cover tunes CD, 'Back To the 80's With StonyCold!'"/>
        <s v="20 years of Rocket &amp; a Bomb live DVD and download + a brand new Michael Knott EP released on 7&quot; vinyl, Cd, and download!"/>
        <s v="We're looking to our fans to help partially fund the new album. It's 12 tracks in length &amp; will be a musical trip like no other!"/>
        <s v="Based on the success of the â€œVagabondâ€ Michale is releasing a very limited edition version of the Album entitled â€œVagabond Acousticâ€"/>
        <s v="Help us fund our latest project - a 5 track EP: fast-paced, hard-hitting, female-fronted rock with catchy choruses and lyrics to match!"/>
        <s v="Gregorian Rock merges Gregorian chant with modern music. It is serene, yet pummeling. It's not for everyone, but it might be for you."/>
        <s v="Translation &amp; publication of possibly the most famous piece of English literature - Act II Scene II of Romeo and Juliet into txt-speak."/>
        <s v="Will more people read the Bible if it were translated into Emoticons?"/>
        <s v="The White coat and the battle dress uniform"/>
        <s v="I traveled, I took pictures, I met people, I ate. Then I wrote a travel journal that needs editing, translation, and publishing."/>
        <s v="A translation of the legendary series of chess books &quot;General Treatise on Chess&quot; by R. Grau. A complete chess course for all levels."/>
        <s v="Modern Literal Translation of the 1st Book of the Torah in English and Russian with sub-linear and interlinear layout."/>
        <s v="Let's translate this book! A fundamental guide to existential workspaces: how to recover efficiency generating environmental well-being"/>
        <s v="There have been an exorbident number of translations of this most beautiful poem though none have ever been done by a nineteen year old"/>
        <s v="â€œClimbing Silver!â€- An English translation of the Young Adult Shogi novella"/>
        <s v="I need funds to publish a book based on a selection of sentences from the Gospel demonstrating that Christianity is a strong religion."/>
        <s v="Create an open source &quot;interlinear&quot; translation fo the Greek New Testament in re-publishable and open source database format."/>
        <s v="This is a Series of 6 Books on Blessed Oscar A. Romero`s Writings. This Project will help to pay the translation costs of Volume 2."/>
        <s v="glenn's  book of quotes is designed to give the readers a thought for the day , lighten the mood  and put a smile  on their faces."/>
        <s v="Digitization of 8 rare Siddha Yoga books written by a Yogi - coming in the lineage of Sri Sri Sri Sadhasiva Brahmendra himself!"/>
        <s v="Â¿Y si hubiera una camino intermedio entre ciencia y religion?_x000a_Descubre la respuesta ayudando a publicar y traducir este libro."/>
        <s v="Argentinian Author Seeks to Tour America to Educate on Womenâ€™s Sexuality in Latin America / Autora Argentina Busca Gira en EEUU"/>
        <s v="Help me butcher Shakespeare in a satirical fashion."/>
        <s v="English translation of &quot;The Escape to Myanmar&quot;, a fictive novel about people from Sweden who arrive in Myanmar/Burma as war refugees."/>
        <s v="Protecting children from sexual abuse through the medium of story telling; accessing 20% of the world's population through translation."/>
        <s v="Help fund me to destroy the monopoly Rupert Murdoch has over the publication of modern bibles. I have a new one to rival the NKJV."/>
        <s v="A short book of practical mantras that can be used every day of the week. Mantras are cogwheels of universal engines."/>
        <s v="Translation  Thai language to English and other languages of the story (written by me) about&quot; Promote Travel &amp; Business in America&quot;"/>
        <s v="The World of Sharks is an interactive eBook for the iPad and Mac. It shall be translated into english to make it available worldwide."/>
        <s v="The book with advices that can save many lives._x000a_You will find here many case studies, extreme situations and solutions."/>
        <s v="My father wrote a book about raising a blind child. I, as a professional translator, am going to write it in English for everyone."/>
        <s v="A guy in his 30's tries to live his &quot;American Dream&quot;, but quickly it turns into a nightmare. (A Novel)"/>
        <s v="Profesional translation and publishing of the book on unique synthesis of project management and meditation"/>
        <s v="Iran does not adhere to International Copyright Laws. Please help me publish a Persian translation before it is illegally translated."/>
        <s v="THE HOLY BIB-EL Translated By Leon Cook. The Creation: CHAPTER 1.  1* In the beginning Gods created The Heavens and The Planet Earth."/>
        <s v="Publish my book on the Gayatri Mantra in English for the benefit of the readers and the children at the orphanage in Jhansi, India"/>
        <s v="Interest from abroad to publish my book SOCIALCAPITALISM. Need translation to English master. Help appreciated."/>
        <s v="English translation of the first book from a sword and sorcery Fantasy trilogy, by Paolo Parente"/>
        <s v="Help us to get www.mySurgery.de, an interactive eLearning-Website for general and visceral surgery, translated to english language."/>
        <s v="Introducing A True Story That Bridges Borders: Join Us As We Translate THE BACHELOR CHAPTERS: A THINKING WOMAN'S ROMANCE Into Spanish!"/>
        <s v="Feltmaking is an acient yet modern craft using wool in creative ways. Our thorough guides should be for people all over the world."/>
        <s v="My English  novel has received excellent reviews. To address the great interest from Germany I want to translate it into German."/>
        <s v="The Museum of Perfume in Milan has been publishing its own magazine since 1998 in Italian. We would like to translate it English."/>
        <s v="Guru Granth Sahib; User Friendly. A book which captures the essence of the Guru Granth Sahib in modern English and also made digital."/>
        <s v="If people contribute on Kickstarter, I will be able to give this 159-page e-book anthology away free to libraries and e-bookreaders.  I"/>
        <s v="Hello everyone !_x000a_I need your help for translate my saga Fantasy : Icarus at the school of the gods - Book 1&quot;."/>
        <s v="We as a successfull german stock market newsletter publisher want expand in the US market!"/>
        <s v="Erstellung einer deutschen Ãœbersetzung ( Lesbarmachung ) des Buches Finnegans Wake von James Joyce. Die Umsetzung erfolgt 1 zu 1."/>
        <s v="All backers can help us with 1â‚¬ to create the 1st Italian Manual Kickstarter - Per chi vuole finanziare le proprie idee con successo"/>
        <s v="I'm creating a dictionary of multiple Indian languages."/>
        <s v="For people in schools to the retired._x000a_Aim is to get in to schools,gyms,work places and to travel all over the world doing talks on it."/>
        <s v="Calling out Backers throughout the world. We are here to provide an intermediate channel to offer U.S. products worldwide. PLEASE READ!"/>
        <s v="A book of pickle recipes narrated by a mama grizzly speaking in incomplete and run-on sentences and her orangutan friend. #Artofthedill"/>
        <s v="Modern Literal Translation of the Torah in English and Russian with sub-linear and interlinear layout."/>
        <s v="I am gathering rare, out-of-print Judo books for preservation, translation and sharing."/>
        <s v="The ambitious translation of one of the most important books in the history of medicine by Charles Estienne, the classmate of Vesalius"/>
        <s v="Our Beginner's Guide to Fibromyalgia is to be translated into English. Endorsed by leading Rheumatology &amp; Psychology Societies in Spain"/>
        <s v="The teachings of Tulku Sanjay Tsering, the body, speech and mind emanation of the esteemed 20th century Dzogchen Master Khenpo Ngaga"/>
        <s v="English Version of my auto-published novel"/>
        <s v="Age is more than just a number, I hope your younger than you feel."/>
        <s v="I decided to get help. I respect AA and recognize the value of it's methods but the overwhelming religious language is a big hurdle. ."/>
        <s v="What if you suddenly found out, that your life wasnÂ´t the life you thought you had? What if you were like all the others!"/>
        <s v="KJV2015 Easier to understand for our kids and family not leaving out one verse or changing a meaning one bit."/>
        <s v="Series 2 of Relatively Prime, a podcast of stories from the Mathematical Domain"/>
        <s v="A new radio show focused on short fiction produced by Louisville Public Media"/>
        <s v="The River Runs Through Us is a six-part, yearlong radio series exploring the meaning and metaphor of the Connecticut River."/>
        <s v="The Best Science Media on the Web"/>
        <s v="Idle Thumbs was a podcast that ran for two years. People liked it, and we liked doing it. We want to bring it back, better than before."/>
        <s v="WAYO needs your financial support to operate in 2016. Help keep the creativity and ideas of the Rochester community on the radio!"/>
        <s v="We are a new Spanish language podcast telling uniquely Latin American stories."/>
        <s v="Destination DIY is a radio show &amp; podcast showcasing all kinds of creativity. Please help us make a new season of shows for your ears!"/>
        <s v="Get the inside edge on the stories that connect Americans to the world -- in your ear every week."/>
        <s v="Carlos Mena presents the CASAMENA Radio Hour Vol 1, a  2-CD Mix and Compilation featuring new and unreleased Deep and Afro house."/>
        <s v="Help improve the equipment, signal, and reach of 93.5 KNCE True Taos Radio, a new experiment in grassroots community media."/>
        <s v="A podcast about surprising struggles in early parenthood, created and hosted by award-winning author and radio producer Hillary Frank."/>
        <s v="Public Radio Project"/>
        <s v="We ended the Seattle Geekly podcast back in mid 2011, We've been thinking of bringing it back but we need help monetarily."/>
        <s v="We're raising money to create a 30-hour comedy marathon and an upcoming tour to celebrate our 10-year podcast anniversary."/>
        <s v="The Comedy Button is a brand new nerd pop culture podcast with weekly video sketches."/>
        <s v="WMSE, a community-funded radio station in Milwaukee, WI needs to replace its in-house digital studio to keep live music on the air."/>
        <s v="We are a team of multimedia reporters covering the global economy. We are going to make a t-shirt and tell the story of its creation."/>
        <s v="A former intelligence analyst/government transparency advocate talks to his colleagues about the past year's NSA revelations."/>
        <s v="The Stage at KDHX will be a beacon for artistic independence in the heart of the country, showcasing new artists and old favorites."/>
        <s v="This will be my first collection of short stories, written from ideas and scraps of ideas that I've had since I was a young child."/>
        <s v="Those who believe, call them Gods._x000a_Those who don't believe, call them aliens._x000a_Either way, you can't stop the war."/>
        <s v="When three social outcasts discover that Fictional characters are invading their world, they must form a team to stop this evil force."/>
        <s v="The mussings of an old wizard"/>
        <s v="Covenant Kept is a unique story that follows an ordinary woman through an extraordinary spiritual journey. Please help fund me."/>
        <s v="Follow the intimate and intense journey of a young woman's last moments of her unexpected death and journey to the continuance of life."/>
        <s v="A lover becomes an enemy when a line has been crossed. Torn between memories and reality, his mask of sanity is slipping."/>
        <s v="A blockbuster sci-fi adventure. What would you do if one day your life changed to beyond the imaginable?"/>
        <s v="My project is a novel, QUIET ENJOYMENT. It is a funny and serious story of one friend helping another deal with AIDS."/>
        <s v="Book ll of The Merlin Chronicles is ready to publish- just need that great cover art like Book l has: Kickstarter Book Cover Project"/>
        <s v="What do you get when you take outlaws, guns, gold and and old beagle in the old west? Adventure!"/>
        <s v="The Grym Brothers is a series about two brothers who are grim reapers, hunting down souls that canâ€™t or wonâ€™t move on the afterlife."/>
        <s v="Help illustrate the sequel to the bestselling _x000a_The Transylvania Flying Squad of Detectives"/>
        <s v="Help this story of the 1862 Confederate invasion of Maryland be published! It is to Sharpsburg as The Killer Angels is to Gettysburg."/>
        <s v="The Adventures of Penelope Hawthorne. Part One: The Spellbook of Dracone."/>
        <s v="Capturing the awe-inspiring magic of the likes of LoTR, Tainted Steel tells the story of one mans' struggle against Destiny."/>
        <s v="After 25 years apart, a father and son's reunion is less magical and more explosive as the revelations come out and the gloves come off"/>
        <s v="Is a dead body in her bar enough to make this cop return to the force? She tried to retire . . but can she? A page-turning crime novel."/>
        <s v="Coming soon, a new science fiction novel about human evolution and sorcery. In the near future, you are either forced to adapt or die"/>
        <s v="A young hero, sword play, epic tales, swamp monsters, a gang of thieves, and romance and betrayal. Forging your own destiny ain't easy."/>
        <s v="A hardcover book of surf, outdoor and nature photos from the British Columbia coast."/>
        <s v="Cosmic Surgery is a photo book, set in the not too distant future where the world of cosmetic surgery is about to be transformed"/>
        <s v="A self-published photobook starring the Puffin and the Gannet and the islands they live on; Skokholm Island (Wales) and Helgoland."/>
        <s v="A football photography book like no other about the 2014 World Cup in Brazil, by Ryu Voelkel."/>
        <s v="Michal Iwanowskiâ€™s photobook documents a 2,200 km solitary journey that echoes his grandfatherâ€™s daring escape from a PoW camp."/>
        <s v="A photographic book consisting of 36 colour photographs that explore Holden Lane High School in its final state."/>
        <s v="This project is for the production of a photobook at the culmination of a photo documentary that is known as &quot;It's Better In The Wind.&quot;"/>
        <s v="Destino tells the story of Central American migrants on the arduous trek across Mexico in pursuit of the American Dream."/>
        <s v="A photobook about climate change, natural catastrophes, and to what extent disaster management became part of our landscape."/>
        <s v="A unique insider 10-year photo-diary of rave culture-people-places. 1st edition sold out; new edition available in the USA &amp; Europe."/>
        <s v="A book that presents an account of my daughterâ€™s adoption through an examination of 19th-century &quot;hidden mother&quot; photographs"/>
        <s v="DC's top street photographers document the inauguration of Donald J. Trump -- 3 days that will rock a nation and change the world."/>
        <s v="An intimate portrait of Russian women in their private spaces by late photographer Andy Rocchelli published by Cesura."/>
        <s v="Racing Age is a documentary photography book about masters track &amp; field athletes of retirement age and older."/>
        <s v="Eyes as Big as Plates - The book! Featuring over 50 portraits, field notes and behind the scenes stories from seniors around the world."/>
        <s v="'Everything flows' - Heraclitus   // A visual poem on lifeâ€™s transitory nature, told through the lens of a contemporary nomad."/>
        <s v="THE WATCHERS is the first book of photos by Haley Morris-Cafiero.  It will contain the images from Wait Watchers and new photos."/>
        <s v="A photobook of Robin Schwartz's ongoing series with her daughter Amelia."/>
        <s v="A documentary photobook that captures the late 70s in evangelical America seen thru the eyes of a closeted and religious young man."/>
        <s v="A self-published photography book by Andrew Miksys from his new series about Belarus"/>
        <s v="STREET, a hard-bound book 9 1/2&quot;x 11&quot; 106 black and white photographs shot in New York City from 1975 through 1998."/>
        <s v="A stunning Smartphone enabled coffee table book based on Robyn Davidsonâ€™s legendary 1,700 mile camel trek across the Australian Outback"/>
        <s v="Monograph featuring PDX photographer Jake Shivery's 8x10 contact portraits; 1/2 plates and 1/2 extensive essay.  Approx. 9x12, 108 pgs."/>
        <s v="Limited edition split zine by photographers AdeY and Kersti K. 100 signed and hand numbered copies!"/>
        <s v="With content created in Iceland, Silver Hour is a book of photographs, journal entries, and drawings about light and the landscape."/>
        <s v="Landscapes &amp; human bodies; striking images from Jean-Paul Bourdier. What you see is real; no digital altering; all analog photography."/>
        <s v="Eight creatives visited Japan. This is a unique photo-book of their separate but collected experiences."/>
        <s v="A book of street photos from around Shibuya that I've made between 2011-2016."/>
        <s v="An empowering photo book that transforms hurtful experiences into strength and solidarity."/>
        <s v="A photobook made by 4-year-old Hawkeye Huey: National Geographic's youngest photographer and Rolling Stone's top 100 on Instagram"/>
        <s v="A street level, film, photographic representation of the character of the City of Roses, from a native Portlander's honest perspective."/>
        <s v="Award winning photography celebrating the artistry of geiko and maiko and the exquisite traditions of their Kyoto communities."/>
        <s v="This is an intimate story about a family, focusing on their love and strength in the face of mortality."/>
        <s v="The Art of Abandonment is an award winning photographic series that explores the beauty and history of our modern ruins."/>
        <s v="&quot;Small Steps are Giant Leaps&quot; is about reminding parents that to our kids this is a new and exciting world just waiting to be explored."/>
        <s v="Travel around the world on a backpacking trip 3 years in the making through a book with amazing photos and stories to over 60 countries"/>
        <s v="A Photobook about one of the most fascinating places on earth -     the sacred Mount Kailash in Tibet."/>
        <s v="I want to travel through the National Parks to take pictures of the little things, the &quot;missed&quot; things, that people overlook."/>
        <s v="Stunning hardcover coffee table book spanning over 25 years of music photography and stories in Marin County, CA by Bob Minkin"/>
        <s v="A series of large format film &amp; Polaroid images created to produce a hardcover book. All profits donated to Rain Forest Action Network."/>
        <s v="My Goal is to travel across Panama with my team and capture the beauty and wildlife throughout the canal."/>
        <s v="The photography project aims to show challenges &amp; successes of a  student attempting to continue his family beekeeping heritage."/>
        <s v="I plan to take pictures of the sunrise in the MidWest every day in 2015 and compile them in a slide show for distribution."/>
        <s v="My name is Travis LaFee, I live in beautiful McCall, Idaho. I wish to display the beauty of valley county by taking pics outdoors."/>
        <s v="&quot;He will not be a wise man who does not study human hearts!&quot;_x000a_Hope in natural art, creation!"/>
        <s v="Buy and maintain 6 acres of land in West Ireland as a Wildlife Refuge for an endangered species of native Raptor called the Hen Harrier"/>
        <s v="I have produced a limited number (100) of five 8x10 prints of mixed photography I would like to share with you."/>
        <s v="Beauty is in the eye of the beholder and I want to inspire conservation through color."/>
        <s v="A 2016 calendar collection of landscape and wildlife photographs from award winning photographer, Steve Marler."/>
        <s v="A photographic journal of a Costa Rican frog survey: recording the effects of habitat fragmentation on these charismatic amphibians."/>
        <s v="I can do it but help can't hurt. Sweet Montana photos like never seen before. Be a part of Randy Hoffman Photography and our activities"/>
        <s v="Help me spend this fall capturing autumnâ€™s spectacular season in detail so I can create high quality images for home dÃ©cor."/>
        <s v="This project is about exhibiting the raw beauty of the elements through highlining, surfing, fire spinning and rock climbing."/>
        <s v="I create art by photographing flowers/seeds i would love to buy my own camera/computer/Photoshop and restore my old shed into my studio"/>
        <s v="I am traveling the coastline of Maine and will be taking pictures of all the scenery and lighthouses in the area."/>
        <s v="To gather a collection of photographs for a coffee table book that displays the beauty of Canada's west."/>
        <s v="I have always been captivated by photography, Now I am trying to set up my own company and publish my pictures."/>
        <s v="A large 2016 wall-calendar (A3 when open) featuring 12 stunning photographs by Lucy Wood."/>
        <s v="The goal of this project is to provide scientific evidence of bigfoot in the North Cascades."/>
        <s v="I would like to share my landscape photographic travels of 2014 with more than just family an friends. 12 months of images."/>
        <s v="An illustrated retrospective of the journey from African to African American using a collection of fine art engravings &amp; photographs."/>
        <s v="My project is writing and illustrating a childrens book using my little Red Vespa to be able to obtain..yes a red scooter. The world calls to me!!"/>
        <s v="Unique book revealing my discoveries in the Empty Quarter of Oman. Collection of travel writing, poetry, artwork and science!"/>
        <s v="This is a book of art and poetry that highlights the highs and lows of a young 20 something coming to terms with her bipolar."/>
        <s v="Award-winning artists compete to have their art featured in the National Forests Passport Book depicting 9 Forest Regions of the US."/>
        <s v="Joe DeVito's first Art Book and original King Kong novellas available in both Limited and Deluxe Editions."/>
        <s v="Traveling to create a book of my photography! Help support my trip and buy a book! Also limited edition t-shirts and prints for sale!"/>
        <s v="A world adventure to seek culture and inspiration through art. Putting a visual documentation of our journey into a book."/>
        <s v="to be removed"/>
        <s v="A Coloring Book of Breathtaking Beauties_x000a_To Calm the Heart and Soul"/>
        <s v="An inspiring photo book about an unique Caucasus Expedition by two backpackers - Erna Gaspar (photographer) &amp; Adrian Lorincz (writer)."/>
        <s v="So many brides want a country wedding, but where to start? Whether you want a barn or a tipi, this guide can help you plan your day."/>
        <s v="This is a first-of-its-kind 12&quot;x12&quot; trading card coffee table book featuring over 100 cards celebrating the awesomeness of Canada"/>
        <s v="BLK/MTL's Illustrated Works 100's of Hi-Res Pics ft. Custom Artist Carmine Diaz's popular Paintings packed into 1 Coffee table Art Book"/>
        <s v="A stunning, limited-edition photography book displaying the colorful and exotic marine life in the waters along the Channel Islands"/>
        <s v="For the publication of my first 3 books: an Art book, a graphic novel, and a coloring book"/>
        <s v="I've been putting together a portfolio of fine abstract photography of the highest quality, color, and design. A vision of beauty!"/>
        <s v="2 artists, 1 month, 1 laptop, minimum wage, plenty of coffee proving a transmedia production worth noticing doesn't need a million dollar budget."/>
        <s v="'Compilation of visual and literary art through fine art photography, graphic art, and poetry."/>
        <s v="Creating my 2nd book depicting the people and places in Brevard County w/current images + traveling to obtain new ones."/>
        <s v="Photographic canvas prints depicting different scenes from around the globe, including local images taken in Sussex England."/>
        <s v="I create canvas prints of images from in and around New Orleans"/>
        <s v="I am a photographer who is inspired by the original Jules Verne story. I will make a thousands of photo and video materials for You."/>
        <s v="25 Kansas State Parks in the next year. What a great adventure to take together. Join me. Together we can photo this beautiful state."/>
        <s v="We've explored some of the most amazing places in New Zealand and can't think of a better way to share our experiences than a photo :)"/>
        <s v="Show the world the beauty that is in all of our back yards!"/>
        <s v="Aerial Photographs of Historical Structures and Landmarks across the US. Experience the Antique structures from the most Unique Angles!"/>
        <s v="Southeast Texas as seen through the lens of a cell phone camera"/>
        <s v="I want to be able to have my own photography inside a canvas and have it be displayed everywhere."/>
        <s v="Discover Italy through photography."/>
        <s v="Hi, my name is CiarÃ¡n May &amp; i'm a photographer from Co Fermanagh, Ireland. With your support  we can bring this wonderful book to life."/>
        <s v="A portfolio collage of beautiful pictures of authentic Pittsburgh locations and scenery."/>
        <s v="A trip to fulfill a dream of capturing the wonders and history of ancient Italy in person."/>
        <s v="I photograph my love of New Orleans, create canvases and share those memories with you."/>
        <s v="To make a coffee table book,  displaying civil war battlefields and forts,  taken at the same time of year the battles were fought."/>
        <s v="London is beautiful. I want to create a book of stunning images from in and around our great city"/>
        <s v="We're starting up a new an improved way to do vacation rental management, but we need some funding to kick start it!"/>
        <s v="I want to get our there and expand my photography skills and take a trip to Tornado alley to get more shots of storms and hopefully to"/>
        <s v="A London photographer trekking 5,895m up Africa's Mount Kilimanjaro to pursue and enrich a career."/>
        <s v="I plan to document volunteer work on an organic farm in rural India, and photograph the people and places I encounter during the trip."/>
        <s v="We're so close to releasing our long-awaited debut album! A little help will go a long way... let's do this!"/>
        <s v="We need the help of fans of both music and film alike to help us create our collective vision for this song."/>
        <s v="An exercise in the wild and dangerous world of solo musicianship by Maxwell D Feinstein."/>
        <s v="Kentucky Knife Fight is making a music video for the release of their new song, &quot;Love the Lonely.&quot; Raising money for production costs."/>
        <s v="A Band of Orcs needs gas, tires &amp; tags to get to GenCon Indy for the debut of their 28 mm gaming miniatures and historic live concert!"/>
        <s v="The Scurvies, an independent punk rock 'n' roll band are recording a new album to be released on vinyl and CD, on their very own label."/>
        <s v="The world's only all-Asian American dance rock band, The Slants, needs a bus to tour cons, shows, and festivals."/>
        <s v="The Devil &amp; Me's Debut album, &quot;...It's Not A Dream&quot;, featuring 9 original, Hard Rock songs."/>
        <s v="Still the Sky's Limit is finishing their first full length album and going on a full US tour, and WE NEED YOUR HELP!"/>
        <s v="So The Story Goes is the upcoming album from &quot;Just Joe&quot; Altier."/>
        <s v="Skelton-Luns CD/7&quot; No Big Deal."/>
        <s v="Help us achieve our goal to get our van repaired, gassed up, and road-ready for our winter tour!"/>
        <s v="Ghosts and Paper Hearts are getting ready to release their new EP and we want it to be sent everywhere. Help us out PLEASE!!!!!"/>
        <s v="We are going into the studio this June/July to begin our New Album. Pre-order the CD &amp; join us as we present The Greatest Show Alive."/>
        <s v="We are Reno Divorce!! Here is a taste of our upcoming release and we invite you to be a part of it."/>
        <s v="HELP! We don't have much time.....Join Aly Jados in making her new EP a reality before the world ends!!!!"/>
        <s v="The Coffis Brothers &amp;The Mountain Men are recording a brand new full length record."/>
        <s v="Janus Word combines hard rock with melodic acoustic music for a unique and awesome sound."/>
        <s v="Creating a live show experience that does justice to the musicianship and time spent rehearsing.  Help us weave this sonic tapestry!"/>
        <s v="Kickstarting my music career with 300 hard copy CDs of my first release."/>
        <s v="Its long over due! Help us fund our debut album! We need all our friends and fans support on this! Lets make it happen!"/>
        <s v="Join in PrincessFrank's conquest of the Rock&amp;Roll kingdom! Pledge your support and help him claim the throne of Rock!"/>
        <s v="We play covers of mod and ska classics to enthusiastic crowds. Now we want to leave our own original mark on mod musical history."/>
        <s v="Joey De Noble is raising money to help record his latest music, and he wants YOU to be a part of it!"/>
        <s v="Progressive metal band Redemption is preparing to film its second live DVD at the Progpower festival in Atlanta, GA in September, 2012."/>
        <s v="Help Christian Rock Band &quot;The Protest&quot; fund their new album and further their mission of positively impacting lives."/>
        <s v="River of Thorns is a recording duo based in southeast Michigan.  We're releasing a great sounding cd recorded in a tiny home studio!"/>
        <s v="Original Jewish rock music on human relationships and identity"/>
        <s v="Help Off The Turnpike release new music, and set fire to everything!"/>
        <s v="Inspired by the legacy of Tex Tucker, Golden Grenade is setting out to record their first CD with heavy hearts and intense purpose."/>
        <s v="We're putting together our next studio album, and we want you to be a part of it. Check out the video for some clips from the studio."/>
        <s v="Hey everyone! If you don't already know, we're Culprit, a 4-piece rock band from Los Angeles &amp; we are in dire need of a new tour van!"/>
        <s v="We are a four piece rock band that has played shows in and around NYC including Mercury Lounge.  Two of our members are now in LA."/>
        <s v="Recording Debut  Album w/ Producer Ikey Owens from Free Moral Agents/ The Mars Volta"/>
        <s v="TWO will be recording their next album, MOUNTAINS, in July and need your help to make their vision a reality. Many perks are available!"/>
        <s v="Butch County is a hard rockin bunch of girls and boy-girls from Austin.  Help us show San Francisco  Pride how we do it in Texas!"/>
        <s v="We (the band Sunset) has been invited to play in Philadelphia.   Help us get there and you will receive special prizes."/>
        <s v="Avenues will be going in to the studio to record a new EP with Matt Allison!"/>
        <s v="We've written the music and now it's time to record. We're excited to work with Nic at Different Fur studios but we need your help!"/>
        <s v="We are a friendly neighborhood electronic pop duo from Los Angeles. We want to shoot a music video for a song from our debut album."/>
        <s v="Music Video For Upbeat and Inspiring Song - Run For Your Life"/>
        <s v="Pop Garden Radio Presents: The Rock on the Road Tour Season 2 CD. 23 great Pop tracks from independent Pop artists."/>
        <s v="This Is All Now is putting out a brand new record, and we need YOUR help to do it!"/>
        <s v="Be a part of helping Singer/Songwriter Kevin Wood bring his 3rd Album &quot;Out Among The Wolves&quot; from the studio to you!"/>
        <s v="&quot;All I Have is filled with soaring pianos and bright guitars; heartfelt songs coupled with intuitive melodic compositions&quot;"/>
        <s v="Album 3 funds.We have 13 amazing songs ready to go . a fantastic engineer to mix them, James Aparicio(Depeche Mode/Liars.We need you xx"/>
        <s v="Grammy Pop Soul Artist Jaysin is raising funds to make the most EPIC Music Video ever and he wants to PUT YOU IN IT!"/>
        <s v="We've finished recording our debut LP &quot;Wide Awake&quot; and would love to have it pressed on vinyl, but we need your help"/>
        <s v="This is it! The new Sam Lyons album #3. Help me make it happen by pledging today - pre-order the CD and other cool stuff right here."/>
        <s v="Help me record a CD that uses pop styling to give a fresh sound to ancient wisdom from scripture!"/>
        <s v="Pop/Alternative/Classical/Electronic artist Dakota Lillie is making a music video for the opening track on his album &quot;The Dream&quot;"/>
        <s v="A stunning musical story, telling of the triumphs and struggles we experience through our relationships with life, friends and lovers."/>
        <s v="On 4/26, The Narrative will head out on their 1st full US tour with Eisley and aim to raise $7,500 to cover tour expenses. "/>
        <s v="i have 3 new, killer songs that i must record immediately. i can certify the lethal-ness of the songs. these may be my best songs yet!"/>
        <s v="Berklee College of Music student, Meg Porter needs YOUR help to fund her very first EP!"/>
        <s v="The making of a quality, full length album journeying through a pop/folk/rock/americana sound_x000a_noisetrade.com/jaredmitchellmusic"/>
        <s v="The long anticipated debut album from singer/songwriter Lynette will be recorded this June in Nashville! You can help make it happen!"/>
        <s v="I've had numerous song ideas spinning around in my head for years now, please help me get them out- into a studio and into your homes!"/>
        <s v="The long awaited Christmas EP is in session! We need your help to get it professionally mixed, produced and manufactured."/>
        <s v="Vogliamo realizzare un risotto fragole e champagne e condividerlo con i nostri fan. Faremo il risotto durante un concerto casalingo."/>
        <s v="I am excited to present my debut pop project Kyana!_x000a_Piano and vocal sounds embedded in sophisticated, bold arrangements &amp; brisk beats"/>
        <s v="I am a singer/songwriter from Miami Beach working on my first fully produced album entitled &quot;Illusion&quot;. Support independent music!!"/>
        <s v="music is as important to the eyes as it is to the ears. help bring ghost to life in front of your eyes."/>
        <s v="Korean-American Soprano Grace's Debut Album - coming up in June 2012. Come and be part of this exciting project!"/>
        <s v="Simply Put is recording our debut album and needs to raise funds for studio time, printing and possibly the start of a sound system.  "/>
        <s v="Play a KEY role in Venus On Fire's success - Working with a World Class Producer to make a memorable EP."/>
        <s v="I am so excited to be recording my debut EP called &quot;A Sign of Weakness&quot; as well as shooting a music video for the title track!"/>
        <s v="Making my debut EP &quot;Words Left In My Mind&quot; with the help of Kickstarter and all you awesome people! Thanks for the support!!"/>
        <s v="Hi guys! I'll be recording a 6-7 song EP this summer and I need your help to make it happen! _x000a_Any support is appreciated!"/>
        <s v="We are ready to record our first album, but we need your help to make it a reality. Be an active part in producing this record and you'll be rewarded!"/>
        <s v="I am seeking funding in order to help take my music from a hobby to a career."/>
        <s v="Sweet, sweet harmonies from Portland Oregon's premiere high school women's a cappella group."/>
        <s v="After our exciting mixing session at the Wilco loft, we're ready to master and press vinyl for The Astronomer's newest record!"/>
        <s v="This is my biggest project YET! The songs are recorded &amp; I need your help to package &amp; promote this music. Let's finish this together!"/>
        <s v="The Great Party is releasing their debut album. Here's your chance to be a part of it!"/>
        <s v="Help fund Bridge 19's tour in support of their first duo record, to be released in May 2012."/>
        <s v="It's time to record my new album. Studio, musicians and arranger are ready, are you coming on this journey with me?"/>
        <s v="Help me make an amazing music video so that I can take my music to the next level and get a manager!"/>
        <s v="Your ticket for an adventure in STEREOPHONIC, INTERSTELLAR  HI-FIDELITY_x000a_w/ your crooning Star-Captain, Jody Mulgrew. Pre-Order Today."/>
        <s v="Working Musician dilemma #164: how the taxman put Kick the Record 2.0 on hold"/>
        <s v="Slugs &amp; Bugs is making TWO NEW Sing the Bible CDs in 2017, with Scripture songs all about Jesus - His words, His life, and His mission."/>
        <s v="Christian singer-wongerwriter searching for funding to record CD of original Christian music."/>
        <s v="Rendre tÃ©moignage de ce que Dieu fait chaque jour pour moi et venir en  aide  aux autres, c'est  mon but."/>
        <s v="New Music from Marty Mikles!  A new EP all about God's Goodness &amp; Mercy."/>
        <s v="My name is Brad Dassey.  I've been composing and making music for 18 years now.  I want to get my music out there even further."/>
        <s v="I will transcribe, into Western musical notation and Romanized transliteration, the complete Torah as sung in the Ashkenazic tradition."/>
        <s v="Be a part of bringing &quot;YOU SAY SPEAK WE SAY MOVE&quot; into existence with FIKE. This is our first album since moving back to Baton Rouge!"/>
        <s v="Professionally recording a worship and contemporary Christian music album that connects to people and connects their heart to God."/>
        <s v="Praising the Living God in the second half of life."/>
        <s v="Our newest project! We are hard at it trying to bring music that uplifts the spirit, and tells a story of life-changing love."/>
        <s v="TUV Online is making highly effective vocal training available &amp; affordable to churches, worship leaders and singers around the world!"/>
        <s v="After 3 years.....It's time for some new music! Album #2 is in motion and I can't wait to share it with all of you!"/>
        <s v="Creating and playing music is what i love. I long to produce &amp; release fresh, raw and relevant songs that come straight from the heart."/>
        <s v="Hey all I'm building out my Christian Recording studio in a new building. I have the building but lack the funds to build it out!!!"/>
        <s v="We are the Preacher's Daughters &amp; recording a HYMNS CD with our unique vocal duo &amp; interwoven Cello. Hymns in a fresh, beautiful way."/>
        <s v="I was dying. No will to live. Angel spoke to me. Changed my life. Help me to Share the message with the world. My life changing story."/>
        <s v="You can help create an awesome new worship album and in return get exclusive rewards ONLY for backers of this project."/>
        <s v="This Music is a Powerful Tool / Ministry to the mindset_x000a_of Global Christianity in an Artistic &amp; innovative Musical_x000a_Format_ Album &amp; Tour"/>
        <s v="Friends! Will you help me create a new worship album??! I want this album to give God the worship he deserves and draw people to Him."/>
        <s v="My debut full-length album. This album will be a new direction as we hope to capture the worship that happens when you're at camp."/>
        <s v="The passion I have for music is intense, super natural and uniquely divine.The encompassing vibe of a great song dressed in great beat"/>
        <s v="I can do all things through christ jesus"/>
        <s v="I would love for you to be a part of helping me raise money for music and video production to launch my first Worship album!"/>
        <s v="We want to record an album of popular praise &amp; worship songs with our own influence and style."/>
        <s v="An instrumental album that ranges from hymns to contemporary music. All the music is recorded by myself."/>
        <s v="Unsere &quot;Aufgabe&quot; ist es, fÃ¼r Christen da zu sein die keiner Gemeinde angehÃ¶ren. Zudem spielt Lobpreis eine Zentrale Rolle."/>
        <s v="We exist to proclaim the love of Christ through music! Partner with our ministry and help us spread God's love with a new studio album!"/>
        <s v="A debut album for the New Gate Church's praise team; making a cd filled with original songs from a team of misfits with 1 goal in mind"/>
        <s v="A project to set psalms to music. The psalms are taken from the English Standard Version (ESV) of the Bible."/>
        <s v="We want to create a gospel live album which has never been produced before."/>
        <s v="&quot;Redemption&quot; is a multi-cultural worship album aimed at giving you an 'around-the-world' experience of Jesus-focused worship."/>
        <s v="Recording/equipment for MCM - a team of musicians who will help your local musicians to hold your own Cowboy Church with Gospel Music"/>
        <s v="This music project is a compilation to my up-coming book UNCOVERED ME, I need your support to help me go to New York and complete it."/>
        <s v="Change the world. Music should be more fun, positive, and compassionate. What goes into your ears is important- same for your kids."/>
        <s v="Kimberly Stokes the daughter of Elder Baby Stokes Jr, of Bibleway C.O.G.I.C, is currently working on a EP. She is sharing her heart"/>
        <s v="New Twin Cities based Gospel Chorus and music ministry. Join us as we grow and support this exciting mission with our launch Feb 11th!!"/>
        <s v="Our first record created to reach, inspire, and ultimately express the love of Jesus to our generation."/>
        <s v="A melody for the galaxy."/>
        <s v="Building the foundation for a great work! Join us on our journey to bring a fresh approach to ministry through song and testimony!"/>
        <s v="Justin and Elly Heckel just finished recording their Debut Album and need your help to release it to the rest of the World!"/>
        <s v="Heavens calling is an album for people all over the world in need of a healing for the soul, positive mindset and total prosperity"/>
        <s v="I am raising money to leave a legacy for the DC Gospel Stars and preserve this art form for music lovers of this style."/>
        <s v="We are a vocal group from the Northwest looking to create a gospel, jazz, a cappella ablum and would love the support of music lovers."/>
        <s v="We are just some guys who Love the Lord and want to share our personal experiences of what GOD has done for us through our music."/>
        <s v="Christian band signed to VECA Records to release their debut album in Spring 2015.  This ministry is relying on faith-based donations."/>
        <s v="Amanda Joy Hall's sophomore album, &quot;Every Day&quot;. Release expected July 2014"/>
        <s v="Please help fund my second Prophetic Guitar album. Be a part of a pioneering and groundbreaking sound released from Heaven."/>
        <s v="Be in God's presence through instrumental covers of hymns. Help me build a home studio to freely distribute this album."/>
        <s v="A few years back, I was inspired to write some songs, turned out the messages are real but a little scary, I need help to produce."/>
        <s v="Hello, I am raising money to fund my first solo Album.  This project is my testimony that God is truly our shelter in the storm."/>
        <s v="We are a Christin Worship band looking to midwest tour. God Bless!"/>
        <s v="This event will be free to the public with approximately 20 Christian vocalist and choirs from several genres. Rock,Blue Grass,Hip Hop."/>
        <s v="I am trying to share the music I am blessed to have written. https://www.johncox4.com or https://reverbnation.com/johncox4"/>
        <s v="This is a double venture project. I have finished a new manuscript and currently working on creating a Christian rap CD."/>
        <s v="RainSong is letting my buy a discounted guitar. I will use this to offer my talents to the ministry programs I'm a part of."/>
        <s v="A unique meditative album reflecting on the life of Christ, inviting Him into your presence"/>
        <s v="An instrumental project in which all songs are incorporated around the healing power of our God. Used for times of prayer &amp; devotion"/>
        <s v="Music that inspires and gives hope for overcoming and change. And it is good music."/>
        <s v="HELP US RECORD -- SWEET LOVE -- Listen to this sped up ROUGH version and be sure and check out the unique REWARDS ---"/>
        <s v="I recently recorded a new single. With your help I can return to the studio. Would you like to be part of my next worship project?"/>
        <s v="A photo journal documenting my experiences and travels across New Zealand"/>
        <s v="Clark &amp; Addison: A Wrigley Field Photography Book that would be the perfect addition to your sports collection, office or coffee table!"/>
        <s v="Visual documentation of the endangered IÃ±upiat language, captured in the form of a printed photography book."/>
        <s v="This book is the embodiment of my passion for water &amp; photography, which I hope will inspire you to pick up your camera and explore."/>
        <s v="A Guidebook to the Coolest Places and Things About Detroit by The Nain Rouge, or Red Gnome, Detroit's oldest and coolest resident."/>
        <s v="Photo-documenting the refugees of France. Witnessing their humanity. Exploring the common threads of what it means to live at the Edge."/>
        <s v="A beautiful, limited edition, photobook about the story of the last year of my mother's life, to be published by Dewi Lewis."/>
        <s v="Telling the story of the city through remarkable people who live in Vancouver today."/>
        <s v="Help me fund the production run of my first book by local Photographer Sandro Ortolani."/>
        <s v="A book of portraits and histories making LGBT (Lesbian, Gay, Transgender, Bisexual) loving relationships visible, normal, and accepted."/>
        <s v="Photographs and stories culled from 10 years of road trips through rural Greece"/>
        <s v="A little book of calm, in picture form, that will soothe the soul and un-furrow the brow."/>
        <s v="A friend or fiend? To me he is both, this is his story - in his words, out of his mind, in my photos and straight in to your hearts!"/>
        <s v="A photography publication that looks behind the myths, clichÃ©s and fairytales that surround Ottawa, the capital of Canada."/>
        <s v="For about a year I've been taking pictures while walking around the block with my dog. Want to publish a ebook of what I captured."/>
        <s v="214 is a photobook about the local hip hop culture in Dallas, Texas between 2012 and 2014 by photographer, Mariah Tyler."/>
        <s v="I want to create a self published photo art book on the topic of the resurgence of femininity."/>
        <s v="Yashica TLRs (Twin Lens Reflex) history cards are a cool way to present Yashica TLR collections in a fun way: by playing cards. Enjoy!"/>
        <s v="Death Valley will be the first photo book of Andi State"/>
        <s v="Thank you all so much for your pledges! We reached the goal! To continue supporting or for any questions email arisjerome@gmail.com"/>
        <s v="A hardcover photobook telling the naked truth of a young photographers journey."/>
        <s v="Project rewards $25 gets you 190+ digital images"/>
        <s v="Hardcover photo book featuring bold, beautiful, confident models and coffee tables in outrageous juxtaposition with the backgrounds."/>
        <s v="Individual sportspeople are masters of their own destiny. This book is a gritty behind the scenes look at boxers striving for success"/>
        <s v="Everyday I meet new people and everyday I learn a new story. These are the most popular of those stories from the first year of OTWISI."/>
        <s v="I want to create a beautiful book which documents the Melbourne music scene."/>
        <s v="A photographic search for the true meaning of pride for ones country during the World Cup"/>
        <s v="My goal is to create a catalog of farm-to-table recipes with stunning images from restaurants and farms in the southwest."/>
        <s v="To create a publication, and exhibition documenting the collection of Jamie Ross, longtime collector of Navajo Textiles"/>
        <s v="Auto-Archives non-profit library will publish a book of previously unseen 60s and 70s motor racing images by photographer Peter Darley."/>
        <s v="Photographic book on the historic oil region of Pennsylvania where Edwin Drake drilled the well that started the modern oil industry."/>
        <s v="A photobook and a short documentary film telling the story of Holocaust in Northwestern Lithuania"/>
        <s v="True Faith is a book about the true story of Ed Stilley and his promise to God to make instruments and give them to children for free."/>
        <s v="A photo book of the artist's present and future portraits from 2013 to 2015, including actor and human rights activist George Takei."/>
        <s v="Rarely seen images of Muhammad Ali in his prime as he trained in Miami Beach at the famous 5th Street Gym in the early 70s"/>
        <s v="A documentation of the implications of hedonistic architectural ventures in Dubai, the fastest growing city on the planet."/>
        <s v="Photobook â€˜All along the Control Towerâ€™ by Theo and Frans Barten. Photos of more than 50 disused WW2 Control Towers in the UK."/>
        <s v="This book combines portraits of Cuban life and and society with quotes from a diverse group of Cubans that live in Cuba now."/>
        <s v="Publication of an award-winning photographic series that explores the endless and beautiful dance between creation and destruction."/>
        <s v="It is time to recognize and give to the indigenus groups the credit they deserve. It is time to understand where we come from."/>
        <s v="A photobook of the US presidential election from a citizen's point of view, showing the major conventions, rallies, and election day."/>
        <s v="I am traveling across the entire USA documenting cocktail culture to publish a stunning hard cover photo book of the resulting work."/>
        <s v="My Buddy Spirit and I, Ara, camping full time camera on hand for a bit over nine years. &quot;Hue of my Vision&quot; is our Photo Book."/>
        <s v="I want to publish my first photo book and make prints based on a series of rooftop cityscapes I took in 2014 of the city that I love."/>
        <s v="A book about a school bus converted into a living space, and the adventure shared by friends on its maiden voyage."/>
        <s v="A photo book that shows a timeless trip from Portugal to Sri Lanka in a subjective point of view through an old Hasselblad objective."/>
        <s v="Raising awareness to the effects of global warming through photographs of the high mountains of Peru."/>
        <s v="A photo book celebrating Goths, exploring their lives and giving an insight into what Goth is for them."/>
        <s v="I want to create a portfolio to show all the aspects of the adrenaline filled game of paintball. Focusing on tournament players"/>
        <s v="70 years of incredible photography sits patiently in old film sheet boxes, waiting for a return to relevance."/>
        <s v="For the love of street photography and the beauty of traditional cultures in southern Italy."/>
        <s v="In 1970 Helaine Garren shot a series of images at Bensingerâ€™s Pool Hall in Chicago, Illinois."/>
        <s v="The beginning of a long term project to document life of the Karen ethnic group on the border of Thailand and Burma."/>
        <s v="&quot;Venus as Menâ€ is a book about beauty of masculine nude. Is a reflection about men as a sensitive and sensual being and gender equity."/>
        <s v="A photography book documenting the impact of the ISAF mission on the Afghan people of Mazar-e Sharif."/>
        <s v="Kenema is a stunning portrait photography book by British Photographer, Peter Dibdin, capturing community life in Kenema, Sierra Leone."/>
        <s v="A photography book that serves as a call to action for Congress to stand up for survivors of domestic and sexual assault."/>
        <s v="A photographic series on Mexican cowboys that I want to have published as a fine art book that will also include cowboy poetry."/>
        <s v="The UnDiscovered Image, a monthly publication dedicated to photographers."/>
        <s v="Shot over 3 years in the U.K &amp; U.S, and featured in press worldwide, we need your help to back the highly anticipated Sikh Project book"/>
        <s v="Get involved in Come, Bring, Punish, a new photo book by Ewen Spencer, documenting the European Ballroom scene and the life around it"/>
        <s v="Inner Darkness turned into a photobook. Personal work i shot during my recovery...in Berlin."/>
        <s v="Photographs capture fleeting experiences, where childhood is our past and adulthood is our future. In between. On the verge."/>
        <s v="A beautiful book of Polaroid photographs which celebrates the beauty, diversity, and distinctive character of Colombia"/>
        <s v="The production of the book about my long term project &quot;The Travellers&quot;, Ireland`s biggest minority group with a nomadic origin."/>
        <s v="Join me in publishing an amazing and unprecedented book with full frontal photopraphs of 8 American Presidents Naked"/>
        <s v="I want to explore alternative cultures and lifestyles in America."/>
        <s v="An Iranian Journey exposes the duality of life in modern Iran where youth navigate a thicket of Islamic laws and customs to live freely"/>
        <s v="A stunning photo book highlighting the visual diversity of the City of Hamilton and showcasing it in a new light."/>
        <s v="Film Speed is a series of Zines focusing on architecture shot completely on 35 and 120mm film."/>
        <s v="A collection of 365 color photographs of sunsets in 2014, beautifully presented in a hardcover book."/>
        <s v="Run Rwanda - 211 miles, 100 photos:  An intimate visual documentation  of the inspiring and innovative reality of modern day Rwanda"/>
        <s v="This project aims to document, Libyan photographic history; through both print and artisan mediums ."/>
        <s v="A self published photo book documenting the overwhelming presence of the colour pink, in young girls lives here in the UK."/>
        <s v="Photographic roadtrip from Dallas/Ft Worth, Texas to Florida's beaches. A summer photography roadtrip project to include 5 states."/>
        <s v="A unique Photographic Book Project about the Passionate Moments and Strong Emotions that lie within Karate"/>
        <s v="Hundreds of breathtaking rodeo photographs collected in a beautiful coffee table book."/>
        <s v="We are all different, this is a way to honor and celebrate the authenticity in being different."/>
        <s v="Reach the ends of the earth! Claim a piece of alaskan wilderness- your name in a glacier and receive photo book our Denali Expedition"/>
        <s v="An Iconic look at one of California's oldest beach communities, photographed in Monochrome, on a c1947 medium format 6x6cm Box Camera."/>
        <s v="Glass Cloud tour dates are already beginning to pile up. They are turning to YOU to help get them from town to town."/>
        <s v="Wood Butcher needs your help to make this happen. Buy a CD, support local music!"/>
        <s v="Just as we are getting prepared to tour we find out our van has serious damage and can't run. We unfortunately don't have enough."/>
        <s v="cd fund raiser"/>
        <s v="Eurisko is trying to release our full length entitled &quot;Wild Animal!&quot; Money raised will go towards studio time, mixing, and mastering."/>
        <s v="Hear your favorite Bear Ghost in eargasmic quality!"/>
        <s v="I have been a lot of places &amp; written a lot of songs. It's finally time to make my debut album &quot;Homeward Bound&quot; and I need your help!"/>
        <s v="Sam Sliva's new EP, &quot;Drained,&quot; will combine Rock, Reggae and Country stylings to make one definitive sound...BUT ONLY WITH YOUR HELP!!"/>
        <s v="Everything is set to record are EP except for our finances. Please donate if you can! Any amount is appreciated. "/>
        <s v="We have come a long way on our new record, but now we need your help.  Help us, and together we can make magic!"/>
        <s v="After a 2 year Odyssey, Darling Waste's trailer is still not home! We need $3,500 to get it through U.S. Customs!"/>
        <s v="Hi! We're the music duo Black Swan Theories and our project is to manufacture our debut CD of 10 already-completed songs.  "/>
        <s v="I am writing the second volume in a series of hair band encyclopedias, however I lack the means to afford the costs of the photos."/>
        <s v="Help us fund our first tour and promote our new EP!"/>
        <s v="WE ARE A HARD ROCK/PUNK BAND SEEKING FUNDS TO RECORD A NEW EP. _x000a__x000a_https://www.reverbnation.com/dirtylittlerebel"/>
        <s v="Help fund our 2013 Sound &amp; Lighting Touring rig!"/>
        <s v="Shady Grady &amp; The Nobodies is a band from Chicago, IL that fuse James Brown, Pink Floyd &amp; Jimi Hendrix into 1 - www.shadygradymusic.com"/>
        <s v="Paul Haasch is producing his first music video! With awesome people involved and a great vision, it is sure to be an amazing piece."/>
        <s v="The King of Mars, a Chicago rock band, needs your help funding their first EP! Visit us at thekingofmars.com for more."/>
        <s v="St. Paul five-piece band City of the Weak hits the road May 9th, heading for Ft. Lauderdale to attend the Driven Music Conference!"/>
        <s v="Hard Rock with a Positive Message. Help us fund, release and promote our debut EP!"/>
        <s v="Every time we sit down to rehearse, thoughts of recording a CD excite us! We are ready to do this!  It's time, so read on..."/>
        <s v="Support Jeremy Buck &amp; The Bang as they finish and release their Brand New Album, â€œYou Are a Starâ€, as well as shoot 2 New Music Videos"/>
        <s v="We are working hard to get into the recording studio and finally release a full-length album...but we need your help getting there!"/>
        <s v="OH MY JOSH! _x000a__x000a_Our Kickstarter Supporters get FIRST DIBS!_x000a__x000a_Here's our latest single release and a package deal you cannot ignore!"/>
        <s v="This album of all original music has been in the making for several years and I am excited to make my fans a part of this experience."/>
        <s v="Deathtrap America is touring the country this spring.  Your pledge will help us across the country with Faster Pussycat and QueensrÃ¿che"/>
        <s v="Hopeless Jack &amp; the Handsome Devil's first American tour. Help us bring our dirty brand of &quot;Roots &amp; Roll&quot; across the country!"/>
        <s v="Release the Skylines is a small, local Cleveland metal band looking to record an album."/>
        <s v="WILKES is the solo venture of HighFlightSociety singer / Disciple bassist, Jason Wilkes. This project is to fund the debut 6 song EP."/>
        <s v="I have recorded 3 solo blues/rock/surf albums of original music, but they're only digitally released - I want there to be real CD's!"/>
        <s v="Athens, GA-based rock &amp; roll/soul band Radiolucent is kickstarting funds to mix, master, &amp; release their 2nd record, Electric City."/>
        <s v="The money will go towards our debut EP being Recorded mixed by Andrew Baylis and mastered by Drew Fulk of Think Sound Studios."/>
        <s v="After much anticipation, I'm finally releasing my first album, &quot;In Technicolor&quot;! Let's join forces and get it done right!"/>
        <s v="11 year old Sara &amp; Motion Device want rock &amp; metal fans all over the world to unite and join the ROCK REVOLUTION!!!"/>
        <s v="We are an independent band who needs your help for the production of our new album, so we can share our music with you lovely people :)"/>
        <s v="We need to get back to Nashville to record our second record, a full LP this time.  It ain't cheap and we need your help!"/>
        <s v="I write songs to teach with at two Chicago schools.  The enthusiastic response from my students &amp; colleagues inspired me to do do this!"/>
        <s v="Queen Kwong is going ON TOUR to London and Paris!"/>
        <s v="ASC had a one-of-a-kind CD release party in 2013, and we want to share it with the world - in DVD format!"/>
        <s v="A game for Apple &amp; Android devices that sees you get your own spacecraft, take on the competition, mine asteroids &amp; fight to survive."/>
        <s v="Purple Fishing is an online game and social media platform for Trump Supporters and Critics to have fun finding common ground."/>
        <s v="This is an Android game where you take control of the zombies and try to eat your way to world domination!"/>
        <s v="Cannons, Power Gloves, and PUNCHING STUFF!  Help Fat Cheeks collect Acorns for upgrades and customize his gear in this Endless Runner"/>
        <s v="This game is an alternative to the boring morning jogs This game will make you excited to workout Following elite footballer movements!"/>
        <s v="A mobile application that will allow math learners to practice math operations and improve critical thinking. Ideal for ages 7 to 12."/>
        <s v="A mix of PokemonGo, Game of War- Fire Age, DragonSoul, &amp; Throwdown. Join a clan, collect meme, upgrade features, fight, &amp; compete."/>
        <s v="PaperChase is a popular endless flying game conceived by a 15 year old and loved by millions worldwide.  Help us build version 3!"/>
        <s v="CCRPG will be a 2D Pixel Art Game based on similar elements to the SNES game &quot;Zelda: A Link to the Past&quot; with RPG elements added in."/>
        <s v="Conflict of Van Helsing &amp; Dracula (C.O.V.D.) is a board game available as an App based on the story: Dracula. Can you survive?"/>
        <s v="Journey with Bible Bear through each of the books of the Bible, exploring stories while learning verses, songs, and preschool concepts!"/>
        <s v="A Top-View Action game where you play as Bob, the FIRST zombie to rise from the grave. Bring chaos to town, feast and don't die again."/>
        <s v="It's time for The Red Card Blue Card Game to be available everywhere! Help save the sanity of ALL parent's! Help make it an App!!"/>
        <s v="PATH to Reading (PATH) is a patented break-through technology  that dramatically and permanently improves attention, reading, memory"/>
        <s v="Sea opposition of Crab's family and angry fishes. Who is going to win, and who is going to loose ?!"/>
        <s v="An arcade styled side scroller. Help Bob the pilot steer his plane through hordes of migrating birds strapped with explosives."/>
        <s v="It's obvious you won't survive by your wits alone. Unfortunately that's all you've got, Chip. Run!"/>
        <s v="Action game now playable on Android/iOS platforms and PC browsers. Easy gameplay even for starters yet hard to be skilled. Multi-player"/>
        <s v="Juego de plataformas con 20 personajes. Cada personaje tiene cuatro habilidades distintas al resto de personajes y sus propias voces."/>
        <s v="Sim Betting Football is the only football (soccer) betting simulation  game."/>
        <s v="We're now raising money to produce a music video. Those who donate get a vote in deciding which song!"/>
        <s v="New songs have been popping out of Mark Donato for years now and he's got a large, squirming litter of them in need of triage.  Help!"/>
        <s v="Afraid Of Figs is a high energy pop/rock band, with off-the-wall humor, catchy hooks, and wild interactive live shows."/>
        <s v="Glad Hearts Latest Album, Twenty Two, Pressed In A Very Limited Edition On Beautiful Vinyl With Accompanying Digital Download"/>
        <s v="KATA's debut album 'The Rising' is ready for your ears, now all we need to do is press the vinyl. That's where you come in!"/>
        <s v="Help the New York - based independent prog-rock band Invisible House create their new album called &quot;a history of the world&quot;"/>
        <s v="Our dream of recording our second single in London and making it big in the UK is closer than ever! Do you want to be a part of it?"/>
        <s v="Hey there! I have new music recorded for my 3rd CD but  need to raise a few more bucks to finish the artwork &amp; pressing. I'm so close I can taste it!"/>
        <s v="Sweeping epic melodies. I want to incorporate all my influences into one album I have been writing for 90 days now and ready to record!"/>
        <s v="We want to record a live album at this year's annual Boxing Day show at the Arden Gild Hall - we need your help to do it!"/>
        <s v="Help promote Lindsey Ray's debut full-length album &amp; get loads of great giveaways in return! Can you say free music and prizes?! You know you wanna..."/>
        <s v="Nemes has just recorded a new album and is raising $500 to get it mixed and mastered professionally."/>
        <s v="Archeology is looking to gain support to release their 7&quot; vinyl single &quot;Hunger&quot; as well as the b-side, &quot;Kings canyon."/>
        <s v="Im trying to raise $1000 for a 3 song EP in a studio!"/>
        <s v="HERESTOFIGHTIN is a folk rock band from Colorado fighting for change in our world through rock and roll. Be the change you want to see."/>
        <s v="My barely anticipated second album of self produced songs is ready to go.  Just need a little help to cover mastering, artwork etc."/>
        <s v="My new album produced by Paul Curreri is one of the most unique musical projects I have done. Let's finish it before the baby comes!"/>
        <s v="We are heading into the studio to create the most soulfully orchestrated Indie Pop masterpiece mankind has ever witnessed."/>
        <s v="Ukulele Songs from the Zombie Apocalypse, a concept album where boy meets girl, boy loses girl to Zombie King, boy gets girl back. Fun!"/>
        <s v="Angieâ€™s Curse, an Indie Goth/Dark Rock band &amp; local favorite from Ventura, are ready to record a professional CD of all original songs."/>
        <s v="KiddieRail is a height adjustable hand rail of the right size for little children to help them manage the stairs more safely at home."/>
        <s v="Virtual reality is expensive, here is the solution. I've created a VR device out of cardboard. I present: World's cheapest VR Device."/>
        <s v="A cool smart laser pointer for presenting professionals. Unique by design, widest functional coverage for both IOS and Android."/>
        <s v="Animals knocking over your waste wheeler making a mess on trash day? The S.A.D.L. will help prevent that from happening!"/>
        <s v="Before Dick Armstrong passed away unexpectedly in 2003, he invented an AxleCrutch device to help his customers-his idea lives on today."/>
        <s v="Max 5Tb storage, Wired lan, Additional USB ports and Hi-res DAC, 10000mAh battery, Real portable docking station"/>
        <s v="Litter-Buddy is great economical alternative to leading pet waste disposal systems with cartridge bag elements."/>
        <s v="Our device eliminates WiFi range issues with your connected devices by allowing you to locate our device where you will use your WiFi."/>
        <s v="Use Little Occhio to see and share the hidden secrets of nature. Capture, share awesome photos, works with iPhone/Android/tablets."/>
        <s v="Thinking Cleaner is an add-on for your iRobotÂ® RoombaÂ® 700/800 that makes it smarter and aware of its owner."/>
        <s v="Charge furniture, making it simple and comfortable to charge your USB devices without leaving the comfort of your couch or armchair"/>
        <s v="Finally! Electrical Wiring Testing Made Easy...  Designed by a Professional for Professionals, Homeowners and DIYs, Too!"/>
        <s v="Tibio is a revolutionary new product designed to solve an age old problem."/>
        <s v="The &quot;ZoZo Skeleton Hand Planchette&quot; is a fully functional &quot;ouija board&quot; planchette (pointer) but is significantly more hair-raising."/>
        <s v="The picture above is of our current prototype for the cat bath - we hope to move beyond a simple bin and create a cat bath revolution!"/>
        <s v="The Paint Can Holder Makes Painting Easier and Safer on Extension Ladders."/>
        <s v="Let's build a legendary brand altogether"/>
        <s v="Repel Japanese beetles and garden pests. Grow organic fruit and vegetables to help the environment, one plant at a time."/>
        <s v="Use preprogrammed firmware or program your own with AVR-ISP or Arduino ISP.  Device is based on the Atmel ATtiny13A microcontroller."/>
        <s v="A new concept in bike light safety, protecting cyclists from being hit in the side. Bright, amber sideways."/>
        <s v="The Fine Spirits are making an album, but we need your help!"/>
        <s v="Low Weather's debut album is halfway finished.  With your help and your help alone we can record the rest!"/>
        <s v="We just finished recording our first album! All we need is a little extra help to be able to get it printed!"/>
        <s v="We are recording a cd of Songs- About life and love_x000a_from the perspective a conscious country girl_x000a_living in the city."/>
        <s v="The Freakniks are making their psychedelic freak-folk debut studio album and they need your help."/>
        <s v="Invisible Allies is a collaboration between well known West Coast downtempo aficionado Bluetech and Philadelphia electronic mastermind KiloWatts.  "/>
        <s v="Hampshire is headed to GBS Detroit."/>
        <s v="Help us master and release our debut album &quot;The Kaleidoscope Dawn&quot;"/>
        <s v="Trying to raise funds to release a full-length album on LP and CD by my post-punk studio project, Surplus 1980."/>
        <s v="We're nearly done recording, but we're out of money! Help us release the record!!!"/>
        <s v="We're an indie rock band from Clearwater, FL headed back into the studio to finish our latest EP."/>
        <s v="Lee Malone has been chosen by Converse Rubber Tracks! Help get us to the Rubber Tracks recording studio in Brooklyn &amp; cut a 7&quot; EP."/>
        <s v="After years of preparation and planning, Magic Punches are going to record their debut LP at Type Foundry Studios with John Askew."/>
        <s v="We are a band in need of a vehicle. We just released our new CD and have played almost every venue in town, now it's time to expand."/>
        <s v="AM/PM is a 20 song dual-disk album that we're trying to record with your help! AM is a pop album and PM is an ambient/intense album!"/>
        <s v="Hey, we're Grandkids! We have enough songs to record an LP, and we need your help! We're going to make you proud, promise!"/>
        <s v="My Pal Val is headed to Groovebox Studios in Detroit, Michigan on June 15th to record and film a live GBS Detroit EP."/>
        <s v="A live worship album + short film: Telling the story of a worshipping community adapting and thriving in a post-Christian context."/>
        <s v="Partner with the ministry of I Am Clay by helping them fund their new album! This enables them to release it for FREE as a gift to all!"/>
        <s v="K. is about *this* close to finishing up our third record, History Grows.  Now we just need to master it and release it!"/>
        <s v="Gramofon streams cloud music to your sound system. A modern jukebox: smartphones are the remotes + WiFi brings everyone together."/>
        <s v="Getting a revolutionary new toy design into open source production, and using the design to create the worlds longest marble run."/>
        <s v="Next-gen 100% open-source sensor beacon platform designed especially for makers, developers and IoT companies."/>
        <s v="The Big Turtle ShellÂ® is a rugged wireless Bluetooth speaker built for a life of action. Water resistant and durable with a huge sound."/>
        <s v="A new electronic musical instrument which allows you to play, learn and perform music using any sound you can imagine."/>
        <s v="A smart technology that allows your instrument to transform movement, orientation and momentum into audio &amp; visual effects."/>
        <s v="You may be thinking: &quot;a fusion reactor? Thatâ€™s not very exciting, I see fusion every day.&quot; But. How often do you see fusion inside of a Bubblegum..."/>
        <s v="10 times more powerful than Raspberry Pi 3, x86 64-bit architecture"/>
        <s v="#ShakeYourPower brings clean energy to places in the world without electricity through the power of music."/>
        <s v="We're building snap-together model trebuchets that are perfect for office warfare or annoying your roommate!"/>
        <s v="Take learning and playing with LEGOÂ® to the next level with sensors! Build creations with SBrick Plus and make them interactive!"/>
        <s v="Nix is a breakthrough smartphone accessory. Just scan an object and instantly view the color on your iPhone, Android, PC, or Mac."/>
        <s v="The NTH is an open source music synthesizer featuring instant fun, awesome sound, and a hackable design."/>
        <s v="The First Home Battery System You Simply Plug in to Install"/>
        <s v="An easy to build open source 3D object printer. For the newbie or experienced maker, there's a model for everyone! NEW $599 Model!"/>
        <s v="Designed to be used at home, the Sparx Skate Sharpener gives hockey players an automated way to sharpen at the professional level"/>
        <s v="An open hardware platform for the best microcontroller in the world."/>
        <s v="The Mojo is an FPGA development board that is designed to be user friendly and a great introduction into digital design for anyone."/>
        <s v="A thermometer that connects to the internet to help New York City turn the heat on for thousands of tenants with no heat in the winter."/>
        <s v="Trekkayak is an ultralight, durable and inflatable boat to be carried in your backpack to cross a lake or paddle down a river."/>
        <s v="This DIY kit helps analyze materials and contaminants. We need your help to build a library of open-source spectral data."/>
        <s v="It's like an Arduino on steroids â€“ built-in bluetooth, battery management, and floating-point coprocessor, in a small, simple package."/>
        <s v="First mobile green energy generator that you can carry camping with you! A 3D printed, foldable wind turbine boosting 300W of power!"/>
        <s v="Clairy combines the power of nature and technology with the beauty of design to eliminate indoor pollution and analyze it."/>
        <s v="BoardX is a collection of electronic circuit boards that stack on top of one another to share resources and communicate"/>
        <s v="InkCase Plus is an always on E Ink second screen; uses sports/fitness apps, an eBook reader, display Photo and receive notifications."/>
        <s v="Ion is a light show for your desk, dorm room, or living room.  It responds to music, connects to your phone, and brightens your day!"/>
        <s v="Bringing the advantages of wireless smart shifting to every cyclist. FITS ANY BIKE"/>
        <s v="An Open Source JavaScript microcontroller you can program wirelessly - perfect for IoT! No software needed so get started in seconds."/>
        <s v="The APOC is a gamma particle detector that will help you learn about radiation and find radioactive things!"/>
        <s v="castAR: bridging the physical world with the virtual worlds; 3D holographic like projections in AR, fully immersive environments in VR"/>
        <s v="Jog It! Is an open source hand held controller designed to make running a program in Linux CNC (EMC2) and MACH3 a breeze."/>
        <s v="Smart lighting for your living room that improves movie and gaming experience drastically â€“ all while being easy on the eyes."/>
        <s v="RAPIRO is a cute and affordable robot kit designed to work with a Raspberry Pi. It comes with a Arduino-compatible servo controller."/>
        <s v="The Bugle2 is a second generation DIY kit phono preamplifier for vinyl playback."/>
        <s v="Can you help us make an ultra bright white one a reality?"/>
        <s v="Ario learns about you, syncs your body clock, and keeps you healthy through natural lighting patterns."/>
        <s v="Please help us take DIY 3D Printing to the next level, support this open source photo-initiated polymer resin based 3D printing system!"/>
        <s v="Truly wireless premium earbuds with a battery-boosting smartphone case for charging and storage"/>
        <s v="Multi-power charging that is smarter, stylish and designed for you."/>
        <s v="I would like to tell the story of a young man from Queens, New York and compare his life to a young Afghan man...to connect the dots."/>
        <s v="Express a very dark place in my childhood. Release my emotions through photography in a form of Art."/>
        <s v="A vegan photographer bringing Hawaii to the tipping point of plant pure wisdom, featuring the most influential early adopters."/>
        <s v="Does love lasts longer than &quot;Love Locks&quot; ?_x000a__x000a_A photographic journey into the lives of these 'love-locked' couples."/>
        <s v="A personal journey to document people on the worlds 10 largest metro systems. The end result being one truly epic photographic essay!"/>
        <s v="We are a married couple who have started a child photography business from home. We need help to put together equipment to grow."/>
        <s v="A collection of images that depicts the beauty and diversity within Ethiopia"/>
        <s v="Expressing art in an image!"/>
        <s v="Creating an awareness for infertility through photographing families and showcasing the real faces of infertility."/>
        <s v="An art nude photography book that includes traditional black and white sepia nudes as well as experimiental color nudes."/>
        <s v="Taking (and giving) professional portraits of survivors of human trafficking in Myanmar."/>
        <s v="A complete revamp of all the Disney Princes &amp; Princesses!"/>
        <s v="I am looking for help to open up an affordable photography studio in Cornwall for baby and family portraiture photography"/>
        <s v="A program to preserve still imagery (photographs) and moving imagery captured on motion picture (film) stock, and videotape elements."/>
        <s v="I'm looking to pursue my dream of becoming a full time photographer, using my current creative experience as a graphic designer."/>
        <s v="I want to create a series of pictures of Life through the eyes - and capture some of the defining moments of our history now / to come."/>
        <s v="There is so many unseen places in the world, and I've made it my personal goal to show everyone through photography &amp; travel."/>
        <s v="I am moving to Guatemala to document and report on the growing community resistance movements across Central America and Mexico"/>
        <s v="This is a portrait photo project aiming to inspire women to explore themselves and live their passion"/>
        <s v="What do you get when you combine 2 of the hottest alt-models in North America with one Canadian photographer? Make a CALENDAR!!!"/>
        <s v="Nuimo is a universal controller for the internet of things. Control your music, lights, locks and more."/>
        <s v="Open-source quad-core camera effortlessly adds powerful machine vision to all your PC/Arduino/Raspberry Pi projects"/>
        <s v="velosynth is an open-source bicycle interaction synthesizer. it interprets the speed and acceleration of a bicycle into expressive audio feedback."/>
        <s v="Design and 3D print your own creations using an iPad. A delightful 3D printing experience for children and K-12 education."/>
        <s v="The bassAware Holster is a new type of wearable audio technology that uses vibration to create a massive bass experience."/>
        <s v="MAID is a smart kitchen assistant &amp; a multifunctional oven. MAID knows what to cook and how to cook. Cooking is now easy,fun &amp; social."/>
        <s v="A biologist, an industrial designer, and an engineer team up and build a â€œHello, World!â€ kit to teach high schoolers how to invent with DNA."/>
        <s v="The smartCaster is an automatic roto-casting machine running off of open source electronics with plans that will be freely available."/>
        <s v="Licht 1: The smart pendant lamp that increases your well-being and productivity while saving 80% in running energy expenses."/>
        <s v="Weighitz are miniature smart scales designed to weigh anything in the home."/>
        <s v="FLUXO â€“ The first smart design lamp where you can move the light in any direction with app and sensor control."/>
        <s v="FishBit is an app and connected device to monitor and control your aquariumâ€™s water composition to help your tank thrive."/>
        <s v="Crowds can slow WiFi to a crawl, but not Portal. Stream ultraHD videos without buffering and play Internet games without lagging."/>
        <s v="It's a pen that can draw in the air! 3Doodler is the 3D printing pen you can hold in your hand. Lift your imagination off the page!"/>
        <s v="ExtraCore is a 1&quot; x 1&quot; 22 I/O pin Arduino Compatible. It's 1.7 grams and 16mhz of tiny Arduino style coolness."/>
        <s v="A smart, compact power supply designed to power anything, anywhere"/>
        <s v="A big red truck filled with cutting-edge maker tools that goes from school to school, bringing the joy of building back to kids."/>
        <s v="Scriba puts creative control back in your hands. Its flexible body and dynamic squeeze motion responding beautifully to your touch."/>
        <s v="Far-field voice control extension to your speakers, home &amp; office appliances. Touch Sensing with Arduino &amp; Linux for making projects."/>
        <s v="Low Voltage Metal Sensor directly compatible with Arduino type computers for Robotics, &amp; Motor Control, WITHOUT USING MAGNETS!"/>
        <s v="The m!lTone is an open-source synth &amp; MIDI controller.Create music &amp; control video,lights &amp; sound w/ this refreshingly original device."/>
        <s v="Acanvas is a Wi-Fi connected and customizable art display that hangs on any wall, charges itself and streams art into your home"/>
        <s v="A digital window that opens to beautiful scenery from around the world with 4K-shot videos and sound. Place it anywhere, be anywhere."/>
        <s v="RA - 3D Printer board. This board can control 3 extruders, bed heaters, Elefu control panel, 4 temp monitors, lighting and more."/>
        <s v="A complete Home Security System in a single device: Flare protects you and your home all by itself. Secure, beautiful and affordable."/>
        <s v="MIDI Sprout enables plants to play synthesizers in real time."/>
        <s v="Modular smartphone-based headset with external sensors for 4&quot; - 5.7&quot; Android &amp; iOS phones, iPhone 6 Plus included!"/>
        <s v="Building an open source Bussard fusion reactor, aka the Polywell."/>
        <s v="Lumin8 Pro is a fun and easy to use light controller that makes light dance to your favorite music."/>
        <s v="A stylish, retro, and fun arcade cabinet for your Raspberry Pi, Mini-ITX, Pandaboard, or other mini PC from the makers of Pibow"/>
        <s v="With Linkio you can use your smartphone to control every electronic you own- for only $100!"/>
        <s v="PocketLab Voyager and PocketLab Weather are rugged science labs that you can take anywhere to explore the world around you."/>
        <s v="BrewNannyâ„¢ accurately measures the health and progress of your home brew and alerts you to problems immediately, wherever you are."/>
        <s v="A Wireless Virtual Reality HMD that's Fashionable &amp; Compact; Features 3D Gesture Input, Position Tracking, &amp; Augmented Reality Overlays"/>
        <s v="Announcing the GANGLION and the ULTRACORTEXâ€”a $99 biodata acquisition device and a 3D-printed, brain-sensing headset."/>
        <s v="A high-capacity portable charger with LED lights keeps your iPhone, iPad, smartphones, tablets and other devices juiced up on-the-go."/>
        <s v="With an efficiency of 97%, bicycle technology is nearly perfect. So why do we use it only for transportation?"/>
        <s v="The OWL is an open source, open hardware, reprogrammable effects pedal designed for musicians, coders, and hackers."/>
        <s v="Open up your digital worlds with the most sophisticated, intuitive android smart projector."/>
        <s v="4.29 Billion+ Capacitor Combinations._x000a_No Coding Required."/>
        <s v="World's first LED decor grow light that turns your plants into show pieces. Adding beauty and foliage to your home like never before"/>
        <s v="The SoundBrake headphone attachment can be used with any audio player to alert you to important outside sounds."/>
        <s v="PS-1A is an adjustable switch mode DC-DC power supply. It is highly compact, breadboard friendly and requires no external components."/>
        <s v="The PiSoC is an open source development platform which gives each person a unique opportunity to create, regardless of skill level."/>
        <s v="Open Rail is a new open source universal linear rail system designed to be used with various T- Slot aluminum extrusion configurations."/>
        <s v="CoAction Hero: a powerful proto-board with a 120Mhz processor, 1MB filesystem, and built-in OS for tinkerers and engineers alike."/>
        <s v="Simple internet time-limits, usage analytics, app &amp; site blocking - across all devices in the home, controlled from your smartphone."/>
        <s v="A lightweight generator to charge your phone, lights, and removable battery pack as you bicycle. Pedal power by you, for now or later."/>
        <s v="Keyless. Alarm secured. GPS tracking."/>
        <s v="Hubble is the first 100% open, affordable laser cutter suite â€” from replicable hardware to community driven software &amp; firmware."/>
        <s v="A collaborative effort between three generations who set out to provide a premium, top-quality yoyo at an affordable price."/>
        <s v="The World's Lightest &amp; Smartest E-Scooter: cool, small, portable, and can be easily folded into a backpack and bring it anywhere"/>
        <s v="Â· Exchange multiple hard drives (SSDs or HDDs) Â· Slick design Â· Highest data transfer rates Â· Robust (anodized aluminum)"/>
        <s v="SITU is the smart food nutrition scale anyone can use. It weighs your food in calories and nutrients in addition to grams and ounces."/>
        <s v="An Arduino compatible shield matched with a web based tutorial system to teach you how to talk with I2C and SPI components."/>
        <s v="A lightweight backpack that can charge your smartphone 4 times or an iPad one full charge, and recharge via a USB port"/>
        <s v="CableKnife is the best solution for removing insulation from cables for the purpose of maximising the scrap metal value by up to 350%"/>
        <s v="Making using the serial terminal on the Raspberry Pi as easy as Pi!"/>
        <s v="Simplify IoT development via the cloud. Plug-n-play, Arduino-compatible wireless network of sensors &amp; controllers. Open Source. Secure."/>
        <s v="Universal 4 ports USB charger for iPhone, iPad, Android and other USB devices. Intelligent device detection for optimal charging."/>
        <s v="Bibo Barmaid is a smart cocktail self-serve machine that creates expertly crafted mixed drinks at home with the touch of a button."/>
        <s v="4K HEVC Android TV Media Player with optional DIY electronics, ideal for app development, home control, software developement, learning"/>
        <s v="Build a professional grade Linux CNC control with Beaglebone black and our CNC cape."/>
        <s v="Open-source content-driven lighting system you can use with TV or PC, Mac, HTPC displays in movies, games and daily work"/>
        <s v="Give your mobile device the ability to see &amp; capture the world in complete darkness while revealing items not visible to your naked eye"/>
        <s v="Automatically opens your garage door when you come home. Open, close, and monitor your garage door from your phone."/>
        <s v="The next generation of premium quality LED lighting. Extreme power efficiency in a small package."/>
        <s v="Introducing Sprite, the cloud-based watering controller and Whisperer, the solar-powered plant sensor for effortless home irrigation"/>
        <s v="RaceCapture brings motorsports to the connected car: Share track days, autocross, drift and drag racing with your friends in real time!"/>
        <s v="The A4-SFX is a project with the goal of creating the smallest case possible while still using high-end standardized components."/>
        <s v="Includes Wifi Camera for video chat, Amazon delivery, pet health analyzer, weight control, diet transition planning, and more."/>
        <s v="The Most Portable Windows 10 PC Less than 0.3 lb with Updated Resources-Cherry Trail CPU, 4G RAM, ~128G Storage, wifi ac, USB 3.0, HDMI"/>
        <s v="abode is a home security and automation company that offers a self-installed, professional-grade solution with no contracts."/>
        <s v="Creating PC gaming controllers to bring your gaming experience to a new level."/>
        <s v="The Practical Meter helps you charge your phone faster by solving a problem millions of people experience."/>
        <s v="Wireless earbuds filled with sound, yet so small they are almost invisible!"/>
        <s v="A Whole New Way to Get TV: Watch four live TV channels at once on your tablet, smartphone, or big screen TV!"/>
        <s v="With hoterway you won't wait anymore for hot water in the beginning of your shower. Save Water, Energy, Time and Money."/>
        <s v="A power over Ethernet (PoE) add on board (HAT) for your Raspberry Pi with power management. Reduce the clutter of cables with Pi PoE!"/>
        <s v="Tinker Tie is a fully programmable, hackable Arduino-compatible RGB LED bow tie that can last over 20 hours on a single charge!"/>
        <s v="Embarking on a Summer Tour to spread their message of cherishing your unforgettable memories through nostalgic rock music."/>
        <s v="Local bay area band looking to share our vision with people, looking to create something we are proud of, no more bedroom recordings!"/>
        <s v="Autumn's Song is working on a debut album that brings accustic / singer-songwriter / piano rock to the central Florida music scene."/>
        <s v="Los Angeles based Ballerina Black are on their way to tour the UK in May. Join our club &amp; help make it happen."/>
        <s v="Eikon worship leader Dustin Hecocks records his full length debut album this Summer, comprised of powerful music and worshipful lyrics."/>
        <s v="I am in the process of completing 4 new EPs to be released in Winter, Spring, Summer, and Fall of 2012."/>
        <s v="Support Joy Shannon and the Beauty Marks record their 4th studio album &quot;Out of My Dreams and Into My Arms&quot; and create a music video!"/>
        <s v="Indie Folk musician, Chris Dorman is releasing his second full length album.  Let's release this record worldwide - grassroots style!"/>
        <s v="Little Moses is trying to record their first EP, and we can't do it without your help!"/>
        <s v="Insect Surfers, Planet Earth's Longest-Running Modern Surf Band, come twanging back into 2013 with a new surfadelic musical release!"/>
        <s v="I'm an 18-year old singer/songwriter from California. I'd love your support to get my album of original songs professionally recorded."/>
        <s v="Amy Lingamfelter is making an album all about love and she's looking for backers. See see how you can share in the journey!"/>
        <s v="Help Lift The Decade record their debut full length album with with Ace Enders! (The Early November, I Can Make A Mess)"/>
        <s v="We've got a new record, Slick Machine._x000a_We want to release it and tour the US to support it, but we need your help to make it happen."/>
        <s v="This CD celebrates a journey beginning with the death of a father and culminating with the joyous victory expressed in music!"/>
        <s v="Shone Nuisance is heading to GBS Detroit on Friday, October 26th to record and film their GBS Detroit EP and video."/>
        <s v="Engine is ready to record our sophomore release. The songs are written, the musicians are ready. Help us bring this into existence!"/>
        <s v="The Christopher Battles EP Project will fund professional recording, publicity, and release for this original singer-songwriter."/>
        <s v="Our tour van died, we need help!"/>
        <s v="The Skylit Letter is heading to Groovebox Studios in Detroit on Friday, June 29th to record and film a live GBS Detroit video and EP."/>
        <s v="Hey everyone, we are back with our first full length release, &quot;The Bite And The Boogie&quot; and we need your help to get it printed!"/>
        <s v="The Guru is basement parties, lake swimming, a smile shared between reunited friends, and the doe-eyed innocence of youth."/>
        <s v="Indie rocker, Matthew Moon, has something to share with you..."/>
        <s v="In the Raw is Seattle's the Ink &amp; the Echo's debut album.  It is honest, compelling, and speaks of raw human emotion."/>
        <s v="Help Layla the Wolf fund the printing and releasing of our first E.P. Release called &quot;Sugar&quot;."/>
        <s v="We're recording a new full length album! So stoked for this project. We've been preparing for it for over a year. It's our best yet!"/>
        <s v="ACKER, an instrumental noise-rock band from Central Illinois, is raising funds to record a new album and release it on vinyl."/>
        <s v="A project to raise the funds for our early discography, pressed on vinyl the way we always envisioned it + help w/ future band plans."/>
        <s v="We are ready to make our first full-length album, and with your help, we can make it happen!"/>
        <s v="Brent Brown's breakout new album! Requires help from the record label... You!"/>
        <s v="We are a small community of people in Boston intending to make every moment a time to find love and give love.  We need your help!"/>
        <s v="BBB is going back into the studio to record and release &quot;Felix From Canada&quot; by popular demand.  We need your help!"/>
        <s v="Help us fund our second full-length album Honeycomb!"/>
        <s v="10 tracks of power pop, indie rock &amp; &quot;soaring sounds of hope from the edge.&quot; Help us polish &amp; release it by pre-ordering now!"/>
        <s v="The Violet Tone is heading to California but we need your help!  We've been at this for years and finally have a shot!"/>
        <s v="Launch Bitch's new project, BEACH.  Get a limited edition cassette EP, be on a song, or drive away in Bitch's tour bus/RV."/>
        <s v="Our next album is being mastered and we want your help to release it by putting your name down for a pre-sale copy and awesome merch!"/>
        <s v="PORCHES.  and Documentarians tour from New York to San Francisco and back."/>
        <s v="big long now is recording our debut album and we are looking for help mastering and pressing it to vinyl"/>
        <s v="&lt;3_x000a_Coming in from outer space. Help Hearty Har record their 1st album!!"/>
        <s v="Join us on an epic journey to discover a millennia old secret which will change the world forever."/>
        <s v="Captain Kalani it's a retro game full of nostalgia for the old gamers but interesting for the new ones"/>
        <s v="Indie developer boredom's products' Xbox 360 game about a Japanese-inspired hug-themed game show needs funding for animation and environmental models."/>
        <s v="AZAMAR is a Role Playing Game world involving fantasy and high magic, based on the popular OpenD6 OGL using the Cinema6 RPG Framework."/>
        <s v="Becoming is a video game that aims to portray mental illness through a metaphysical and emotional story."/>
        <s v="Lead your team to victory in this fast-paced, action, sports game! Use Power-ups and avoid attacks as you fight for victory!"/>
        <s v="Three Monkeys is an audio adventure game for PC."/>
        <s v="The Royal Snail has misdelivered all the invitations to the Royal Ball.  It's up to Makayla to set things right in the Fairy Forest"/>
        <s v="PKF is a Cat-Tastic 2D side-scrolling shooter! Stand up to all the big meanies with the power of positivity and save the universe!"/>
        <s v="You are the hero tasked to save your home from the villainous Sanword."/>
        <s v="From frightened girl to empowered woman, Scout's Honor is a tale about facing your fears and overcoming odds."/>
        <s v="Fight your way to dominate the universe. Be the first to try our engaging cross-platform mmo-strategy and bring it closer to reality."/>
        <s v="Waddle Slide is an iPhone/Android application. The app is based around a penguin, who's objective is to find his way back to his igloo."/>
        <s v="1st person Action Survivalist Rpg game. You get sent to a deadly Island to die not knowing that your not alone on the island."/>
        <s v="Point-and-click adventure: The mysterious Nikola Tesla, a time traveling device, and an experiment gone wrong in Colorado Springs"/>
        <s v="A dark and twisted game with physiological madness and corruption as a man becomes the ultimate bio weapon."/>
        <s v="Arrest, interrogate, and uncover the truth as a local woman recruited by the KGB. For Windows, Mac &amp; Linux."/>
        <s v="A game with a mixture of a few genres from RPG, Simulation and to adventure elements."/>
        <s v="An adventuring RPG with ghosts, mysteries, and flexible gameplay paths, Manorkept is a game that promises an unforgettable experience."/>
        <s v="COOKIN UP ONE HOT ENTREE! BobToons USA is gathering the ingredients to create a hot new video game &quot;The Sabroso Showdown&quot;"/>
        <s v="A place where people can test out the latest video games, for an hourly fee. It's cheaper than wasting money on a $60 game that sucked"/>
        <s v="a third-person exploration adventure game developed by yetanotherIndie will be released on August 2016 for PC, Linux and XBox one."/>
        <s v="Head Cap will provide easy access to tables, dice rollers and record sheet management to streamline your tabletop Battletech games."/>
        <s v="A thousand community-built sandbox games (and more!) with a fully-customizable game engine."/>
        <s v="When the gods of religions and days passed return to our modern world, humanity must fight for its survival and future."/>
        <s v="New professional gaming organization with a tournament winning Dota 2 team, &amp; divisions in all eSports games looking to re brand/expand"/>
        <s v="A Point and Click Adventure on Steroids."/>
        <s v="zomblock's is a online zombie survival game where you can craft new weapons,find food and water to keep yourself alive."/>
        <s v="Project Gert is a sequel to the Android game Project Gert, for Xbox Live.  One character embodying two personality's, and sets of abilities.  "/>
        <s v="A pixel styled open world detective game."/>
        <s v="Crazy Artist makes gaming more comfortable and fun for Playstation 4 users. I really want to give you a Handee Job!"/>
        <s v="Our game is going to be a space shooter that has RPG elements with New Game+! It will be unlike any space shooter ever played."/>
        <s v="Crowdfunding the Gamers Way. An online game with real world consequences.Do you dare to play? Can you turn the world around?"/>
        <s v="A Real Time Strategy game based on Greek mythology in a fictional world."/>
        <s v="A Level Editor, Turned up to eleven. Infinite creativity in one package, solo or with up to 16 of your friends."/>
        <s v="Captain and manage your ship along with your crew in this deep space adventure! (PC/Linux/Mac)"/>
        <s v="Gamers and 90's fans unite in this small tale of epic proportions!"/>
        <s v="A next generation golf game with a course designer and a massively multiplayer online tour. Join the fun and help us create it"/>
        <s v="The world is dead, humans are nearly extinct._x000a_Vampires and Werewolves hunt the survivors. Zombies hunt us all._x000a_How will you survive?"/>
        <s v="An awesome side-scroller tower defense game.  Think &quot;Plants vs Zombies&quot; but from a side-on perspective."/>
        <s v="We're trying to fund hard copies of our debut album!"/>
        <s v="Then &amp; Now is the 1st Solo album from me Ian Stewart. To learn more about me, my music, and my life visit www.ianstewartlive.com"/>
        <s v="Mongrel is looking to hit the studio once again in June so we can bring you a new cd later this year and we need your help!"/>
        <s v="South Florida roots country/rock outfit's long awaited debut record"/>
        <s v="Vous aimez le rock fort ? Aidez les Beat Cheese Ã  produire leur premier album ! Do you like cheese? Help us produce our first album!"/>
        <s v="Drummer John Roccesano (Johnny Rock) produces an album written and performed by friends, recorded and mixed on tape, pressed on vinyl."/>
        <s v="We need YOUR HELP to take one more step to this make release sound amazing!"/>
        <s v="We're hitting the studio to record our next album, &quot;Pizazz&quot;!! Help us put the FUN in FUNK!!"/>
        <s v="An innovative new YouTube series reviewing the HOT new music technology that people love. For Rockers, Jazzers, Rappers and everyone"/>
        <s v="We are a hard rock band from Northern California trying to raise $350 for our next EP. Be a part of our journey!"/>
        <s v="Like records? We do, too! Help this Los Angeles based rock 'n' roll band get their new album out on vinyl!"/>
        <s v="hey friends. We are Hollow Point 9._x000a_We are calling on you to help us._x000a_In our journey to make our debut album."/>
        <s v="Our first full length album, One Eyed King, is an overdriven roadtrip through the heart of darkness. Rocknroll with a reading problem."/>
        <s v="Chivo and his band of miscreants present their debut album _x000a_'Blind Energy' ...we think you are going to like it."/>
        <s v="Trying to get the last bit of money together to finish recording the first full length Repulsur album, &quot;The After School Special&quot;."/>
        <s v="The Mike Farley Band has re-assembled its original line up and needs your help to make a new full-length album!"/>
        <s v="Stone Horse ~ _x000a_Doing what they do best, laying down honest and _x000a_proper Rock-n-Roll guaranteed to soothe your soul!"/>
        <s v="We are making our third studio album and no longer have a label telling us what we can/can't do. This record is for the fans."/>
        <s v="Woodhouse is making an EP!  If you are a fan of whiskey and loud guitars, contribute to the cause!"/>
        <s v="Help fund the new record by independent alternative rockers FOUR STAR MARY &quot;PIECES&quot;"/>
        <s v="Broken Contract is a sci-fi, action/adventure, miniature based game of sci-fi worker insurrection in a dystopian future for 2+ players."/>
        <s v="An incredibly comprehensive tabletop rpg book for the post apocalypse, inspired by Dungeon World."/>
        <s v="Don't just kill them, let the dice decide what kills'em. As a Bonus Get the game TRAPPED free, a Fast paced Dice game for 2-8 Players."/>
        <s v="Trading beautiful colors on behalf of the bishop! Become the best merchant of the Fresco World in this innovative game by Queen Games."/>
        <s v="Empire of the Dead-Requiem is a miniatures expansion to our 28mm tabletop game set in a Dark and Gothic, Steampunk Victorian Empire."/>
        <s v="The real-time digital social deduction game where there's no moderator, no sleeping, and no dying."/>
        <s v="The War of Currents! 2-5 electricity innovators build routes, grow tech trees, and play the stock market in 20 minutes per player."/>
        <s v="Beautifully unique, precision cut, metal gaming dice derived from a passion in tabletop gaming and engineering design."/>
        <s v="Help me fund the Argonauts! Sculpted by Dave Kidd, based on concept art from Roberto Cirillo, created by Fet Milner and myself!"/>
        <s v="You are an evil Overlord.  Your mission?  To make everyone as miserable as possible.  Can you achieve world domination?"/>
        <s v="This campaign features the Government Special Forces on Outland. 28mm scale white metal miniatures for Sci-Fi games in any setting."/>
        <s v="Legends Untold; A cooperative adventure game for 1-4 players.  5 minutes setup, 1 hour play time. Supported by an immersive campaign."/>
        <s v="The premier sword-and-sorcery RPG now in 2E hardback format! Inspired by Robert E. Howard, H.P. Lovecraft, and Clark Ashton Smith!"/>
        <s v="LAST CHANCE! A fast paced card game for people who like to play god, build hybrid cat monsters and add flamethrowers to space dragons."/>
        <s v="A gritty, noir tabletop RPG with a fast-paced combo-based battle system."/>
        <s v="Race your friends in style with this classic Grand Prix game."/>
        <s v="A strategy game of magic and deception, where aspiring  Illusionists clash in a grand contest for fame and fortune."/>
        <s v="A tactical Miniatures board game for 2-4 players set in a mysterious underwater realm where 4 factions battle for supremacy."/>
        <s v="A new strategic board game designed to flip out your opponent."/>
        <s v="Adding 4 new sets of inspiration tools, detailing creatures and items, to the current 7 that detail locations, npcs, and plots for RPGs"/>
        <s v="Oh Hello! I make 8bit / Pop Punk under the name of Superpowerless and with your help, I'm looking to fund a new music video! :)"/>
        <s v="An electro-organic album of evolved dance music inspired by seminal cyberpunk works."/>
        <s v="The Invisible City is a project built &amp; powered by my fans. A full video and audio experience that I hope to merge into a live show."/>
        <s v="A professional pressing of the new (and greatest) Mirror Kisses album on beautiful white vinyl. Backers hear it first!"/>
        <s v="Lestat is filming their first video, and they need your help! From their release, Arisen, &quot;Midnight Toll&quot;. Hear it at lestatmusic.com."/>
        <s v="We really think we might have what it takes to make it someday! But we really need help to take the first step and release this album!"/>
        <s v="Each piece has a story behind it. Not of some life drama but of an experience you live whilst listening; Happiness evoking"/>
        <s v="Early Summer, SIR will be releasing two EP's. The funding of this project will determine if they get professional pressings or cdr's"/>
        <s v="Support us and pledge for rewards on our new bigger Tour of the US, Canada and Colombia!"/>
        <s v="Influenced by Little Dragon, J. Dilla, Erykah Badu &amp; Beach House, this genre-defying record fuses hip-hop, soul, pop and electronica."/>
        <s v="Telefuture, a record label sharing 80's inspired electronic music, wants to release some incredible albums on various physical mediums!"/>
        <s v="Help Dragon's Eye relaunch with 4 new releases by Yann Novak, Pinkcourtesyphone, Steve Roden &amp; Lawrence English + Stephen Vitiello"/>
        <s v="NOTE: THIS PROJECT IS ALREADY 100% FUNDED!!! _x000a_This is an &quot;Extended Campaign Run&quot; for anyone who wants a CD of my seventh solo album."/>
        <s v="Join this Kickstarter project today to assist Spiff in converting his analog recordings from the 80's to digital!"/>
        <s v="Ambient Electro Grind-fest!"/>
        <s v="We are taking pre-orders for a very limited run of new t-shirts and tote bags! Available exclusivly through this Kickstarter campaign."/>
        <s v="I ran out of cassettes of both my records, and Trevor thinks if I start selling them at his tape shop Jackknife, business will boom!"/>
        <s v="Help Idiot Stare press their next album to CD. Over 40 minutes of intense industrial rock that you're going to want to own!"/>
        <s v="An album that illustrates events in our lives, whether trivial or significant, through the tones of electronic music."/>
        <s v="Darkpine is recording and releasing a 5-track EP within the coming months this summer and hopes for your support."/>
        <s v="Welcome to the Dice Bazaar! Roll dice to buy &amp; trade products at the bazaar, block opponents, tame cobras, and score points!"/>
        <s v="Passing Shot is a tennis dice game for two players. Strategic use of the dice rolls allow you to score points to win game, set &amp; match."/>
        <s v="Cardboard scenery for Sci-Fi 28-32mm miniature games. Easy to assemble, disassemble and transport. Supplied unpainted. By MCSTUDIO."/>
        <s v="The most haunted house in the world, presented with multiple storylines, in multiple time periods, and for multiple RPG systems."/>
        <s v="Fantasy Dungeon terrain for 28mm tabletop games. This is pre-punched card that is easy to assemble with no painting required."/>
        <s v="Missed the Kickstarter? Contact your local gaming store before going online. Or click on the order button. Thanks for the support!"/>
        <s v="Mechabrick is a set of precision plastic kits to convert your Minifigs into robots then battle with them in an exciting board game."/>
        <s v="Modular system for storage and transport of ships &amp; game essentials + acrylic maneuver templates and tokens for 3 popular space games."/>
        <s v="Tessen is an exciting 15 minute card game. Gather mystical animals and use your warriors to defend or steal animals from your opponent."/>
        <s v="Dungeon Crawl for All! A card game of swords, monsters and LOOT! Adventurers as young as 5 and &quot;seasoned&quot; warriors are all welcomed."/>
        <s v="A game about communities by Ben Robbins, creator of Microscope. Do you change the Kingdom or does the Kingdom change you?"/>
        <s v="Backstory Cards help you and your friends create vibrant backstories for roleplaying games, no matter the system or genre."/>
        <s v="Cadaver is a lighthearted game of friendly necromancy! Players compete to resurrect as many bodies as possible!"/>
        <s v="Pine Tar Baseball is a fun and fast paced dice and card game for 1 to 2 players. The game features fast streamlined game play."/>
        <s v="An amazing set of sceneries to create unique atmospheres for your tabletop gaming."/>
        <s v="Assume the role of an intergalactic real-estate agent attempting to satisfy various creature clientele!"/>
        <s v="A real-time cooperative adventure for 2-8 players. Defeat legendary monsters to earn gold and escape before the time RUNS OUT!"/>
        <s v="28mm Fantasy Miniature Range in leadfree white metal: Orcs, wolves and more."/>
        <s v="Next stretch goal unlocks at $33,000 and/or 500 backers unlocks 2 bonus stretch goals."/>
        <s v="Protect, store, organize and display 225 of your favorite dice in this modular and easy to use dice vault system. Oak and leather."/>
        <s v="You are Ex- Military criminals sent on suicide missions on the edge of space. Science Fiction Tabletop RPG using Savage Worlds"/>
        <s v="Inconceivable! An amazing new illustrative deck based on The Princess Bride movie."/>
        <s v="1 Week Only! A game starring children, but it's not a childâ€™s game: it's for adults willing to experience horror as only children can."/>
        <s v="Finely sculpted 28mm Classic Fantasy metal and resin miniatures perfectly themed for use as a warband or adventuring party."/>
        <s v="You've got a time machine, high-powered weapons and a whole lot of history to save. Welcome to TimeWatch!"/>
        <s v="The BESPOKE GEEK is a brand new clothing company from Bletchley, England producing handmade and individual hoodies for geeks."/>
        <s v="Take on the role of an ancient forager in this fun strategy game from the designer of Biblios."/>
        <s v="Select your Wizard, determine your rivals, and then duel to the death to demonstrate your superiority wielding the Roots of Magic!"/>
        <s v="March with the legions against the enemies of Rome in this role-playing game of military adventures."/>
        <s v="A customizable gaming table, for the best gaming experience, portable, storable and lightweight, that can be taken anywhere"/>
        <s v="A great game full of lying, scheming, and werewolves.  Now with additional characters to add even more mayhem!"/>
        <s v="A new faction for the 30 mm scale wargame, featuring skirmishes between gangs in a pimp and lethal post-apocalyptic world."/>
        <s v="ZoMbushed! - a solo/co-op action zombie survival card game where players must fight to survive by overcoming obstacles and monsters."/>
        <s v="A dexterity microgame by father/daughter team, Jason and Claire Kotarski. Make 100 project."/>
        <s v="This is the second set of 5 expansions for our route-building game, Jet Set!"/>
        <s v="Build your crypto-currency empire and sabotage your opponents. A deck building, card game. 2-4 players. 15 minutes."/>
        <s v="Our Wargame Hab Block is a very versatile &amp; modular product, an ideal piece of terrain for most 28mm Sc-fi gaming system you would play"/>
        <s v="A Dungeon World campaign setting that takes place after the end of the worlds."/>
        <s v="More Halfmen, more goats, more guns, and most of all some neat buildings and structures for the little fellas to hang out in!"/>
        <s v="A fine wood cryptex dice vault to store your favorite dice. Designed to hold a standard set of 7 polyhedrals for your favorite RPG."/>
        <s v="When you think about super heroes, you think of their stunning colorful outfits. Hero dice is great for super hero or anyother games :)"/>
        <s v="An RPG about mortal servants of the Horsemen of the Apocalypse deciding to not end the world."/>
        <s v="These are degenerated men who have, since birth, suffered the effect of mutation and turned into something wicked!"/>
        <s v="Thunder Alley Crew Chief Expansion from Nothing Now Games. Add Strategy and Control to your racing team. Get Your Crew Chief Today!"/>
        <s v="A second chance to get the deals from earlier campaigns just in time for the Holiday season. Pulp, Cthulhu, Sci-Fi, Old West and more!"/>
        <s v="Want to be LORD OF THE GOATS? Start building your herd using thievery, magic, bombs and mostly goats."/>
        <s v="Highly-detailed 2x2&quot; dungeon tiles made of a durable polymer-plastic &amp; VERY affordable cost. Perfect for tabletop &amp; role-playing games."/>
        <s v="Chardonnay Go, the viral video with 23 million views, is now a hilarious board game for wine lovers, moms and other shameless people."/>
        <s v="Add exciting loot drops to your CR 1-4, 5-8, 9-12, 13-16, and 17-20 encounters! Each deck has over 200 possible outcomes!"/>
        <s v="MCG Premium Sleeves offer excellent protection for your cards. This line is about to be expanded with new sleeves sizes!"/>
        <s v="Man vs Meeple is the show where we talk about all things board game related. Help us make the very most of our channel for you."/>
        <s v="Pick the Lock is a game of chance and strategy. Attempt to obtain priceless treasures and outwit the other players."/>
        <s v="London, 1937. Top-Secret docs are missing. So, too, is Agent Adler! Intelligence has 7 hrs to find him. Deduction, Deception &amp; Action!"/>
        <s v="Ryubix Manor-A system agnostic (OSR/OGL compatible) haunted house module for 4-8 players, scalable to 20th level. 325 area descriptions"/>
        <s v="The aim of this project is to extend our existing Samurai Dwarf range from 6 to 9. The new sculpts will be done by Bob Olley."/>
        <s v="ABC cards include definitions, shapes recognition, robot tangram, a binary concentration and color memory games! Made in the U.S."/>
        <s v="Police Precinct is a cooperative game where the players take on the roles as police officers, with different areas of expertise."/>
        <s v="Dice forged from stone one by one entirely by hand for demanding Gamers and Collectors."/>
        <s v="The Zombie Apocalypse has begun! Fortunately, YOU have your priorities straight. What could be more important than Geocaching?"/>
        <s v="A range of highly detailed 28mm fantasy miniatures and supporting gaming rules by Andrea Sfiligoi, creator of Song of Blades and Heroes"/>
        <s v="I am trying to get a new band off the ground, and in order to be taken seriously and get gigs, we need some killer recordings!"/>
        <s v="Sage King is recording his debut album and wants YOU to be a part of the creation process"/>
        <s v="Help California's own Heart to Heart fund their debut full length record! Forever be apart of the the &lt;3 T &lt;3 family! We need you!"/>
        <s v="The Vinyl Skyway reunite to make a third album. "/>
        <s v="BSA is headed to Nashville, TN USA to record our first album at the historic Welcome to 1979 Studio. Come re-write history with us..."/>
        <s v="Arson In The Suburbs is ready to release its FIRST three song E.P. and looking to raise funds to get back in the studio! RnFnR!"/>
        <s v="Pre-order Crushed Out's new album TEETH &amp; support the pressing of 12&quot; vinyl records. Release date; Sept. 16, 2014."/>
        <s v="Technocracy will be released on digital media on June 26th, but we all know analog is king!  Help us press this album on vinyl!"/>
        <s v="Blind Man Deaf Boy is a Folk Punk band from Denver, we need money to get ourselves a van and take it on tour around the west coast."/>
        <s v="American Standard needs your help pressing their debut EP. Be involved in the artistic process and receive swag in return!"/>
        <s v="So we've recorded a 5-song EP with a 2-time Grammy winner, but we need to raise the  $$$ to mix, master and press it to CD and vinyl!"/>
        <s v="Aiding Contra in the telling of the &quot;Blue Planet Chronicles&quot;, a concept about the history of our beautiful home; Planet Earth!"/>
        <s v="Donate here to be a part of the upcoming album. Every little bit helps!"/>
        <s v="This is the Kickstarter project for my new upcoming album. It's heavy &amp; you can be a part of it! MONTSTER WORLD DOMINATION 2013!"/>
        <s v="The second full length album by SHADOWRAPTR is nearly complete. We just need a little boost to get us there. Think of the children."/>
        <s v="Ed Hamell AKA Hamell on Trial is recording an album titled The Happiest Man in the World. He needs your help."/>
        <s v="New Jersey Alternative Rock band COCO needs YOUR help self-releasing debut EP!"/>
        <s v="My name is Jonny Gray, and my friends and I are working together to raise funds for my debut album"/>
        <s v="Fly Radio has finished tracking their album now all that is left is the mixing/mastering and duplication!"/>
        <s v="Big Fiction leaves for tour on 6/27 but the Prison Van needs some work!  New brakes, transmission repair, tires... it needs a bit."/>
        <s v="We are America's first trock band, and we're ready to bring you our first album!"/>
        <s v="Wildcat Strike is looking to complete it's second full length album, titled &quot;Digital Age&quot;, and we want you to be a part of it!"/>
        <s v="Abby Travis (EODM, Bangles, Masters of Reality, KMFDM) wants to release her new album as a vinyl picture disc and limited edition CD."/>
        <s v="This winter and springtime we will be recording a new full-length album with big voices, big fireworks and mega soul.  "/>
        <s v="If you're reading this, we want to say that every dollar counts in these final hours of our campaign. Thank you for all your support!"/>
        <s v="Indie rockers, Dewveall, are recording new music. Take a seat at the table; let them cook you a meal and sing you some songs."/>
        <s v="Printing, copywriting, and album art for my first record. It's 100% ready to listen we just need some help to get it out there."/>
        <s v="For our next record we're combining amazing visuals with new and creative music to create an truly beautiful worship experience."/>
        <s v="|| HELP MARNY LION PROUDFIT RECORD HER SECOND INDIE FOLK ALBUM THIS MARCH â€“ THE BARN IS WAITING ||"/>
        <s v="Two records, a new LP and a full cover of Bowie's Diamond Dogs, to be self-released in Spring 2013 -with your involvement and support."/>
        <s v="I'm heading back into the studio!  I'm planning to record a CD of original songs and one with some jazz standards."/>
        <s v="Help Brooklyn psychedelic synth rockers DINOWALRUS release their 3rd Record, COMPLEXION, on vinyl!"/>
        <s v="A Sunny Day in Glasgow are recording a new album and we need your help!"/>
        <s v="Eliot &amp; Eads, an Americana rock band of St. Louis natives, is recording an album about the heartland. Help them complete the record!"/>
        <s v="Rice invites you to be a part of the creation of their first album and spread their message of love."/>
        <s v="&quot;The Universal Thump&quot; is the forthcoming orchestral pop album by acclaimed Brooklyn-based Australian singer-songwriter-pianist, Greta Gertler."/>
        <s v="Snag the first Wolf Interval release by droners ibreatheFUR and He Can Jog. One month to preorder and then they're gone!"/>
        <s v="A book/CD by Michael Hearst featuring songs and factoids that celebrate some of the most bizarre (and under-appreciated) animals that roam the planet!"/>
        <s v="The upcoming debut full-length album from Nevada Color &quot;Adventures&quot; will be available Spring 2014 with your help!"/>
        <s v="We've been hard at work crafting our next batch of songs, and we need your help to record it!  Have a look at our quick witchy video!"/>
        <s v="Universal organic liquid seasoning brewed all natural from lupine, oat, salt and water for soups, salads, stews and more"/>
        <s v="Jen bakes shortbread is a small batch, all natural shortbread cookie business looking for smart funding to grow!"/>
        <s v="You can never go wrong with a Beef Stick, great taste with no fillers and can easily goes with you everywhere."/>
        <s v="A city centre shop selling great locally made food with room to chat and learn about eachother."/>
        <s v="Do you like to Maga? Do you like hot sauce as spicy as your memes? Do you like sexy frogs? Of course you do were all adults here."/>
        <s v="The Savage Wienerâ„¢ launched last Summer.  Our Premium wieners are already a hit, our next project is The Ultimate Steak Hot Dog."/>
        <s v="Gourmet Fermentation in a Mason Jar. Create delicious, nutritious fermented foods at home."/>
        <s v="Our mission: To launch our Crimson Hot Sauce &amp; introduce our Chili &amp; Garlic Pickles. _x000a__x000a_Let's change the game together!"/>
        <s v="Vodka, whiskey and fruit brandy - coming soon! We are a coastal distillery located in historic Half Moon Bay, California."/>
        <s v="Help us launch our whiskey program! With your support we'll barrel and age our first whiskeys: Bourbon, Rye and an American Whiskey."/>
        <s v="Handcrafted, organic, single-origin, bean-to-bar, dark chocolate. Like fine wine, the secret is in the terroir."/>
        <s v="Pre-order our delicious, organic, small batch dried pastas (and more) so we can buy a new pasta dryer and move to a commercial kitchen."/>
        <s v="Homemade truffles for NYC chocolate fanatics. Truffle recipes for chocolate addicts from all over the world. Chocolate lovers unite."/>
        <s v="Help us get our delicious, organic, artisanal frozen pops on grocery store shelves in the Baltimore &amp; DC areas."/>
        <s v="We hand-harvest water to make flake finishing salt. We're opening a modern-day salt works in historic Gloucester, Massachusetts!"/>
        <s v="Aged in whiskey barrels for a unique fruity, spicy, and smoky flavor. Youâ€™ve never tasted sriracha quite like this before."/>
        <s v="We make small batch, locally sourced bitters and shrubs for cocktails and cooking."/>
        <s v="Handcrafted treats made from dried fruits, nuts, spices &amp; dark chocolate. Gluten-free, dairy-free, soy-free, grain-free; flavor-full!"/>
        <s v="The 'food of the gods' has returned in molten glory! CACOCO revives drinking chocolate with a revolutionary sustainable model."/>
        <s v="Strange Matter Coffee is opening a scratch bakery featuring craft doughnuts with vegan and gluten free options!"/>
        <s v="This website will serve as an interface to change lives and have a community routing for your success!"/>
        <s v="A series of informational and interactive online tutorials enabling businesses to proactively ensure mental and corporate vitality."/>
        <s v="The most influential and prestigious awards program that honors innovation and leadership in mobile technology and entertainment"/>
        <s v="SAVE MONEY! Stop worrying about account disputes, supervising installs, and corporation bull-****. We actively negotiate on your behalf"/>
        <s v="My team and I are creating a social media website for pet lovers across the world! Fashion, animal shows, adoptions, and more."/>
        <s v="Watch and Make FREE 3D Videos &amp; Pics - No Viewer needed. To Help Learn we have Training and Instant 3D viewers."/>
        <s v="Back this project and get access to a course about building COMPLETE web applications without coding."/>
        <s v="Own, Buy, Sell 3D property! 3D games, 3D traveling and earn in one virtual 3D NEASPACE, Best for Oculus Rift environment."/>
        <s v="Poliword tries to provide the people of the world an opportunity to make real changes in their government through the internet."/>
        <s v="HoxWi are the future for real time interaction with on-line customers via chat or video conference."/>
        <s v="Donate $30 or more and receive a free selfie stick."/>
        <s v="It is the mission of the Seekerâ€™s School of Thought and Philosophy to provide a safe and nurturing environment for all."/>
        <s v="The best dating website for bronys and pegasisters. The reason I'm trying to get the funds for this project is that I need a laptop."/>
        <s v="Almost done with doctorate degree but need funding of $35,000 to complete research of project."/>
        <s v="PriceItUpPlease will be an easy to use website that estimates the amount of your startup costs for that great idea you have!"/>
        <s v="HardstyleUnited.com The Global Hardstyle community. Your Hardstyle community."/>
        <s v="Click For Therapy is a website that was created to connect consumers and therapists across the UK."/>
        <s v="A website to auction, sell and swap items in the uk without a charge, without excess fees, the next ebay."/>
        <s v="I want to crowdfund the sequencing of my own genome to make it publicly available with crowd-sourced interpretation."/>
        <s v="Welcome to Bee Bay Canada, your commission free microjobs website.  Sell at any price and keep 100% of what you earn!"/>
        <s v="A website for email/sms alerts of your personal selection, comparison of prices,consolidated database, best deals around for clothing."/>
        <s v="The Columbus Ruby Brigade has brought monthly ruby goodness and camaraderie to all participants."/>
        <s v="This is an affordable social lead based web-site to help anyone who wants extra work or start their own business. We find your customer"/>
        <s v="Making a Minecraft server and Website and I need your help to fund it. Thanks in Advance!"/>
        <s v="A website that could group all your social 'identities' and online property together and find new followers or creators to follow"/>
        <s v="iDEA virtual activities, the perfect way to encourage children and families to get active - physically, socially and mentally."/>
        <s v="Our goal is to create a completely free website similar to Chegg.com for students to benefit from without raping their wallet!"/>
        <s v="A professional and social media environment created to effectively match job seekers to jobs based on an algorithms-matching system"/>
        <s v="A website that lets local businesses offer deals to customers and be found online. They pay a small yearly fee and keep %100 of profit."/>
        <s v="Let's go get it back! Most people can get $5,000 to $6,000 more a year in tax deductions. Stop the abuse and get back your share!"/>
        <s v="ProjectPetal.com is an all in one website for all Makers to share projects and ideas. A Facebook(R) Twitter(R) &amp; Github(R) all in one."/>
        <s v="An online platform that will notify every listed individual, vet, council, pound and so on in a geographical area when a pet is lost!"/>
        <s v="We want to create a safe marketplace for buying and selling bicycles."/>
        <s v="Next time you want a beer, put down your keys and pick up your phone. We prevent drunk driving by delivering alcohol to you at home."/>
        <s v="Slice Trade is a new way to trade in your old phones. We buy back phones in any condition and pay you cash or give you a new one free!"/>
        <s v="Tough, pre-manufactured lost and found stickers that forward messages to the owners email and cellphone."/>
        <s v="Fluttify is an Online Video Sharing Platform allowing friends to share their favorite Trending Content with each other."/>
        <s v="KEEPUP allows you to extend your social circle by introducing you to new people via your friends."/>
        <s v="Selectcooks.com is a community marketplace for people to list, find and hire chefs."/>
        <s v="Tired of waiting for likes? Here is a brand new social network centered on real-time hashtag chatting. Just chat and enjoy!"/>
        <s v="Social Media Platform for the Marijuana Industry to create professionalism and a stable lasting market."/>
        <s v="Netiquette classes to teach our youth how make proper use of computer-mediated communications for personal and educational success."/>
        <s v="A quirky online shop where you can buy, sell and discover stuff that's &quot;a little bit different&quot;. We think &quot;it's right up your alley!&quot;"/>
        <s v="We're seeking to reward our members for their social behavior. The members win on two levels- compensation and increased viral sharing!"/>
        <s v="Lyka will allow you to search for shoes in every sneaker store and website and then buy for in-store pickup or same-day delivery."/>
        <s v="Realjobmatch is not just a job search site but a matching site , matching the right jobseekers with the best jobs."/>
        <s v="Learning should be fun! Effective health education includes the person's learning strengths, preferences and cultural perspective."/>
        <s v="The first ever trend-powered stock-market where you can buy and sell shares of you and your loved ones. Let's explore life together."/>
        <s v="Kiwwi va dÃ©poussiÃ©rer le marchÃ© de l'emploi, avec peu de moyens mais de trÃ¨s bonnes idÃ©es, cependant, nous avons besoin de vous !"/>
        <s v="A SaaS solution for Businesses to align their strategies with customer value, using realtime strategic roadmaps &amp; visualisations."/>
        <s v="Using the power of internet to help people save hundreds in car repair."/>
        <s v="I am asking for $4,200 to launch a unique website serving professionals in any and all industries seeking additional income in Oregon."/>
        <s v="Imagine a world where you can swap a video game you're tired of playing for a video game you actually want to play for just $1.50!"/>
        <s v="We want to create the &quot;Facebook&quot; for Writers. We are working on a new world for people who like to write. Check out more wriyon.com"/>
        <s v="I am making a social website where people can anonymously or openly vent, All walks of life all over the world"/>
        <s v="I'm creating a website with projects which I'll create later / Ich erstelle eine Webseite mit Projekten, welche ich spÃ¤ter erstelle."/>
        <s v="Matching refugees with sponsors in the US for 5 years. Our goal is to assist 300 Rohingya refugee families with supportive communities."/>
        <s v="The internets new search engine. Looking for funding to develop our backend web indexing software with an emphasis on automation."/>
        <s v="SheLifts is going to be the number One international social HUB &amp; information resource for women into weight lifting"/>
        <s v="New Innovation of Social Media with New Technology created to bring users even closer togethor - Tabs &amp; Features never seen before!"/>
        <s v="A &quot;Hypo-allergenic&quot; food cart that specializes in making traditional Indian Meals with a delicious American flavor combination."/>
        <s v="Small town, delicious treats, and a mobile truck"/>
        <s v="The aim is to start a business/service serving the finest green tea to my local area by trike as well as selling tea online."/>
        <s v="We would love another Donut Food Truck for your famous Square Donuts.  We have one successful truck and retail store open already!"/>
        <s v="We are the first gaming-themed food truck, bringing gourmet pub fare to the Jacksonville area."/>
        <s v="Be a part of something BIG, support us in opening the best burger truck in Tacoma! ~ &quot;So I donâ€™t have to dream alone!&quot;"/>
        <s v="Hummus-mediterranean diet, real food, organic, vegan, kosher._x000a_An original great health oriented street food in Santa Fe NM."/>
        <s v="A US Army Vet trying to get a Peruvian food truck going! Really good Peruvian food now mobile!"/>
        <s v="I am looking to start a food truck with an infusion of my Puerto Rican heritage and my love for BBQ."/>
        <s v="Websters grill truck the best slow cooked meats on hot coals_x000a_Beef bisket, roast Lamb, roast chicken, Ribs, burgers, sliders,"/>
        <s v="I want to create an authentic German food truck to travel all over the US. Spreading amazing German Food to Summer Time Music Festivals"/>
        <s v="Fini les burgers ou les sandwichs : Ã  votre pause dÃ©jeuner, repartez avec votre barquette de grillade de bÅ“uf, canard ou poulet !"/>
        <s v="Lone Pine Coffee Brewery will be a portable third-wave coffee shop available for wedding receptions and other events!"/>
        <s v="95th St. Tacos needs your help in purchasing a food truck so that we can deliver the flavors of LA Tacos right to your neighborhood"/>
        <s v="It will be ridiculously easy to become addicted to the full, rich flavor of locally raised beef, pork, and more..."/>
        <s v="ex school bus redesigned into pickup truck complete with giant meat smoker in &quot;bed&quot; of truck and kitchen in the &quot;cab&quot; of the truck."/>
        <s v="I have been working on a recipe for 20 years now and need to perfect it!  Also want to do a gluten free version, then open a food truck"/>
        <s v="I want to start my food truck business."/>
        <s v="Farm to table, gourmet hippy hot dogs made from scratch with free range meats and organic produce: mind expanding recipes: TasteBudTrip"/>
        <s v="Pangea Cuisines offers authentic hand crafted dishes, utilizing fresh ingredients selected that very morning."/>
        <s v="help me start Merrill's first hot dog cart in this empty lot"/>
        <s v="Family owned business serving BBQ and seafood to the public"/>
        <s v="FBTR is a Texas-style, North Carolina based, homemade BBQ company looking to bring good meat to the masses."/>
        <s v="Great and creative food from the heart in the form of a sweet food truck!"/>
        <s v="I have the chance to take my Food Cart Business on the road. This is a major opportunity for a lot of people to learn and prosper."/>
        <s v="Aspiring to create a food truck with many delicious low calorie meals to encourage healthy eating while enjoying every bite."/>
        <s v="Fast and simple lunches for those on the go.  All (lunch) deals $10 or less."/>
        <s v="From Moo 2 You! We want to offer premium burgers to a taco flooded environment."/>
        <s v="Den tÃ¸ffeste foodtrucken i gata, bbq, ribs, briskets, pulled pork, frites, pickle, alt laget i en spesialbygd rÃ¸ykovn i bussen, av meg."/>
        <s v="This little guy will be circling the streets of Brickell &amp; Wynwood in Miami serving Venezuelan dishes. It needs TLC and some equipment"/>
        <s v="Go to Colorado and run a food truck with homemade food of all kinds."/>
        <s v="Looking to start competition cooking and need start-up help.  Offering brisket tasting to all contributors."/>
        <s v="I want to create an amazing menu that no one eals has.I have great ideas like a non-traditional pb&amp;j thats wraped in an eggroll &amp; fried"/>
        <s v="Mobile food truck loaded with locally grown fresh fruits and veggies. Caters to the inner-city and zip codes known as food deserts."/>
        <s v="Healthy, paleo food nearby gym and office areas. You pic your order and pay in the app and pic your time for just pic up the food."/>
        <s v="A sustainable vegan food truck. Locally and solar powered. Mission: hydroponic farms &amp; non profit eateries in impoverished lands by'30."/>
        <s v="Homemade Gumbo, Stews and Curry to be served hot and fresh everyday at any festival or concert we can attend."/>
        <s v="I'm starting a catering and food truck business of southern comfort food. My FOOD is my Art!  _x000a_Thanks for you help!"/>
        <s v="Expand cotton candy concession to include other foods and purchase a trailer to haul._x000a_Purchase unstuffed pets to fill with cotton candy"/>
        <s v="Starting a entire clean energy food truck and set a new standard for Cambodia"/>
        <s v="YOU can help Alchemy Pops POP up on a street near you!"/>
        <s v="The first tea from a new sustainable tea region in India's young, rising Himalayas."/>
        <s v="We empower coffee farmers to process their own premium beans, and connect them directly with coffee lovers on our online marketplace."/>
        <s v="Chocolate Truffles &amp; Sweet Treats handcrafted the European traditional way.  One bite and you will always want to eat dessert first!"/>
        <s v="Joe's Cellar is locally prepared old world Italian &quot;cellar food&quot;. _x000a_This is the stuff that makes non-Italians wish they were Italian!"/>
        <s v="The Brooklyn Cookie Company plans to bring our signature &quot;Mushroom&quot; Meringue Cookies and Just Meringues! to stores around the country!"/>
        <s v="Some days you just need cake! Homemade cake, wild (and classic) flavors, icing on the inside and shipped fresh to your home or office!"/>
        <s v="New ninja-cool campfire coffee mug from Ninja Narwhal Coffee Company. Perfect for holding 13oz of the best coffee in the universe!"/>
        <s v="Wholesome, gluten-free, crunchy granola hand-baked in Jackson, WY. Rich in protein, omega 3's, and fiber. Help me get it to you!"/>
        <s v="Old Coast Ales will be St. Augustine's very own micro brewery where our focus will be on creating unique and traditional beer styles."/>
        <s v="Meet the best tasting high protein, low sugar protein snack on the planet. Guaranteed to turn you into a stone cold fox."/>
        <s v="Italian inspired sauce with a spice and heat that make this simple Red Sauce unique! This company name still remains a secret, for now!"/>
        <s v="Creating naturally smoked Jerky without the use of artificial ingredients or preservatives. A healthier snack that taste great!"/>
        <s v="Beer. Delicious, Salem made beer. Only the freshest, small batch beer straight from the source. Our beer is brewed within reach."/>
        <s v="Mama wants everyone to try her secret recipes for sauces and rubs. She uses only the freshest ingredients for them."/>
        <s v="These beef sticks will make your taste buds dance with happiness. Plus they are healthier than most available today!"/>
        <s v="If you love wine, and have ever dreamed of crafting your own. You can in 3 easy steps.  Sample~Sprinkle~Savor."/>
        <s v="Three ladies starting a small bakery/toast bar concept @SmorgasburgLA.  House made pastries and bread using local and fun ingredients."/>
        <s v="Bringing delicious, scratch-made, baked goods to mainstreet Hopkins, MN. Specializing in cupcakes, cakes, cookies, and French macarons."/>
        <s v="A humble and homey bakery passionately obsessed with good bread. Grano will fast become your favorite neighborhood food hub."/>
        <s v="Songs of faith and worship that are so deeply spiritual you could sing them in church, so down to earth you could play them in a bar."/>
        <s v="CHURCHES, an indie rock band from Oakland, CA, is recording a new single about marriage equality and pressing it to 7&quot; vinyl."/>
        <s v="Emma Ate The Lion's debut full length album"/>
        <s v="The Enemy Feathers are passing the proverbial hat to see if we can raise enough money to complete Our NEW EP"/>
        <s v="An indie band from Spokane, WA looking to master and package their first full length album."/>
        <s v="With big dreams and big sounds, Jesse Alexander's Debut album titled &quot;For Once&quot; brings Indie Rock to a whole new level."/>
        <s v="We've finished our first EP and we're taking it on the road in three weeks! Help us fund manufacturing?"/>
        <s v="Please donate, support &amp; share this project so that I may be able to record my new EP this fall!"/>
        <s v="All the music for my EP of cello-fusion originals is complete. All I need now is your help to get it mastered &amp; pressed to CD &amp; vinyl!"/>
        <s v="Music is my passion.  I've been recording this album for 2 years now, and I just want the world to finally hear it!"/>
        <s v="Confused Disciples' debut album &quot;Sleepamation&quot; is (finally) all recorded and mixed, now all that's left is mastering and duplication."/>
        <s v="Help Ben Hardt release 3 albums in a 9 month span, telling the story of two lovers in London during WWII. All with strings, a rock band and more..."/>
        <s v="Wrote some new songs and it turned into an album. I even have a title already, &quot;Oh My Soul&quot;. Would love your support!"/>
        <s v="Even though were still recording our first album, were taking pre orders to help with manufacturing costs. We have a lot to cover with this CD/ DVD. "/>
        <s v="Help BRANDTSON and DREAMOVERrecords press their 2004 record, &quot;Send Us A Signal&quot;."/>
        <s v="Eleven songs, the accumulation of several memorable occurrences in a sleepy town; stories of fiction &amp; fact."/>
        <s v="Releasing my first album in August, and I need your help in order to get it done!"/>
        <s v="San Francisco Indie band, Should We Run, gets set to launch their debut EP capped with a tour to South by Southwest Music Conference."/>
        <s v="Fake Natives is headed on tour this summer. Help them fill their tank with fossil fuels."/>
        <s v="We are a band from Long Beach, Ca looking to record our first EP. Any little bit counts and your support would mean the world to us!"/>
        <s v="To support the media blitz for their brand-new album, the band is offering a Kickstarter-only EP and other amazing premiums."/>
        <s v="Singer Jude Roberts has been asked to perform his song &quot;The Flood&quot;  in Hiroshima.  You can assist in making this opportunity a reality."/>
        <s v="Send Intangible Animal on our first West Coast Tour!!! The fate of the world rests in your hands."/>
        <s v="A solo roots/rock CD written by award winning singer-songwriter Kiya Heartwood and produced by Grammy nominated producer Mark Hallman."/>
        <s v="We're trying to fund a fall tour to Dallas,  where we will record our debut album with Grammy award-winning producer, Stuart Sikes."/>
        <s v="I'm just about finished recording my new EP &quot;Gypsy Wind,&quot; but I need help w/making CD's for you to hold in your hands!  And listen to!"/>
        <s v="Raise enough money to fund the copyright cost for the full length indie rock record we spent the year recording."/>
        <s v="Nashville independent singer/songwriter Jameson Elder making a new album! Check out the video to preview the single &quot;Take Me Back&quot;!"/>
        <s v="A new Pocket Vinyl album focusing on all things about death: what it is, feels like, leads to, and how the idea of God fits into it."/>
        <s v="We are trying to fund our first multi-state tour this summer in an effort to get our music out to as many people as possible."/>
        <s v="Nathan Evans, instrumental rock guitarist and official V3fights.com artist, is releasing his first solo EP entitled Remove The Illusion"/>
        <s v="We're a band from Hawaii trying to produce our first EP and we need help!"/>
        <s v="Making the record I've always dreamed of, and I want you to be part of the journey. Join me and let's make a great album together!"/>
        <s v="Multi-Instrumentalist Ace Waters' new double album with 2+hours of music needs to be professionally made and replicated."/>
        <s v="World-class musicians pay tribute to Kenny Childers, one of Indiana's best songwriters. MFT is pressing the album on double vinyl."/>
        <s v="Be a part of making the first Lynn Haven album, &quot;Fair Weather Friends.&quot;"/>
        <s v="Joe Rut captures his eccentrically funny and moving songs live with an 8-piece band + special guests.  Help him release it!!!"/>
        <s v="We've been working hard on getting our music out and we are taking the final steps to releasing our EP, but we need your help."/>
        <s v="Ryan is headed to the UK for a series of Private House Parties! He needs your help. Don't miss your chance to be a part of the fun!"/>
        <s v="ST's 4th LP has been tracked and mixed, but before he can set it free upon the world, it needs proper mastering and pressing!"/>
        <s v="Locally owned board game cafÃ© focused on keeping it local with fresh food, craft beer, wine, and, of course, all your favourite games!"/>
        <s v="A small sweet shop featuring the cupcake variety offered by Cupcake Chaos, candy, cotton candy, shakes and malts, located in Dalhart,TX"/>
        <s v="Cardinal Bistro will be Contemporary American dinning establishment based in Ventnor, NJ featuring local, seasonal ingredients."/>
        <s v="Halal Restaurant and Internet Cafe 20 percent of profits will go to building masjids."/>
        <s v="PASTATUTION- The act or practice of engaging in Pasta Making for money.  _x000a__x000a_Help us get the Arcobaleno Pasta Extruder!"/>
        <s v="Love cereal as much as we do? Then we need your help! We are opening a worldwide cereal cafe, serving the best in imported cereals!"/>
        <s v="Unique dishes for a unique city!."/>
        <s v="I make Amazing homemade fudge available in 18 flavors. I want to open my own business to be able to let my area eat my incredible fudge"/>
        <s v="Relax in a new Cheesecake Lounge in London, serving freshly made cheesecakes, all day and all night, along with great coffees and teas."/>
        <s v="Dugout Dogs will be specializing in the many hot dog and sausage styles sold at baseball parks around Major League Baseball (MLB)."/>
        <s v="Fresh Fast Food. A bbq ramen bar thats healthy, tasty and made to order right in front of your eyes....... From flame to bowl"/>
        <s v="Somethin' Tasty is a unique coffee, pastry &amp; retail store. We consign from all local sources: pottery, glass &amp; art."/>
        <s v="Wir wollen einen Ort erschaffen an dem man sich wohlfÃ¼hlen kann, ein Ort an dem die Gedanken frei sind und man das Essen genieÃŸen kann."/>
        <s v="My little cafe has been challenged to provide healthy, fun lunches to kids at a Montessori School. Local/organic as much as possible."/>
        <s v="The Barrel Room SF is moving to a new location in San Francisco with a 60-seat restaurant &amp; full liquor. Help us make our move amazing!"/>
        <s v="Hi, everyone my name is Alex, and i want to create not just a cafe spot, but a place that gives everyone a nice warm homey feeling."/>
        <s v="KICK START US! Chef-driven dining experience offering a multi-course tasteful and playful menu that hems in familiar seasonal comfort."/>
        <s v="I am traveling the backroads of Southern California, to discover the best out-of-the-way eateries the area has to offer"/>
        <s v="Better than your mom's, better than Cracker Barrel, only at Kelli's Kitchen (all from scratch)."/>
        <s v="Aurora restaurant/night club, a Star Wars/Star Trek Science fiction community gathering place and club in the Tulsa/Oklahoma city area."/>
        <s v="Filmharmonic Brass plays John Williams! Featuring new arrangements of classic movie themes from &quot;Star Wars&quot;, &quot;Indiana Jones&quot; &amp; more!"/>
        <s v="Based on Don DeLilloâ€™s powerful post-9/11 novel, Falling Man captures the first moments of the terrorist attacks that changed the world"/>
        <s v="PATER NOSTER (2003) by Thomas Oboe Lee, scored for baritone solo and string quartet.  Hauntingly beautiful, yet never performed."/>
        <s v="We're bringing some of our favorite music from the past 10 years to disc for the first time ever."/>
        <s v="Husband and wife operatic team specializing in German opera. Fundraising for an audition tour of Germany."/>
        <s v="New music and arrangements, amazing sound, brass chamber music at the highest level!  Be a part of our community!"/>
        <s v="Five Programs of Benjamin Britten's vocal works featuring over 20 extraordinary vocalists and pianists."/>
        <s v="I've been offered a contract with HatHut to record Feldman's 'Three Voices', which would be my first solo disc. I need your help!"/>
        <s v="Opera. Short. New."/>
        <s v="With your help the Tulsa Youth Symphony will have its premiere appearance at the opening of the OK Mozart Festival, June 6th"/>
        <s v="The first CD of chamber music composed by John Leupold to be released on PARMA records. The album features solo, duets, and a quartet."/>
        <s v="Please help us record our first album, which will contain an exciting collection of works, old and new, for large guitar ensemble!"/>
        <s v="HOLOGRAPHIC is raising money for our 2013 live, four-concert new music project and to commission composer Jonathan Sokol!"/>
        <s v="A premiere performance of my composition &quot;Songs of Yes&quot; by CUBE Contemporary Chamber Ensemble, June 11, 2010 at the Merit School of Music in Chicago."/>
        <s v="Mark Hayes: Requiem Recording"/>
        <s v="I create my solo piano Vignettes by encrypting someone's name in the melody. Next up is the fourth Vignette, and I need a subject!"/>
        <s v="When an innocent girl is seen bathing by local church elders, she becomes the target of travelling, revivalist preacher Olin Blitch."/>
        <s v="I will record 2 of Tomaso Albinoni's concertos for 2 oboes playing both parts myself."/>
        <s v="Help ABS Academy musicians get their cellos, gambas, &amp; contrabasses to San Francisco by supporting their instruments' travel."/>
        <s v="â€œVladimir in Butterfly Countryâ€ is a chamber opera by composer Ann Callaway and Jaime Robles, which will premiere October 30, 2011."/>
        <s v="A debut CD of romantic Fantasies by young composers Bridge, Ireland, Sibelius and a premiere recording of Bergman Trio Op. 2 from 1939"/>
        <s v="Marquita Renee Ntim records her first Classical Album, complete with her playing the viola, cello and singing opera."/>
        <s v="The Station in Hamtramck is supplementing our studio to accommodate live in-studio performances and recordings.   You can help. "/>
        <s v="Bringing choral music and performance opportunities to under-served youth in West Philadelphia"/>
        <s v="We're recording our debut album: a CD of the string quartet and clarinet quintet by Stephan Krehl for the Naxos label"/>
        <s v="We want to release an album of choral music by acclaimed Finnish composer Jaakko MÃ¤ntyjÃ¤rvi in 2014"/>
        <s v="A compilation of Guitar Music by composers Darin Au, Jeff Peterson, Byron Yasui, Bailey Matsuda, Ian O'Sullivan, and Michael Foumai."/>
        <s v="This is the embryo of the change for future ecosystem of musical art  in Indonesia. Please support us to realize our program on Oct 9!"/>
        <s v="A new opera in English by Mike Christie to be premiÃ¨red at the Arcola Theatre, London UK from 14th-17th August 2013."/>
        <s v="Ashley Bathgate and Karl Larson are raising funds to make the premiere recording of Ken Thomson's brilliant, dramatic new chamber works"/>
        <s v="KCS seeks your support to off-set the cost of assembling a professional 25 piece orchestra for two choral performances."/>
        <s v="World Premiere of a new oratorio with chorus, soloists, and orchestra, based on the Old Testament king and prophet, DAVID"/>
        <s v="Help me be one of the first to record these beautiful songs and arrangements by 18-19th century masters of the classical guitar."/>
        <s v="Join forces with the Patagonia Winds to commission a new wind quintet to premiere at the 2015 National Flute Association Convention!"/>
        <s v="At Brevard Music Center, a foremost summer music study program, I will compose a new work for large chamber ensemble for performance."/>
        <s v="This is a &quot;call for scores&quot; for unaccompanied violin, recordings of the works, and a prize of at least 20 records for each composer."/>
        <s v="Raising money for our concert tour of Switzerland and Germany in June/July 2014"/>
        <s v="The Hopkins Sinfonia is looking for your support to run our 2015 Season made up of five concerts."/>
        <s v="A concert of new music by four composers who have lived in India and been inspired by its music, with the Momenta String Quartet"/>
        <s v="New CD of favourite chamber music by Welsh composer Michael Parkin featuring debut recordings by outstanding young musicians."/>
        <s v="Ever had chicken fingers smothered in bearnaise sauce, resting on a bed of your favorite rice? We need these meals on wheels."/>
        <s v="Hail up - Wah gwaan ?_x000a_We are creating a foodtruck that will serve typical, traditional Jamaican jerk chicken/pork and more!"/>
        <s v="Michigan based bubble tea and specialty ice cream food truck"/>
        <s v="We want to bring the wonderful flavors of the Jersey Shore, my home, to my new home in Winnipeg, the center of Canada."/>
        <s v="The Sketchy Pelican. Is my vision to bring raw, honest, soulful, creative, thoght provoking cuisine to food truck form"/>
        <s v="You can skip the hotdog cart and enjoy fresh, hot, delicious, handmade pizza when Mamma B's takes her show on the road!"/>
        <s v="You're leaving a Bar/Nightclub what else would you want more than to have a Juicy Burger and to see Beautiful Girls making it."/>
        <s v="Barney's is seriously delicious New York food. Cooking everything from scratch on our American food truck. London here we come..."/>
        <s v="With your help, I would be able to get a truck and start the process of getting it ready for the 2016 season."/>
        <s v="A family run mobile wood fired pizza oven serving up unique artisan pizzas created by award winning Chef Brandon Mathias!"/>
        <s v="Perth locals who dream of opening a health food van, and serving treats that not only taste amazing but also benefit your body."/>
        <s v="Mesquite smoked brisket nachos, food truck style, with homemade salsa to make your taste buds dance."/>
        <s v="I have perfected my porkkabob recipe.I'm ready to start my own business!I need funds for the bbq pit and trailer and start up supplies."/>
        <s v="The Best Jamaican Jerk outside of Kingston! The name means &quot;for the children&quot;, my children, the reasons why I cook and why I live!"/>
        <s v="Hello everyone, Iv'e decided to put my love for old Volkswagen buses and my love for cooking together! Support vdub dogs hot dog bus!"/>
        <s v="A New Twist with an American and Philippine fast food Mobile Trailer."/>
        <s v="This is not your average cake, it's fruit with yogurt fruit dip icing and fruit toppings! Great for events, parties, weddings and more!"/>
        <s v="Madhuri means &quot;inner beauty, inner sweetness&quot;. At Madhuri Kitchen, we're bringing the spiritual practice of food to festivals &amp; events."/>
        <s v="For those who know me, I love to bake &amp; I'm pretty good at it. My dream is to own a food truck that is a bakery &amp; Coffee shop."/>
        <s v="Planning to build this truck into a full rolling fold out cook shack,providing clean cold drinking water to all festival goers"/>
        <s v="Creating a Food Truck to bring gourmet sausage sliders to Jacksonville, FL for breakfast, lunch, and special events."/>
        <s v="The place where chicken meets liquor for the first time!"/>
        <s v="Crazy Daisy will become the newest member of the food truck distributors in Kansas City, Missouri."/>
        <s v="Bringing quality food to the masses using local premium ingredients, but at a food truck price!"/>
        <s v="Evie's Eats uses local ingredients to create sweet treats, healthy snacks and on the go meals, all with the family budget in mind!"/>
        <s v="I would like to bring fresh salad and food to the streets of London at a reasonable price."/>
        <s v="Providing creative, healthy signature dishes for active, conscientious lifestylers through a community of culinary artists."/>
        <s v="We are a Asian fusion inspired American Fare Food Truck Home of the Freak Sandwich So that means Come And Get Your Freak On! eat big."/>
        <s v="A Brazilian-inspired food truck in one of the busiest spots in Copenhagen, delicious pancakes made by the healthy tapiÃ³ca flour"/>
        <s v="First in Perth self-contained eco-friendly coffee car based on Ford Fiesta. In the end of the projrct I need your help to make it real!"/>
        <s v="Hi everyone I am a 26 year old single mom trying to start her own food business! I need to first afford the patent to reveal more!"/>
        <s v="El Carte is revolutionizing the food truck industry. Meet the new food trike. #oneandonly  we going to spread the awesomeness all over!"/>
        <s v="What could be better than satisfying your hunger with ice cream or a taco (or both) from a 1970's mural van blastin disco music!"/>
        <s v="New, small home business, looking to take some Granny's old recipes along with some of my own creations to the streets!"/>
        <s v="Looking to put the best baked goods in Bowling Green on wheels"/>
        <s v="I'm bringing passion, talent, and most importantly some amazing gourmet food to the streets of Lethbridge and southern Alberta."/>
        <s v="We have a great little coffee business but the van is currently limping! We don't have the capital to replace it. Please help us!"/>
        <s v="I'm ready to make Tulsa happy and aware that love and kindness go hand in hand with good food!"/>
        <s v="The Empty Ramekins Catering Group is looking for your help to start up in Miami Florida!!!!"/>
        <s v="On Sunday November 8, 2015 our food truck burned to the ground. Please help us get rebuilt."/>
        <s v="I'll be launching a small model TARDIS into (near) SPACE and filming the ascension and descension as a mini-documentary for YouTube."/>
        <s v="Three screen-printed posters celebrating the most popular and most notable interplanetary robotic space missions."/>
        <s v="I will be building a mock space station and simulate living on Mars for two weeks."/>
        <s v="We're building a full size rocket motor for our Hermes Spacecraft.  Help us Kickstart the next generation of space travel!"/>
        <s v="Help astronomers get the data they need to unravel one of the biggest mysteries of all time, KIC 8462852 --- Whereâ€™s the Flux?"/>
        <s v="PongSat 2 !!!!!_x000a__x000a_On September 27, 2014 we are going to send 2000 student projects to the edge of space."/>
        <s v="Chop Shopâ€™s second series of posters celebrating the most popular and most notable robotic space exploration missions."/>
        <s v="Giant Leaps featuring the historic missions of human spaceflight is the third in our series of space exploration prints"/>
        <s v="We love Arduino and we love space exploration. So we decided to combine them and let people run their own space experiments!"/>
        <s v="Preserve the telescope that Clyde Tombaugh used to discover Pluto for generations to come!"/>
        <s v="Laniakea is the name of the supercluster of galaxies we are part of.This tremendous structure of 380,000 Galaxies can now be yours! 39â‚¬"/>
        <s v="What if we built a rocket that is better than a NASA or commercially available rocket? What if we did it with students?"/>
        <s v="Re-inventing the way we look at our planet by sending 5 cameras to near space to create the first 360 panoramic view of the earth."/>
        <s v="Middle-schoolers designed a microgravity experiment that's going to the ISS! Help us send them to the launch in Wallops Island, VA."/>
        <s v="Mission to launch a vintage Action Man and Space Capsule into space and film from his birthplace in UK to mark his 50th Anniversary."/>
        <s v="Production of variously-sized deployable models of NASA's James Webb Space Telescope to promote hands-on learning."/>
        <s v="A simple way to learn and teach complex astronomical concepts. Awesome educational experiment, class demo or desktop display."/>
        <s v="LTD ED COLLECTIBLE SPACE ART FEAT. ASTRONAUTS"/>
        <s v="Help a fine art photographer continue her project about space exploration, Mars, and the scientists who are going to make it possible!"/>
        <s v="Come and join us on a voyage of interstellar exploration as we chart the least known part of the Milky Way â€“ its Delta Quadrant."/>
        <s v="Team of undergraduates racing to be the first student organization to successfully launch a rocket powered by a 3D-printed engine."/>
        <s v="University team from Pisa in collaboration with ESA, creating an innovative heat transfer device that will be tested into space."/>
        <s v="We have designed an antimatter thruster capable of reaching the nearest star.  A plan for antimatter fuel production is now needed."/>
        <s v="Itâ€™s Space Elevator research! Smart robots climbing 2 km straight up. The Ribbon is held aloft by large helium balloons."/>
        <s v="We are two upper sixth-form students specialized in physics who wanna take some majestic pictures from stratosphere - about 35km high"/>
        <s v="Support the accreditation of our online STEM Mentoring Program with the International Mentoring Association"/>
        <s v="A group of high school students are building a near-space balloon, that will capture stunning HD video of the earth from near-space."/>
        <s v="A high school freshman is sending pie into space and you can be a part of it.  GO SCIENCE!!!"/>
        <s v="The first international contest to let students shape the future of interstellar travel."/>
        <s v="Free and easy to use information when asteroids pass closer than the Moon. Stretch - take photos of all of these asteroids"/>
        <s v="Starship Congress 2015 is a deep-space &amp; interstellar science summit staged by Icarus Interstellar."/>
        <s v="Students from 3 universities are designing a dual stage rocket to test experimental rocket technology."/>
        <s v="A device that lights up whenever the International Space Station is nearby (that happens more often than you might expect)"/>
        <s v="After a unsuccessful recovery last time we are trying again to successfully launch and recover a weather balloon from space."/>
        <s v="Help UTS Ontario students raise money to get their experiments on the ISS. Promote space science in Canada! We can't do it without you!"/>
        <s v="Real-time high-altitude weather balloon tracking using amateur radios - capturing stunning near-space visuals - now with more science!"/>
        <s v="Help us collect the data to solve the mystery of the century: Is light slowing down?"/>
        <s v="The second round of funding for the most amazing project ever where a high school freshman is sending pie into SPACE!!!"/>
        <s v="Mission Space is run by me, a teenager who has a passion for space! I will fly a weather balloon to the edge of space with your help."/>
        <s v="Hi,_x000a_My Name is David Frey and I Provide Free Public Astronomy programs in San Francisco, Mt. Tamalpias, Yosemite and Novato CA."/>
        <s v="Building a Flying saucer that has Artificial Intelligent made from sea shell."/>
        <s v="Innovatives MAschinenbau projekt mit verarbeitende Metalle vom Mars_x000a_Stehe mit Mars one einer hollÃ¤ndischen space company in cooperatio"/>
        <s v="A mission to build and launch a telescope to observe and photograph Earth-like planets around our nearest star system, Alpha Centauri."/>
        <s v="A historic manned launch into near space by 3 brave pilots to capture the 2017 total solar eclipse in virtual reality."/>
        <s v="Phase one of a small winged reentry craft. This phase will be testing the supersonic stability of a small craft traveling at 1,800kph"/>
        <s v="We're a small group with a big mission: making it possible for everyone to explore space using the power of virtual reality."/>
        <s v="The telescope will serve as a path for the youth of Toronto to the skies, it will be 18&quot; easily portable meant for schools in the GTA."/>
        <s v="Calvert Co 1977 planetarium acquired by Spaceflight America! Education science program star projector needs overhaul, upgrade, repairs!"/>
        <s v="They have launched a Kickstarter."/>
        <s v="A fully stabilized, mobile, research grade telescope/media platform, used to bring outreach astronomy to those who don't have access."/>
        <s v="Conceived at NASA JPL, FireSat is a satellite-installed sensor constellation for the near real-time detection of global thermal events."/>
        <s v="We're looking to set an Australian Amateur Rocketry record of 100 000 ft. You are invited on this 4500km per hour ride into history"/>
        <s v="DREAM BIG. Explore the universe through STEAM education. (Science, Technology, Engineering, Art, Mathematics)"/>
        <s v="I want to launch a rocket to the moon, I plan on having this lunar rocket carry a small payload of solar internet connected cameras"/>
        <s v="Thank you for your support!"/>
        <s v="MoonWatcher will be bringing the Moon closer to all of us."/>
        <s v="Miles, a team of citizen scientists is reaching for the moon. We've bootstrapped our way to the top and now we need your help."/>
        <s v="Funding will allow free participation for 20 schools, grades 4-12, (thousands of students) anywhere in the nation."/>
        <s v="test"/>
        <s v="COAS is an organization that does community outreach programs to encourage and educate children and adults on Astronomy related subject"/>
        <s v="Summer Camp is an old gas station that will have workshops, custom art framing, and carry vintage &amp; home goods."/>
        <s v="The Mini Maker is Lansing Michigan's new kid friendly makerspace. We're dedicated to help kids imagine, develop and build."/>
        <s v="The Ville. A local cooperative helping communities learn, share and grow in the spirit of health, wellness and sustainability."/>
        <s v="We believe that the true purpose of education is to enable people to create real things that make the world better. Join us!"/>
        <s v="Giving the best tech access and tools to Bayview Hunters Point youth - developing the next generation of tech savvy youth who excel!"/>
        <s v="StartMart is a 35,000 sqft entrepreneurial hub and co-working space located on the 2nd floor of the Terminal Tower in Cleveland, Ohio."/>
        <s v="Websmith Studio is a makerspace where the people most impacted by broken systems are empowered to think, build, and own the solution."/>
        <s v="Creativity on the go! |_x000a_CrÃ©ativitÃ© en mouvement !"/>
        <s v="The brand new Makers Club wants something to draw the students into science and engineering and also be very inclusive."/>
        <s v="A revolution in the rapidly growing container housing space. Transportable, expandable, green and versatile. A global game-changer."/>
        <s v="We will build hubs so that teens can use tech to develop business solutions to their communities greatest challenges. Help us!"/>
        <s v="Manylabs aims to help support 20 new residents working on open, low-cost, accessible tools for science and science education."/>
        <s v="We're opening up a Pixel Academy in Manhattan and we need your help to fill it with technology and tools for New York City's kids!"/>
        <s v="A project to give the people of Playa Blanca an independent, energized future - _x000a_â€œLocal de Mariposas EÃ³licas Para un Futuro Mejorâ€"/>
        <s v="We are working to establish a collaborative work-space with the goal of creating a community of knowledge, design, and creativity."/>
        <s v="Our aim is to provide high-end equipment and space for Toronto coders, filmmakers, and artists to develop cutting-edge VR content."/>
        <s v="A mobile tech lab with cutting edge maker tools that travels to schools to offer free creative workshops for school age kids."/>
        <s v="Wavegarden is the worldâ€™s longest man-made wave that creates ideal conditions for surfing. Help us and let's open one in Malaga!!"/>
        <s v="A do-it-yourself auto garage in Des Moines, Iowa where people can learn how to work on cars &amp; those who know can share their knowledge."/>
        <s v="iHeartPillow, Connecting loved ones"/>
        <s v="Jolly's Hot Dogs: A beef hot dog topped with deliciously seasoned ground beef, mustard and minced onions."/>
        <s v="Gourmet Toast is the culinary combination, neigh, perfection of America's most under-utilized snack: Toast."/>
        <s v="Cereal isn't only for breakfast! Help me bring cereal to the 92% of Americans who eat cereal everyday. Out of the home and to you!"/>
        <s v="Not all wings are created equal. We believe ours take flight above the rest. Come judge for yourself. To us it Ain't No Thang..."/>
        <s v="Home cooked meals made by Nana. Indiana's famous tenderloin sandwiches, Nana's homemade cole slaw and so much more."/>
        <s v="2 years after a car accident, I was told that I could no longer work... I want to change that AND create something amazing Fair FOOD!"/>
        <s v="Your American Pizzas, Wings, Stuffed Gouda Burger, Sweet &amp; Russet Potato Fries served on a food Truck!!"/>
        <s v="The amazing gourmet Mac N Cheez Food Truck Campaigne!"/>
        <s v="I am creating a high quality, local product only, concession trailer for local and remote events. Dearborn Brand, Winter's Brand, more."/>
        <s v="The stuffed chicken wing originators need YOUR help starting a restaurant so our AMAZING wings will be available to you 7 days a week!"/>
        <s v="A Great New local Food Truck serving up ethnic fusion inspired eats in Ottawa."/>
        <s v="Our food truck will bring you -_x000a_                       Fast, Fresh, Food -_x000a_                            Throughout the Omaha area"/>
        <s v="I want to start a food truck that specializes in chili cheese dogs, using new kinds of meats, cheeses and toppings you wouldn't imagine"/>
        <s v="Gourmet taco truck infusing savory smoky flavors into your tacos, so when you open your container the aroma and actual smoke  flows out"/>
        <s v="I am creating food magic on the go! Amazing food isn't just for sitdown restaraunts anymore!"/>
        <s v="The dream to own a food truck, rolling wherever the army sends me, hiring other military spouses and veterans alike! Giving back!"/>
        <s v="Stuffed waffles made from Dough. Sweet, savory, salty and then stuffed with meats, fruits, and sauces!"/>
        <s v="We 'd love to give some TLC to our vintage pink taco trailer so we can continue to cook our signature Baja style shrimp tacos!"/>
        <s v="Hi, I want make my first bakery. Food truck was great, but I not have a car licence. So, help me to be my dream!"/>
        <s v="I currently own and operate a hot dog cart. I am hoping to purchase a used food truck so I can do business year round!"/>
        <s v="We have been working extra hard to get our new training space ready and with a little extra help we hope to dream big for the future!"/>
        <s v="The next phase of the evolution of Hygienic Art is the building of New London's first amphitheater, a covering for the Art Park."/>
        <s v="Â¡Tu nuevo espacio cultural multidisciplinario en el centro de Pachuca, Hidalgo"/>
        <s v="We plan to rescue, relocate, and repurpose, a historic Little Red Brick House, to be incorporated into a riverfront amphitheater."/>
        <s v="Help light the lights at the historic Fischer Theatre in Danville, IL."/>
        <s v="A place where innovation, food, creativity and performance live year round in a historic building in Pioneer Square."/>
        <s v="A new performance space in Seattle. A place for artists, comedians, and audiences to meet and collaborate!"/>
        <s v="Angel Comedy Club: A permanent home for Londonâ€™s loveliest comedy night - a community comedy club"/>
        <s v="Give contemporary circus an artistic home in America.  Help us launch the nationâ€™s first higher education program for circus."/>
        <s v="Building Brooklyn's own creative venue for circus, theater and events of all types."/>
        <s v="We're aiming to launch a production involving circus performers, musicians and artists in a new space, creating a night of live art."/>
        <s v="Voix de Ville is a pop-up imaginarium of neo-vaudeville, musical extravaganza, circus arts, comedy, and theatre in a tiny circus tent!"/>
        <s v="Help support the Acro-Cats kitten and cat rescue and adoption effort! They need a bus to continue finding felines homes across the US."/>
        <s v="The Crane will be the new home for independent theater in Northeast Minneapolis"/>
        <s v="The creators of Five Dollar Comedy Week are building a permanent home for affordable live comedy shows and classes in Philadelphia."/>
        <s v="Love comedy? Get involved in creating a dedicated space for alternative comedy in Berlin._x000a__x000a_(Das Video ist untertitelt. Klicke auf CC)"/>
        <s v="ONLY HOURS LEFT ON THE CAMPAIGN! Our stretch goal is $35k; let's build a home for standup/improv shows &amp; classes in VT!"/>
        <s v="The Bard has burst beyond the big top and we're reaching out to our Beloved Benefactors to help build our festival's future."/>
        <s v="Our high school theater in Allentown, New Jersey was rad - in 1972. Help us bring our theater into present day and light up our stage!"/>
        <s v="An improv, sketch and experimental comedy and cocktail venue in downtown Grand Rapids, Michigan"/>
        <s v="Pi Crust is a breakout board for the Raspberry Pi that makes it easier to connect electronics - help us to bring this into kit form!"/>
        <s v="Want people to put down their phone more often? Ransomly creates 'quiet' spaces to help us reconnect with the real people in our lives."/>
        <s v="The most compact and versatile workout product designed to give you unlimited exercise options in the comfort of your home or office."/>
        <s v="RPi.GPIO Quick reference for GPIO programming on Raspberry Pi. Python code &amp; port ID labels in a convenient 6&quot; PCB ruler"/>
        <s v="Best Net Zero energy solution for new or existing house (no more heating or electricity bills)."/>
        <s v="Krimston TWO: iPhone Dual SIM Case"/>
        <s v="Introducing the PiDrive, a high capacity Solid State Drive (SSD) expansion card for the Raspberry Pi B+, A+, and B+ v2!"/>
        <s v="SSD, WiFi, RTC w/Battery and high power USB all in one shield."/>
        <s v="A luggage that is more than a luggage! It is what you want it to be."/>
        <s v="The world's most powerful portable speaker and guitar amplifier. Turns any surface into a speaker."/>
        <s v="Providing a control system and cybersecurity hands-on educational platform for professionals, home-use, and academic institutions."/>
        <s v="BrightFingers' lighting keyboard, gloves and software give kids a multi-sensory way to learn to type â€” and the desire to practice."/>
        <s v="Students, makers, and engineers can write Linux software applications to achieve any network functions, such as NAS, VPN and Firewall."/>
        <s v="Award-Winning Audio Design Experts Voix are back with their latest product. The amazing mi8| Retro Duo Wireless Stereo Sound System."/>
        <s v="The Pi Supply is an intelligent power switch for the Raspberry Pi which includes hard on and off switches and auto-off on shutdown."/>
        <s v="Fully Programmable Solar BMS ( Battery Management System ) Learn to program microcontrollers and HW design video tutorials_x000a_Open Source"/>
        <s v="An innovative portable generator that turns heat into electricity. Now with 10 Watts of power at your fingertips... all while you cook!"/>
        <s v="Bringing back the Mojo to the new iPhone with our award winning  removable battery case with customized 3D printed top cover"/>
        <s v="LPLC Board; A powerful, low cost, ultra low power microcontroller development board with template software and online tutorials."/>
        <s v="I am interested in testing the plant yields of this vertical garden as well as some other applications"/>
        <s v="Help me publish my 1st children's book as an aspiring author!"/>
        <s v="The pachyderms at the Denver Zoo are moving. Follow along on the convoluted journey to their new home."/>
        <s v="One Christmas every child was naughty, and Santa's son _x000a_St. Nick Jr sacrifices all his gifts over his whole life, for the children"/>
        <s v="A fun &amp; exciting story to educate kids and their parents about the importance of honeybees &amp; the easy &amp; fun ways we can help the world."/>
        <s v="A spunky little girl, driven by a love of pumpkin pie, overcomes her fears and serendipitiously discovers what she'll be for Halloween"/>
        <s v="An easy fun way for children to understand the physical limitations of someone with CFIDS and Fibromyalgia using marbles and a jar."/>
        <s v="A collection of childrens poems written to educate, inspire and create quality time with parents. Beautifully illustrated, 44 pp."/>
        <s v="Interactive Book with Audio to learn the Ojibwe Language for Children.  Website, Ebook and more!"/>
        <s v="Self-publishing my children's book."/>
        <s v="This is a journal where parents daily write something positive about their child.  Places for pictures, too."/>
        <s v="&quot;Daddy what's a divorce?&quot; A child gains insight and wisdom to the miracles of GOD and helps a family reunite; in &quot; GRACE SAVES THE DAY&quot;"/>
        <s v="Andrew wonders if his life would be more exciting if he'd been hatched a frog. Shiny and green just seems more exciting to him. Until.."/>
        <s v="Written by my daughter and myself, illustrated by Jack Wiens. Everything is complete except for publishing."/>
        <s v="I have been a writer all my life. But until recently never a parent. I want to write a children book for my children, and yours!"/>
        <s v="Colourful and imaginative book app for children, will be relished especially by those with Irish roots."/>
        <s v="We all pray to the same God no matter what name we might refer to Him as.  Our children deserve to know this basic truth."/>
        <s v="A children's letter book that Lampoons Hillary Clinton"/>
        <s v="Water Bomb Fight, Swooped &amp; Moon You Are Unique by Soraya Yvette are Christ centred Aussie outdoor fun adventure books for tween/teens"/>
        <s v="READY TO PRINT. A fun 38 page full color, hand illustrated children's book based on Australian animals and Indigenous Legends."/>
        <s v="A fantastic Doggie Adventure filled with laughter, tears and heroics. Lets get a fresh New Edition of Bosley published for all to enjoy"/>
        <s v="Help me give away 500 copies of my picture book so more kids will know US geography!"/>
        <s v="How-to book of toys and games constructed from materials found in nature, recyclable and easily available."/>
        <s v="How Santa finds childrens homes without getting lost by following certain stars."/>
        <s v="My Budding Bears are four teddy bears living in an enchanted garden sharing friendship, tea parties and delightful adventures."/>
        <s v="I am writing an illustrated book for children ages 3 to 7 that meshes technology in everyday life stories."/>
        <s v="Jambie is a children's book geared towards kids ages 4-9 years of age. This book teaches young children about making wise decisions."/>
        <s v="An animated bedtime story with Dedka, Babka and the rest of the family working together on a BIG problem"/>
        <s v="â€œItâ€™s Okay to Waitâ€ is the story of a father who sits down with his adolescent daughter to have â€œthe talkâ€ about sex."/>
        <s v="Raph the Ninja Giraffe is a project that is my 5 year old sons idea, &amp; I am working with him to bring his idea to life."/>
        <s v="A story about two friends who part ways because they are different, then reunite after learning they both are made of atoms."/>
        <s v="Hello Vermont are books that demonstrate the 4 seasons. Subtitles: Soggy Spring, Sizzling Summer, Fabulous Fall &amp; Winter Wonderland."/>
        <s v="See the little boy in the photo? Doesn't he look angelic? Wouldn't you like to read his story? Take a look at this......."/>
        <s v="Parents know the pain of rereading bad bedtime stories. I want to write stories that all ages will enjoy"/>
        <s v="Building the inner wealth of children builds stronger families, schools and communities. Peaceful and positive relationships flourish."/>
        <s v="Kids Radio Theatre is a radio show played on National Pubic Radio to teach children all about theatre every Sunday 20 states."/>
        <s v="A young girlâ€™s journey into a world of superheroesâ€”exploring love, compassion and acceptance with mystical creatures from far away."/>
        <s v="Thisis a children's story.It teaches family values and about other animals in the forest.It teaches the value of friendship also.Thanks"/>
        <s v="Mariah is an illustrated story of a girl and a tiny Mermaid._x000a_Make  your own Mermaid Doll with the included knitting or sewing pattern!"/>
        <s v="Our Moon is a simple book based on a nightly tradition my mother and youngest son started while I was working away."/>
        <s v="Turn the World with my kids, and then write a book with the advice for traveling with baby"/>
        <s v="STRIKE, DANCE AND RISE with us at the University of Utah to end violence against women and girls!"/>
        <s v="The premiere theatre troupe in SE Michigan offering acting opportunities for the 50+ actor."/>
        <s v="A new, LGBTQ focused adaptation of As You Like It that puts Celia and Rosalind's romantic relationship centre stage for the first time."/>
        <s v="David Sedaris' &quot;The Santaland Diaries&quot; starring Matt Crabtree at The Working Stage Theatre in Hollywood!"/>
        <s v="Bare Theatre and Raleigh Little Theatre present Shakespeare's epic, set in a post-apocalyptic dystopia."/>
        <s v="A heart-melting farce about sex, art and the lovelorn lay-abouts of London-town."/>
        <s v="Orson Welles and Superman meet up to record a radio drama version of their &quot;true&quot; adventure triumphing over Fascist Martians."/>
        <s v="MOVING FORWARD! WE HAVE REACHED GOAL BUT HAVE MORE TIME!! PLEASE CONSIDER PLEDGING."/>
        <s v="BNT's Biggest Adventure So Far: Our 2015 full length production!"/>
        <s v="We want to perform the one act play &quot;Old Friends&quot; at the El Portal Theatre in North Hollywood, CA.!!  Help us to get on the stage!!"/>
        <s v="A one act play, one act cabaret focusing on various social issues to remind us that when we come together, beautiful things can happen."/>
        <s v="Homeless and hopeless, this prequel tells the story of a Colorado youth who leans on her friends when family leaves her behind."/>
        <s v="THE GOODS are Premiering the NEW Australian play DROPPED by Katy Warner @ OLD FITZ THEATRE Dec 8-20 _x000a_Its Godot with Gals n Grenades"/>
        <s v="Dusk Theatre have created a brand new adaptation of the hilarious BBC4 comedy &quot;Macbeth Rebothered&quot; originally by The Penny Dreadfuls."/>
        <s v="A new play about five bad bitches who fought in the Civil War disguised as men, premiering at Ars Nova's ANT Fest."/>
        <s v="Fishcakes is a piece of new writing for the Camden Fringe that explores a story of love, loss, and all the â€˜little things'."/>
        <s v="&quot;Labyrinth&quot; meets &quot;Jumanji&quot;  in this dark adventure fantasy play from the makers of the five star fringe hit &quot;Death Ship 666&quot;"/>
        <s v="A darkly funny new play about the supermarket industry and its impact on all of our lives by award-nominated playwright Michael Ross."/>
        <s v="August012 make their debut at Edinburgh Fringe with their play about the absurdity of wanting to bring children into a deranged world"/>
        <s v="Exeter University Theatre Company is bringing the award winning play by Dale Wasserman to Exeter's Northcott Theatre"/>
        <s v="Arise Theatre Company's production of August Strindberg's expressionist masterpiece 'A Dream Play'."/>
        <s v="An honest &amp; inspiring journey with cancer, discovery of self-mortality &amp; celebration of life. Winner of IdeasTap Underbelly Award 2015."/>
        <s v="An original theatrical production using music, movement and monologues to tell the story of a TN native growing up within a sex ring."/>
        <s v="The real-life story of the mysterious 'Piano Man' who washed ashore with no memory; with no speech; but with an amazing ability..."/>
        <s v="1 game, 7 levels, 45 attempts; Lorraine, Esbe &amp; David; 1 Grandmaester._x000a_Help us take our metatheatrical nutshell volcano to the Fringe!"/>
        <s v="A one woman show about the challenges of being a feminist in a digital age. Touring 6 UK cities. Now with Stretch Goals!"/>
        <s v="Bringing Shakespeare back to the Playwrights"/>
        <s v="Seat of the Pants mounts our first show in a black box space that could become permanent; can you help us excel and seal the deal?"/>
        <s v="Sugarglass is a Dublin based theatre company committed to international collaboration. 2016 sees the launch of their NYC division."/>
        <s v="We're remounting the musical that brought down the Bush Administration: A Brief History of the Earth And Everything In It!"/>
        <s v="Ray Gunn and Starburst is an audio sci-fi/comedy sending up the tropes of classic and pulp science-fiction."/>
        <s v="&quot;A short, nasty and razor sharp play in one of Toronto's hottest new &quot;off-off Broadway&quot; style venues."/>
        <s v="Ryan has a higher sex drive than you. He also has cerebral palsy. Join him for his hilarious and poignant new solo show!"/>
        <s v="Stitching is a play exploring how a couple cope with the loss of their child. It will run for a month at The Drayton Arms Theatre."/>
        <s v="Set in 1950s Northern Ireland, this play tells the story of two sisters in a community of Travellers, or Irish Gypsies."/>
        <s v="Inspired by real life interviews 'In My Head' is a new play exploring the lives of those living with a mental health condition."/>
        <s v="Let Go Theatre Co's very first production is going ahead in June 2015. Help support a brand new theatre co as we begin our adventure"/>
        <s v="Joe West and his wonderful theater company THEATER OF DEATH present original plays both horrific and comical."/>
        <s v="Years of work, my best show, and a top Edinburgh venue.  Help me expose my talents to the UK and tell an important story."/>
        <s v="Montage Theatre Arts, as part of National Theatre Connections, are performing a show - We need you help to raise vital funds!"/>
        <s v="Help us share an untold story of Britain's involvement in the slave trade, in the church where Wilberforce began his abolition campaign"/>
        <s v="A campaign to support the artists creating Theatre Forever's The Nature Crown, premiering in the Guthrie Theater's Dowling Studio!"/>
        <s v="Seliges Theater is a brand new theatre company based out of Bristol. &quot;The God of Carnage&quot; will be our debut show. Help us get started!"/>
        <s v="I wrote a One Act play called The Rooftop for a Female Playwright's festival. Every little bit helps!"/>
        <s v="Help Saltmine Theatre Company tell the exciting story of St Nicholas and the importance of gratefulness in their new Christmas show."/>
        <s v="Mickey &amp; Worm is a Noir stage experience, written by Santa Paula playwright John McKinley and back again on tour by popular demand!"/>
        <s v="We are Capital J Theater Company and are looking to create the first production of an Alumni Theater Series at The Pennington School!"/>
        <s v="The Battle of Britain has been lost; London is occupied, who can you trust? Help produce this classic piece of theatre. Drama for now."/>
        <s v="In a visceral new play about family, grief and red meat, Sarah Kosar (Royal Court) asks how far we'd go to connect with those we love."/>
        <s v="Avalon is a new South African Township play and Nakhtik is a  danced political lecture."/>
        <s v="We each wrote a play and would like to produce them for you for nothing more than art's sake!"/>
        <s v="Charting the big stuff in life from dance routines to coming out; exploring homophobia, family, friendship &amp; finding your own voice."/>
        <s v="A new play about exploring outer space"/>
        <s v="Thank You For Smoking. A play about love, 5 trillion cigarettes and how the Flintstones earned the tobacco industry millions."/>
        <s v="A celebratory community theatre project about the Focus E15 Occupation of empty council homes on Carpenters Estate."/>
        <s v="We're fundraising $450 by Feb.17, 2017 to purchase the rights for the show &amp; any extra proceeds will be used toward props and costume."/>
        <s v="Aidez-nous Ã  financer notre projet Stop the tempo prÃ©sentÃ© du 18 nov au 12 dÃ©c 2015 au ThÃ©Ã¢tre Prospero! M.E.S de Michel-Maxime Legault"/>
        <s v="You like things that are funny. You (secretly) like murder. So why not support the NYC return of this hilarious whodunit?"/>
        <s v="Help us tour our brand new show &quot;Stripe and Spot (Learn to) Get Along&quot; to neighborhoods throughout the Twin Cities metro area!"/>
        <s v="The world premiere of an astounding new play at Southwark Playhouse exploring slut shaming/cyber bullying &amp; the emotional repercussions"/>
        <s v="1920's London; two brothers try to make a name for themselves in the underground crime world but encounter a ruthless Irish mob boss."/>
        <s v="A play performed at the FCO Global Summit on the Preventing Sexual Violence Initiative, hosted by William Hague and Angelina Jolie"/>
        <s v="We're high school students directing a film adaptation of the play, Fallen Angels, written by NoÃ«l Coward and set in the 1920's."/>
        <s v="Zwei ausgebildete Schauspieler, ein Musiker - gemeinsam bringt man ein waschechtes KabarettstÃ¼ck auf die BÃ¼hne."/>
        <s v="The Maderati: A bitingly witty absurdest comedy, which pokes wickedly perceptive fun at NY artist lifestyle."/>
        <s v="SIN, has an important message, outstanding music, uplifting performances and amazing entertainment. SIN, is a &quot;must see&quot; for everyone!"/>
        <s v="Dark secrets come to light when Mariah meets Stella. They find a way to face the south's largest elephant in the room: RACISM."/>
        <s v="Wendell Pierce stars in Brothers from the Bottom by Jackie Alexander to mark Hurricane Katrinaâ€™s 10th Anniversary. June 2015 in NoLA."/>
        <s v="NonSens!cal tackles the struggles of four people with mental health issues/disorders inspired by A.A Milne's Winnie the Pooh"/>
        <s v="Romeo and Juliet: Wouldn't it be great if they didn't all die at the end? Now YOU get to control the fate of these timeless characters!"/>
        <s v="Set in Southern America â€œThe Divideâ€ is a stage play that touches on the issues that are forefront in America and the world."/>
        <s v="Just one time back to the past on the Freedom Train will open your eyes and your lives will never ever be the same!"/>
        <s v="Much has been written by women on breast cancer. Yet, there is little that has been written for the theatre on this by men. I have!"/>
        <s v="Almost Random Theatre's play about a candidate - with no policies - who is seeking election in May 2015"/>
        <s v="Raising funds to have a private stage reading for an upcoming play from THE ENSEMBLE THEATRE COMPANY OF NEW YORK (www.tetcny.org)"/>
        <s v="This will be the fifth play of The Jokeress, based on the ebook/paperback novelette series. It is scifi, suspense, terror, and noir."/>
        <s v="Somos una compaÃ±Ã­a de teatro independiente. Y en el 2017 queremos arrancar con el montaje de 3 obras._x000a_3 elencos, 3 espacios."/>
        <s v="Een Gay Party in het centrum van Amersfoort. _x000a_Een geweldige avond uit, met een show, optredens en DJ's."/>
        <s v="A theatre company that will create works to inspire young people and get everyone involved."/>
        <s v="The Bard's classic tale set in the 2016 Presidential Campaign. Power, corruption, greed, and conspiracy. How far are you willing to go?"/>
        <s v="The University of Queensland Drama Production Course is putting on an adaptation of William Shakespeares Julius Caesar"/>
        <s v="&quot;Get Your Life Back&quot; is a dynamic stage play that deals with true issues of life that reign in the lives of many people everyday."/>
        <s v="I would like to start a Acting Company that supports and includes LGBTQ youth and young adults in very conservative North Texas"/>
        <s v="Accessible, original theatre for all!"/>
        <s v="Prepare to be Swept Away. Three short plays from three master playwrights; LANDFALL, SNIPER and DANGERS of TOBACCO!"/>
        <s v="The reality is dark, sinister. The milieu is not as friendly as it claims. What is this place? Where is it? Is it your local church?"/>
        <s v="This production is being put together by Wilson's newest professional theater company, the Wyldepine Players in conjunction w/ Taiplab"/>
        <s v="7 billion people &amp; most of us feel alone.  It's time we become emotionally unzipped.  &quot;Unzipped&quot; a new play about men &amp; relationships."/>
        <s v="We provide performing arts training and experience to young people of low income families in NYC, building confidence and self esteem"/>
        <s v="The war in Iraq changed everything -one journey from the safe haven of the 99% to the shadows of veteran. How would you persevere?"/>
        <s v="America's dad or serial rapist? Or both? The stories of the Bill Cosby accusers and the society so skeptical of them."/>
        <s v="Local Theatre group in Loudoun County, Virginia. Looking for funds to start producing shows!"/>
        <s v="DC/Baltimore AEA actors band together produce a world premiere of a touching, bittersweet, award winning play about letting go to live"/>
        <s v="We present Classics made for the 21st Century and we need a space! Please help us rent a space for The Importance of Being Earnest!"/>
        <s v="Play about Tracey a gay man trapped in his room by his Bible thumping mother. He finds love but the room can not keep the love alive."/>
        <s v="Charlotte NC playwright looking to showcase a series of three stage plays.  Plays are funny, completed and ready to run!"/>
        <s v="Two of the 20th Centuryâ€™s Greatest Artists _x000a_navigate the perilous terrain of Art &amp; Fame _x000a_in a historic Collaboration."/>
        <s v="World premiere of &quot;I'm Just Here to Buy Soy Sauce&quot;, a play about China &amp; the UK housing crisis by Jingan Young location TBC"/>
        <s v="She that fines a husband? Wait, is that right? Girl... you better check yourself, before you wreck yourself!"/>
        <s v="BELIEF leaves res &amp; crosses nations, swims the Atlantic, landing on Isle where Salish meets Gaelic, where humanity transcends barriers"/>
        <s v="&quot;The struggles of Alzheimer's  &amp; Alcoholism. &quot;Courage is the quiet voice at the end of the day, saying, I will try again tomorrow.&quot;"/>
        <s v="A one-woman show about the life of Eva Schloss, her time in Auschwitz, and the positive impact she has had on thousands of lives."/>
        <s v="Ticket sales benefit Bedford Hills Maximum Security Prison, Women's College Program Library. Presented by Theater For The New City."/>
        <s v="Come explore the dream world of Jim Morrison, rock singer, mystic, poet, shaman."/>
        <s v="An historic and proud work of Polish nationalistic literature performed on stage."/>
        <s v="Help us provide half-price tickets to the 11th annual Variations Project, allowing our fellow artists to see this wonderful production."/>
        <s v="A stage play of love, faith, &amp; relationships in a comical &amp; spirit message that is sure to make you laugh &amp; rejoice to the ART OF LOVE"/>
        <s v="We're dedicated to writing &amp; producing plays, infusing inspirational, universal principles that aren't commonly displayed in America."/>
        <s v="Halfway, Nebraska explores the limits of hope and what it means to love someone who may be too far damaged to save."/>
        <s v="This Theological Comedy tells a story of when seemingly similar beliefs are discovered to be worlds apart; Damnation-Southern Style."/>
        <s v="Did you know that we are enriching the lives of Brooklyn kids through literacy and educational theater? We just need a little help."/>
        <s v="Something Precious is the world's first musical to alert folks to the harmful effects of technology on the human spirit."/>
        <s v="Fundraising for REDISCOVERING KIA THE PLAY"/>
        <s v="This Is A Story About A Woman A Man And A Woman"/>
        <s v="Alice on stage with a magical twist to brighten your smile and warm your heart. Project is in Polish with semi-pro actors and children."/>
        <s v="&quot;Miracle on 34th Street&quot; is about faith and believing in others. _x000a_We believe. Do you?"/>
        <s v="A unique stage play about the epic struggle of psychic Edgar Cayce to deal with his extraordinary abilities and find his place in life."/>
        <s v="This is an action packed Sci-Fi stage play, using foam latex creature puppets, projected video footage, and audience participation."/>
        <s v="Sex, intrigue, lust, &amp; love; follow the lives of two individuals as their romance turns from innocent online flirting to something more"/>
        <s v="In October, we plan to premiere Oedipus Revenant, a historically grounded horror adaptation of Sophoclesâ€™ classic, Oedipus the Tyrant."/>
        <s v="How can the visual age appreciate something that cant see? With these Audio Plays I will show you, if your willing to listen."/>
        <s v="Help me honor and bring &quot;The American Soprano&quot; Leontyne Price back to the stage one more time."/>
        <s v="We are raising funds to rent a theater hall for a play to help educate teenagers and parents on the pitfalls teenagers currently face."/>
        <s v="A Tequila slammer with a slice of Tarantino, a line of the London Fringe scene and a shot of â€œBreaking Badâ€. New Writing."/>
        <s v="Philly-based feminist theatre's inaugural production about a woman's friendship with an awesome lady cowboy."/>
        <s v="The smash hit, award-winning comedy sashays onto the Los Angeles Theater Scene in a fabulous new production at Atwater Village Theatre."/>
        <s v="Spend an evening in the afterlife with some of the greatest women who ever lived. LITTLE NELL's,by Jill Hughes, Los Angeles- June, 2016"/>
        <s v="A dinner theatre/show about a day in the life of a Vegas &quot;Mob Boss&quot;_x000a_circa 1965- ish. It is all at once realistic,tragic, farce/comical"/>
        <s v="CONVERSATIONS WITH AN AVERAGE JOE tells our stories exposing those in charge of our lives and tells how to take control of country back"/>
        <s v="Free drama, dance and singing workshops for disadvantaged young people to inspire, create and help them follow their dreams."/>
        <s v="The Most Beautiful Things in Japan are Hidden...Our different &amp; original play from the Japanese folk tale The Bamboo Cutters Daughter."/>
        <s v="Set in Iceland, Fair Play is a a dark comedy- a play within a play. An extravaganza, fueled by Absinthe, and touched by the Surreal."/>
        <s v="A LIVE history infused, frightening magic and mind reading show in the heart of the Halloween capital of the world, Salem, MA!!"/>
        <s v="Hercules must complete four challenges in order to meet the father he never knew"/>
        <s v="An inclusive, cross community, multi-cultural theatre production for children aged 3 to 16 and their families"/>
        <s v="The moving dramatisation of one man's journey to find the truth behind the Libyan regime change."/>
        <s v="Cross dressing, cross gartering, crossed swords. Cross a bridge and come see this fantastically fun rendition of Twelfth Night"/>
        <s v="A meta-theatrical retelling of Chekhov's Three Sisters, framed with Civil War Hymns, Dance, and wild theatricality."/>
        <s v="A full staged reading of a new play about a boy who learns how to be happy from the most unexpected person."/>
        <s v="Help save this village theatre group. Funding required for lighting, stage equipment, &amp; ongoing productions. Involves youth  &amp; adults."/>
        <s v="I'm creating a cabaret in which all donations go directly to Broadway Cares/Equity Fights AIDS."/>
        <s v="We as a Performing Arts College are to perform 'Les Miserables'. We need backing in order to afford the set, costume and other aspects."/>
        <s v="Spreading the love of theatre, one step at a time. I would like to produce a reading of one of my favorite musicals"/>
        <s v="Theatre is home and there's no place like home!  So, click your heels three times, and come home to the magic we create for you!"/>
        <s v="Help the Gold Dust Orphans bring their new musical 'SNOW WHITE AND THE SEVEN BOTTOMS' to New York City this fall!"/>
        <s v="A musical, by Louis Lagalante and Patty Hamilton, that explores loss and the different ways we can choose to move on from it."/>
        <s v="They're Creepy, They're Kooky, And They're coming to Tuscaloosa this October! Help Us Bring the World of The Addams Family To Life!"/>
        <s v="This is a touring production for schools in the Treasure Valley!"/>
        <s v="Help fund ROCKT's first production!  We want to bring musical theater to kids who have limited access to it, and offer it free to kids."/>
        <s v="Forbear! is a new theatre company aiming to produce exciting and innovative theatre using performers from a variety of disciplines."/>
        <s v="And More Shenanigans Theatre is a brand new Edmonton based theatre company dedicated to creating and developing quirky original works"/>
        <s v="When a rich girl fakes destitution so she can audition for a homeless talent show, she bridges our wealth gap with a tragic love."/>
        <s v="An intimate musical about friendship and time, growing up, and coming of age. Music and words that will stay with you for years to come"/>
        <s v="Powerful community theatre production of Jason Robert Brown's &quot;Songs for a New World&quot; in London, Ontario."/>
        <s v="Fresco brings a full scale operatic production to your neighborhood - SNOW WHITE, set to the world's greatest music!"/>
        <s v="We need your help to complete our musical! Help us add two more original songs to our winter show, Babes in Toyland."/>
        <s v="UCAS is a new British musical premiering at the Edinburgh Fringe Festival 2014."/>
        <s v="Keep It Spinning! Is an after-school, six week workshop, during which students create an musical based on on an overarching theme."/>
        <s v="Skyline Board Trustees have offered matching grants to help fund next season's production of Dreamgirls! Your donation will be doubled!"/>
        <s v="We are asking for people to donate to our theater club, the ITAVA Players, a public high school club from Brooklyn, NY."/>
        <s v="Ovations wants to buy property to open a variety club to become the 1st minority owned club in Cincy, focusing on artists on the rise."/>
        <s v="YOUR community theatre:  provide a facility that is usable for presentation of movies, live music, live theatre and community events"/>
        <s v="Building a Resource Network and Funding Capacity to support, empower and promote Afrocentric Arts in Metro Columbus"/>
        <s v="Our vision: build and operate a Theater Arts Center for south-central Washington state in Goldendale."/>
        <s v="Where people that enjoy theater, or just something new can go to have fun and experience varying types of theater in Albuquerque."/>
        <s v="I have set up a new theatre company, and am looking to raise funds to purchase a venue with a difference to a standard theatre."/>
        <s v="Bringing Health, Wellness and Creative Empowerment to an active community in a whole new way... are you ready to 'FLOAT', Duluth?"/>
        <s v="The Space Opera is an action packed reenactment of Xenu's story, a sacred teaching thats considered a secret of the Scientology church"/>
        <s v="This center will be open to any and all people regardless of their religion.   We will be offering art, music, empowerment, and more!"/>
        <s v="Help www.KidZoneMuseum.org grow to serve children 1-18 with science, engineering, arts and PLAY especially low-income families."/>
        <s v="A building w/office, rehearsal space and classrooms centered on performing arts._x000a_Brentwood Theater Company is a non-profit 501(c)(3)"/>
        <s v="Mountain Haven transforms a former disused Mt Laguna Church into space for celebrations, events, learning, conferences, retreats &amp; more"/>
        <s v="I want to purchase the former Bread Of Life Church and convert it into a multipurpose theater space for local talent."/>
        <s v="Independent film theater, studio and tech lab with storefront, open space for creative people to grow their dream into a profit."/>
        <s v="Stage Door Theater needs a stage for its current and future productions. Can you help?"/>
        <s v="Family-owned and community-operated haunted Halloween attraction in Bladensburg, OH, needs your help to grow bigger!"/>
        <s v="Theatre in Tuscaloosa, AL built in the 1930s.  The headsets seem about that old. They are almost unusable."/>
        <s v="Chicago Based Theater Company and Venue Dedicated to Social Justice and Mainstreaming the Palestinian Narrative"/>
        <s v="A magical, unique, theatre bus which aims to inspire the creative communities around Bath and create unique performance opportunities."/>
        <s v="Built in the late 1800's, this 70K sq. feet estate has fallen into disrepair.  Seeking to buy and convert to useful space"/>
        <s v="Teens in Take Note Troupe put on Shakespeare in the Park annually. Keep relevant, family-friendly Shakespeare in the community!"/>
        <s v="A pop-up outdoor theatre company bringing accessible Shakespeare to parks and other locations in the greater Phoenix area!"/>
        <s v="A hilarious comedy show about motherhood...through stories, videos and stand-up you'll realize YOUâ€™RE NOT CRAZY, motherhood is!"/>
        <s v="I want to produce the first-ever all-pug production of &quot;Hamlet.&quot;  As you can imagine, this will require finding very talented pugs."/>
        <s v="Marina's mother has disappeared at sea.  Everyone believes she has drowned.  But Marina believes her mother has become a mermaid."/>
        <s v="Bringing one of Neil LaBute's incredibly witty and viciously honest plays, about body image and the effect it has on us, to life!"/>
        <s v="Scissortail is a story of loss, grief, and recovery based on the events of the 1995 Oklahoma City Bombing."/>
        <s v="The Curse of the Babywoman is real â€” and it is coming to FringeNYC this August."/>
        <s v="A poignant &amp; hilarious tale of Charlie Brown &amp; friends navigating high school. A fresh take on the off Broadway hit by YYC artists."/>
        <s v="Kara Ayn Napolitano's latest play about a young mother's attempt to reclaim her life after making a serious mistake."/>
        <s v="An Asian-Jewish-American family collides with music, food, and identity crises in this world premiere New York theater production."/>
        <s v="A group of artists. A mythical art piece. A harrowing quest. And some margaritas."/>
        <s v="We're going to represent the entire USA at the World Festival of Children's Theater in Stratford, ON in June, 2016. Help us get there!"/>
        <s v="Known for producing gritty new work, TheatreFIRST presents an exciting new romantic comedy by the hottest playwright in the country."/>
        <s v="[By The Mummers] needs your help this holiday season to stage a full scale production of William Gibson's &quot;The Butterfingers Angel...&quot;"/>
        <s v="A play that addresses an important social issue, brought to light by members of the UoM Drama Society."/>
        <s v="In celebration of THE MEDEA PROJECT: THEATER FOR INCARCERATED WOMENâ€™S 25TH ANNIVERSARY Brava Theater  presents â€œBIRTHRIGHT?&quot;"/>
        <s v="The Border Theatre presents The Fall of Wallace Winter, an exploration of American obsessions, this Nov. 7th-9th at the Plaza Theatre"/>
        <s v="Dear Stone returns with Yasmina Reza's 'ART', a compelling, clever exploration of friendship under duress. Thanks for watching!"/>
        <s v="1 director, 4 actors, and a whole lotta determination. Help us bring this brilliant story to the heart of NYC!"/>
        <s v="We are fundraising to create a Dublin based circus training centre for public and professionals to learn, upskill, perform and teach."/>
        <s v="Renovating this historical landmark, into an arts venue and theatre space for the community."/>
        <s v="Dad's Garage Theatre Company needs your help buying our new, forever home by hitting our $150,000 STRETCH GOAL!"/>
        <s v="A traveling wooden wagon that transforms into a theatrical playing space presenting FREE original performance while building community!"/>
        <s v="From the moment we flew in to the world of The Circus, we have dreamed of opening our own studio. Help us get our dream off the ground!"/>
        <s v="Support the circus arts and help our aerial students work with more height. With your support, we will install beams at 19ft!"/>
        <s v="Help Curious Comedy evolve into an independent comedy theater with a complete professional digital production studio built right in."/>
        <s v="Since October 2015 the Shoebox Theatre has become a hub of creativity - The next step in our journey is to hang stage curtains!"/>
        <s v="Bring the movies back to Bethel, Maine."/>
        <s v="We are a non-profit revitalizing the Gloria Theatre - our gift to the community - and we need your help #arts #community #theater"/>
        <s v="A new intimate listening room with tables &amp; theatre seating where artist &amp; fans connect through music, comedy &amp; performing arts."/>
        <s v="Creating a non-profit CAFE &amp; VILLAGE COMMONS in SE Portland, in service to Neighbors, Kids, Artists &amp; the Underserved"/>
        <s v="Help us build the Kitchen from Hell!"/>
        <s v="Help the hosts of the infamous St. Michael sustain and create epic boat parties through Halloween and into 2015"/>
        <s v="Keeping the drive-in culture alive for 6 years, we now ask for your help so we can CREATE A NEW HOME and save 35MM movies!"/>
        <s v="A permanent home for comedy in Connecticut in the heart of downtown Hartford."/>
        <s v="We're moving to a new space and upgrading our facilities to continue providing a local theatre venue and arts education program!"/>
        <s v="The New Movement works tirelessly to put Nola on the comedy map. This project will upgrade our theater and production facilities."/>
        <s v="Restless Artists' Theatre is building risers and installing better lighting for our patrons.  We need to purchase raw materials."/>
        <s v="A benefit show featuring musicians, dancers &amp; poets all under age 30 to raise money in support of LGBTQ rights and programs."/>
        <s v="Get Scene Studios and Highwire Comedy Co. creating an amazing training facility and theater for Atlanta comedy and film talent!"/>
        <s v="Make the workshop/ small stage space at Jimmy's No 43 even better than before!"/>
        <s v="We finally found a place to call home! Help us move in to (and collaborate with) the NEW Fischer Creative Arts Center in Waukesha, WI!"/>
        <s v="The Agawam Cinemas is to be successfully reopened by new ownership and the twin theaters must be converted to digital projection."/>
        <s v="Pangea House is a collectively run, all ages music venue and community space in desperate need of some renovation and updates."/>
        <s v="We're an affordable theatre and rental space that can be molded into anything by anyone."/>
        <s v="Consuite for 2015 CoreCon.  An adventure into insanity."/>
        <s v="Help fund Silver Spring Stage's HVAC costs for the upcoming year! Don't leave us out in the cold (pun intended)!"/>
        <s v="The Montauk Surf Museum will present ocean science, as well as the art and history of surfing to visitors and schools in creative ways."/>
        <s v="STC &amp; the Sheboygan Area School District are working tirelessly to renovate our 30-year-old sound system. Help us sound better for you!"/>
        <s v="Necesitamos tu ayuda para poder llevar la magia del teatro universitario al Teatro Lagrada de Madrid el 23 de diciembre :)"/>
        <s v="Spring Theatre has recently found a new home in the heart of Winston Salem. We need your help for an up-lifting up-fit!"/>
        <s v="Barebones Productions is developing a new theater and performance facility in Braddock, Pa. &quot;The barebones black box&quot;"/>
        <s v="Help build an immersion experience for kids to have fun with Santa and make their Christmas season shine just a little bit brighter."/>
        <s v="We're turning an old yogurt shop into a live theater in downtown Charleston.   Please help us hang our sign!"/>
        <s v="Let there be sound! Make our new theatre more accessible by installing a modern sound and hearing assistance system for our audience."/>
        <s v="Help us build a 200 seat theater and classroom space in North Andover, MA. Let's get kids off the screens, and into the spotlight!"/>
        <s v="Le projet vise la crÃ©ation dâ€™un lieu de rÃ©sidence, recherche et formation dÃ©diÃ© Ã  l'art vivant, l'image et la narration."/>
        <s v="We plan to transition from 35mm to the new digital projection format to continue to show current first run films for our community."/>
        <s v="Any donation--big or small--will help us upgrade our studio/rehearsal space into a black box theater and offer even more programs."/>
        <s v="At the end of October 2016, 2nd Story will be moving from its current office space to a storefront space in Albany Park, Chicago, IL."/>
        <s v="Help us launch a new performing arts complex in Cambridge! The Thalia provides space for performance, rehearsals, and collaboration!"/>
        <s v="Antonia Goddard Productions in association with Jethro Compton Productions presents THE NIGHT WATCH, an exciting new historical drama."/>
        <s v="Steel City Improv Theater has found a new space in the Shadyside neighborhood of Pittsburgh and we're raising $5000 to build it!"/>
        <s v="Be part of building Cardiff's first pub theatre, located right in the city centre. Launching January 2015."/>
        <s v="The Bohemian Balcony is a innovate multi-arts venue created by the people for the community. A platform for our arts to grow and shine."/>
        <s v="Wavy says let's LIGHT UP THE RAINBOW STAGE and as our stretch reward we'll throw all of us a PARTY!"/>
        <s v="We have a space! Help us fill it with a stage, chairs, gear and audiences' laughter!"/>
        <s v="We're building a new theatre venue in Austin! Austin is growing, but we are losing space for artists- help us keep local theatre alive!"/>
        <s v="Guilford Center Stage is a new project bringing theater to our 1896 Grange; we need to purchase simple theater lighting for our stage."/>
        <s v="Blue Thyme Nights is the production of Am I Blue by Beth Henley &amp; Thymus Vulgaris by Lanford  Wilson._x000a__x000a_Artwork by Charlotte Ager"/>
        <s v="One night only, not-for-profit, neighborhood haunted attraction that will scare your mask off! Coming this Halloween."/>
        <s v="Finally Stagelights will have a space of our very own!  Be a part of this exciting new adventure in Greensboro!!"/>
        <s v="Pretty please with popcorn on top!Help!!_x000a__x000a_Our family owned &amp; operated Theatre in Fairfax VA is looking to get help upgrading our seats."/>
        <s v="Help create a permanent home for live comedy shows and classes in Downtown RVA."/>
        <s v="Help Synetic Theater create a new Studio to produce amazing  shows in the 2013/14 season and train awesome artists of all ages!"/>
        <s v="SHE&amp;HER PRODUCTIONS! New Space.. New SHOW! We have a home in KC West Bottoms, the Crane Building. We need your help turning this space into a theater!"/>
        <s v="Our little theater needs some love. We took over a lab and need to make our space look more inviting and well, like a theater!"/>
        <s v="After 22 yrs downstairs we are &quot;getting out of  our parents basement&quot; and building a new 50 seat theater in a new location."/>
        <s v="48 hours of deck screws, dry wall, hard hats and needed renovation to help the Jayhawk rise from the ashes."/>
        <s v="Privet! Hello! Bon Jour! We are the Arlekin Players Theatre and we need a home."/>
        <s v="Hope Mill Theatre is a brand new Fringe Theatre in the heart of Manchester city - bringing a diverse programme of entertainment!"/>
        <s v="Introducing The Post at 750! Join us in the creation of Vancouver's most exciting new cultural space in the heart of downtown."/>
        <s v="Minnsky's - a theater in the Minneapolis NE Arts District that will harken back to a time of Vaudeville and Circus Entertainment!"/>
        <s v="Walmart decided they wanted our space, so we had to move to a new theater. Help us make it an awesome space by painting it all black!"/>
        <s v="Your opportunity to help improvMANIA open Chandler, Arizona's new home for family-friendly improv comedy in Historic Downtown Chandler!"/>
        <s v="Hi! We're the Graduating Seniors Acting V Seniors at Temple University! Welcome to our Kick starter Page!"/>
        <s v="By matching donations up to $5000, Jack Kesler and Maurice Richards have challenged YOU to help Urbanite outfit their brand new space."/>
        <s v="Pickerington Community Theatre is seeking donations to purchase a Pipe &amp; Drape system to increase staging possibilities for the company"/>
        <s v="Help fund The Black Pearl Consuite at CoreCon VIII: On Ancient Seas!"/>
        <s v="The ABC tour: 26 comedy-juggling shows in 26 different venues - chosen by YOU - each beginning with a different letter of the alphabet."/>
        <s v="To let the arts continue in Walker Minnesota We need a performing arts space and art gallery"/>
        <s v="Showroom is a multi-disciplinary space providing unorthodox concerts, events &amp; a platform creatives can express their creative vision"/>
        <s v="A &quot;haunted house&quot; that benefits the community by helping local college students with volunteer hours and helping out local charities."/>
        <s v="I have been in the Surfing business since 1962 have a collection of surfing memorabilia I would like to open a surfing museum"/>
        <s v="Looking to establish a communal space for art shows, bands, farmer's markets, environmental education, and traditional skills."/>
        <s v="A series of 6 educational theme parks. This project is to fund the plans and 3D designs required to build the first park."/>
        <s v="Restoration of a theatre to make an educational center for youngs and a place to socialize for everybody through the power of art."/>
        <s v="We, as a theatre, are 50 years old and our lights and building are even older so we are looking to update and revamp our lights."/>
        <s v="Save the historic Roxy theatre in Bremerton WA from being repurposed as office space."/>
        <s v="Save a historic Local theater."/>
        <s v="In our 30th year we are relocating to the world famous Choo Choo on The South Side. We will be remodeling the old Station House."/>
        <s v="Members of the local Miami music scene are putting together a venue/creative space in Kendall!"/>
        <s v="An epicenter for connection, creation and expression of the community."/>
        <s v="A castle themed events center with large and small spaces to support a variety of arts i.e. performing, visual, music, theater, dance"/>
        <s v="Our mission is to offer an innovative family watersports attraction that is fun, safe, economical and a leader in its field."/>
        <s v="Host a special event in your home, collect donations and turn containers in the foyer to a comfortable welcoming place to sit &amp; chat!"/>
        <s v="Hearing loops will be installed in theaters to give hearing loss sufferers with cochlear implants and hearing aids much needed access."/>
        <s v="708 STL is ONE of a kind! The Best Burlesque &amp; Vaudeville, plus singing/dancing waitresses, high end comfort food &amp; GREAT craft beer!"/>
        <s v="Liverpool's 1st purpose built 7 night a week comedy club, bar &amp; restaurant with live music &amp; much more"/>
        <s v="Anyone can create. They just need a place and an opportunity. The Echo Theatre (Provo) provides that opportunity."/>
        <s v="Crosswalk Theatre Company - Network Directory promotes all stage talent. Increasing your odds to connect to the right hiring person."/>
        <s v="Conversion of a long dormant synagogue into a Performing and Visual Arts Center, revitalizing Rochester's inner city."/>
        <s v="CrÃ©ation d'un thÃ©Ã¢tre de marionnettes automatisÃ©es et informatisÃ©es portant sur la nature et l'Ã©cologie._x000a_&quot;La symphonie du monde&quot;"/>
        <s v="Magic Morgan &amp; Liliana are raising funds to expand their famed traveling magic show to a theater of magic."/>
        <s v="Helping female comedians get in their 10,000 Hours of practice!"/>
        <s v="I've created a live workshop for men who cannot afford it, giving them an opportunity to have healing, peace &amp; love in their lives."/>
        <s v="Help replace a broken chairlift with a vertical lift making all forms of arts and education accessible on our historical antique stage."/>
        <s v="We desire to purchase a portion of Hell, in Michigan just outside of Detroit, to create a world-class performance art space.  Join us."/>
        <s v="Sustainable, fire-proof, carbon-negative, and all-season recreation of the Globe Theater made famous by Shakespeare, with gardens."/>
        <s v="Help! is a full scale mobile theatrical musical bringing a Gospel revival through a story of love and hope to communities world wide."/>
        <s v="Help expand the time of everyones favorite magic store!  It currently limited to 3 days a week. If not for you, then the children!"/>
        <s v="Crystal City Underground is a New &amp; Unique_x000a_indoor recreational facility, using an old silica sand mine,_x000a_we are the Haunted Maze"/>
        <s v="18-yr-old handicap-access ramp collapsed, must replace. Help fund &amp; ensure everyone access to our 35-seat non-profit community theater!"/>
        <s v="Get behind a new music venue in our city by helping with equipment! We're pre-selling tickets to our party and offering other perks."/>
        <s v="A memorable theatre experience in the middle of Genoa's old town. Summer is coming and we have no intention to stop making you laugh."/>
        <s v="Austin's &quot;Full Service Rehearsal Space&quot;, APS is a comfortable, convenient place for the theater community to develop scripted plays."/>
        <s v="We believe it's time to open a visitor's center that highlights the small towns of the upper Midwest."/>
        <s v="A community space in Somerville, MA to celebrate the beautiful intersection of sports and creativity."/>
        <s v="To create a space by restoring a historic church in Burlington, Ky where community theater, dance and music and art can be performed."/>
        <s v="Roanoke, Virginia's first long-form improv theatre company. Producing improv and scripted theatre, with a dynamic training program."/>
        <s v="Our goal is to purchase a theater on the Upper East Side of Manhattan that will act as a home for four theater companies."/>
        <s v="Jump in the deep end of the provocative and darkly humourous, POOL (NO WATER)...to be performed in a Pool!  Directed by Gordon McCall."/>
        <s v="This is a Kickstarter to help with the start up costs for Illusionist, Chris Lengyel's Summer 2016 Tour!"/>
        <s v="We are a small theatre company looking to provide world class theatre to the working class in the Greater New York area."/>
        <s v="To create a learning center for acting and all art types including anything that expresses the emotion of the human spirit."/>
        <s v="The Bunker makes theatre with purpose: We provide ambitious artists a home in which to share their work with adventurous audiences."/>
        <s v="A magical space, full of fairytale favorites, designed to make each individual have a unique experience; children's dreams made real."/>
        <s v="I would like to screen this documentary at CSU at their Black Studies Dept. Looking to fly panelist in. Hoping to screen nationwide. &lt;3"/>
        <s v="Friends for Change, a group of girls between the ages of 12 and 18 are building an outdoor Amphitheater as a gift to our community!"/>
        <s v="LabellisÃ© 14-18, Mots Ã‰crits est un projet itinÃ©rant de lectures Ã  voix haute par des amateurs, mises en espace par une comÃ©dienne."/>
        <s v="Imagine being able to take a performance anywhere! Meet the Theatre Bath Bus - a magical performance space where anything is possible."/>
        <s v="Creating a place for local artists to perform, at substantially less cost for them"/>
        <s v="The Loft is CQEAP's latest studio. Located in Rockhampton's CBD we'll be running performing arts workshops for 5yrs to adults."/>
        <s v="My hope is to raise $5845 and replace old stained and mismatched border curtains, cyclorama curtain, and backdrop."/>
        <s v="Help fund the exciting first collaboration between Hotel Echo and Bristol Cathedral: WILD MEN, a show commemorating those lost in WW1."/>
        <s v="When opportunity knocks, we answer!  Help expand the ravishingly talented troupe into a new and exciting market and venue!"/>
        <s v="We need a permanent home for the theater!"/>
        <s v="Help us exceed our goal to convert the Sidney Auto Vue Drive-In from 35mm to digital. This will cost upwards of $75,000. Thank you!"/>
        <s v="Cat People Unite! It's time we get a space of our own to relax, socialize and learn! Join the Catmunity!"/>
        <s v="Help All Puppet Players perform it's 2015 season in a beautiful 200 seat theater for an entire year."/>
        <s v="Children only have a short period of time to live care free, play hard, get dirty, I want to help every child in my Town play everyday."/>
        <s v="An arts and craft beer theater showcasing local talent, locally crafted beer and providing performance and rehearsal space."/>
        <s v="A scary place to bring your friends. Interactive so that the people that were scared before get to scare others later. A diner on site."/>
        <s v="We are creating a mobile community devoted to the spreading and sharing of spoken word and other kinds of storytelling."/>
        <s v="Creating a consuite for CoreCon. A focus on the insanity of asylums and early medical practices from history."/>
        <s v="Performing Arts workshops, for young people aged 5 -16, exploring how the sea has shaped Cowes as a settlement."/>
        <s v="a magical place for all kind of people, like a fairytaile in all colours"/>
        <s v="An Information center downTOWN Buffalo...find directions to places of interest, events, eateries, lodging, maps, postcards and books."/>
        <s v="Wij willen Tropicana het subtropisch zwemparadijs van Rotterdam op een nieuwe locatie gaan bouwen."/>
        <s v="I going to build a theatre for a local ant farm so that Ants can put on their theatre productions."/>
        <s v="cancelled until further notice"/>
        <s v="The Larchmont Playhouse is threatened! Help save the theater by becoming a Preservation Member of The Larchmont Playhouse."/>
        <s v="A place where kids/ teens' dreams come true, and one finds there home without sparkly red shoes!"/>
        <s v="N/A"/>
        <s v="A big dream, small budget, the drive/passion of so many volunteers...indoor skatepark in Eau Claire, WI._x000a__x000a_This is UR skatepark!"/>
        <s v="Our goal - create a venue &amp; stage where comedic &amp; music artists hone their talents &amp; fan base. First minority owned like it in Cincy."/>
        <s v="Bring Morag Fullarton's fun-loving spoof and homage of the classic and timeless film, 'Casablanca', to the stage in New York City."/>
        <s v="The DE sheds light on the reality of what happens in college. Marcus Rashad created this play to help prepare future/current students"/>
        <s v="A shockingly relevant modern take on a 2,000-year-old tragedy that confronts current gender politics."/>
        <s v="A Staged Reading of &quot;Snake Eyes,&quot; a new play by Alex Rafala"/>
        <s v="Smells Like Money, Drips Like Honey, Taste Like Mocha, Better Run AWAY"/>
        <s v="TwentySomething is taking Hell Has No Fury to Edinburgh! _x000a_We're looking for your support to get us there."/>
        <s v="Time Zone Theatre &amp; Arteria Theatre present this emotional thriller about Love, Loss and what happens when life goes on, but you can't."/>
        <s v="SEVEN tells the true stories of 7 women who bravely fought for the well-being of women, families, and children around the globe."/>
        <s v="Help emberfly theatre put on their first production Heroines and pay our actors and creative team! Follow us @emberflytheatre"/>
        <s v="Set in 1930s Chinatown, evocative of old world South Jackson Street during the Jazz era."/>
        <s v="A UWE Drama Society adaptation of Timberlake Wertenbaker's play. Funding needed for costumes/props to make the show a success. Thanks."/>
        <s v="Conoce y apoya el teatro de calidad que se escribe desde los centros penitenciarios, como es el caso de Casa Calabaza, de Maye Moreno."/>
        <s v="ReminiSens offers an Enchanting Time Travel experience: have diner at the court of Versailles and interact with the nobles of the time!"/>
        <s v="We are a theatre society from the Groningen University in the Netherlands. _x000a_We would be more than happy for some help funding the play."/>
        <s v="Our aim is to deliver a powerful piece of theatre to audiences across the UK, including Edinburgh Fringe (2017)."/>
        <s v="THE POIGNANT EXPLORATION OF WHAT IT MEANS TO SAY GOODBYE._x000a_Stripped Raw brings Liam Borrett's debut play 'This is Living' to Wiltshire."/>
        <s v="Two women, one love, one must die: a multicultural cast in a play about the denied holocaust of Libyan Jews. Premieres in March in NYC"/>
        <s v="Dominion Theatre Company is the first community dinner theatre  to be established in Arlington TX."/>
        <s v="Somos... Podemos... Amamos... Nuestra muralla, nuestra utopÃ­a. Que el amor sea el lÃ­mite"/>
        <s v="A play that uses photography to tell the story of a friendship forged during the demolition of New York's Pennsylvania Station."/>
        <s v="Help fund The Aurora Project, an immersive science fiction epic."/>
        <s v="A student led production at Northwestern U. of an adaptation by Frank Galati of the classic book Kafka on the Shore by Haruki Murakmi."/>
        <s v="SELLER DOOR is a new comedy about a Barker, the people he gets to go through a door and what happens to those people after they go through the door."/>
        <s v="A Multi-Media Puppet Show, with large cable control puppets to tell a hilarious story for all ages."/>
        <s v="'Gilead' is an original theatre piece inspired by Margaret Atwood's 'The Handmaid's Tale'. (Brighton Fringe 2014)"/>
        <s v="A stage production of Terminator 2: Judgment Day, composed entirely of the words of William Shakespeare"/>
        <s v="Hilarious play about two parents obsessed with getting their kid into the best pre-school and are willing to do ANYTHING to get him in!"/>
        <s v="We want to take our stage adaptation of Studio Ghibli's 'Princess Mononoke' to more people.  Help us do it!"/>
        <s v="First Love/Worst Love is an examination of love and its mutability, as expressed through twelve stories and five actors on one stage."/>
        <s v="Four Directors.  Four One Acts.  Four Genres.  For You."/>
        <s v="A 40s crime-noir play using nursery rhyme characters."/>
        <s v="WAXWING is an exciting new world premiere of mythic (perhaps even apocalyptic!) proportions."/>
        <s v="Two stories by Anton Chekhov adapted for the stage and performed back-to-back in a stunning live theatrical performance."/>
        <s v="Iâ€™ll Be Right Back presents a story of murder and corruption. Faustus is a modern re-imagining of Christopher Marloweâ€™s classic tale."/>
        <s v="Radio show meets interactive novel, accompanied by live foley, music, and audience participation. YOU choose what happens next!"/>
        <s v="We are a group of actors reviving a play called &quot;Sonny Under the Assumption&quot; to bring to Toronto, Canada this summer..."/>
        <s v="Better than Shakespeare! Theatre Companyâ€™s inaugural production, â€œMuch Ado About Something.â€ The Something is Aliens."/>
        <s v="THE MOON PLAY is a new play written by Carolyn Gilliam. The play follows an astronaut on the moon who has lost his reason to explore."/>
        <s v="VERDIGRIS: A play written by Jim Beaver, star of Supernatural and Deadwood, opening March 2015 at Theatre West in Los Angeles."/>
        <s v="What is destiny? Explore it with us this August at FringeNYC."/>
        <s v="A dazzling aerial show that brings to life the whimsical and romantic short stories of beloved fantasy author Italo Calvino."/>
        <s v="We're bringing The Window to the Cherry Lane Theater in January 2014."/>
        <s v="An emotionally-charged journey through the history of black women in America told in reverse."/>
        <s v="The theatrical adaptation of the epic film â€˜THE FALLâ€™ for the stage, combining theatre, live music, animation and expansive projection."/>
        <s v="Outcry Theatre needs your help to produce Carlos Murillo's play &quot;Dark Play&quot; for the 2012 Dallas fringe festival, Out of the Loop."/>
        <s v="A play with songs written by Craig Wright, based on Shakespeare's &quot;The Winter's Tale&quot; set in late 20th Century, Pine City, Minnesota."/>
        <s v="This adaptation uses the text of Oâ€™Neill to explore race, and asks the audience if stereotypes impact a characters guilt or innocence."/>
        <s v="One Year Lease Theater Company's world premiere theater production of THE KILLING ROOM, by playwright Daniel Keene, March 2011 in NYC."/>
        <s v="Romeo and Juliet at Moody's Pub is an adapted, 90-minute version of Shakespeare's classic tragedy, performed for free in a restaurant"/>
        <s v="This one-man play made a splash on the west coast. Help shine a spotlight on this rock &amp; roll spectacle in NEW YORK CITY_x0008_!"/>
        <s v="Cutting Off Kate Bush is a one-woman show written &amp; performed by Lucy Benson-Brown, premiering at the Edinburgh Fringe Festival 2014"/>
        <s v="A Sci-fi play in several vignettes that will narrate an alternate history in the mid-20th century."/>
        <s v="A new tale of witches, fairies, cat-hunters and and bone-boilers from London theatre company Broken Glass."/>
        <s v="ENDURING SONG by award-winning Bear Trap Theatre, is a sweeping historical epic about love, loss and family set in the First Crusade."/>
        <s v="FRANK, a newborn company, presents Wallace Shawn's famously unproduced,&quot;A Thought in Three Parts.&quot;_x000a_Be FRANK with us!"/>
        <s v="Anton Chekhov's The Seagull. An outdoor Amphitheater in Manhattan. Trees. A River. Daybreak."/>
        <s v="Equus is the story of a psychiatrist treating a teenaged boy who blinds six horses with a metal spike."/>
        <s v="I've written, and am producing, a fun new play with a gorgeous cast for this year's Edfringe and it just needs a little extra dough :)"/>
        <s v="Honest is an exciting and dark new play by Bristol based writer Alice Nicholas, touring the South of England and London this October."/>
        <s v="Award-winning OSR Performance Ensemble brings the creepy, unlikely, bittersweet, macabre &amp; beautiful world of Neil Gaiman to the stage."/>
        <s v="A revue show featuring the very best of the last century of musical theatre from aspiring young producers &amp; performers at RWCMD"/>
        <s v="Det Ã¤r tio Ã¥r sedan sist! Musikalen Hednadotter med sÃ¥ngarna frÃ¥n orginaluppsÃ¤ttningen sjunger musikalen i Konsertform."/>
        <s v="Call It A Day Productions is putting on their first full production in December and every little bit helps!"/>
        <s v="A brand new musical about the ban of contraception and abortion in Romania and the revolution that ended it all in 1989."/>
        <s v="This project challenges social issues affecting young people in areas of deprivation within the Belfast area (Northern Ireland)."/>
        <s v="Bringing Richard O'Brien's sequel to legendary Rocky Horror to the stage for the first time. First London, then...The World!"/>
        <s v="P.A.C.K (Performing Arts Camp for Kids) Musical Theater, Instrumental Music, Vocal Music, Dance, Visual Arts, and Physical Education!"/>
        <s v="Emerson Sings is the first cabaret to celebrate the work of up and coming musical theater composers who are alumni of Emerson College."/>
        <s v="Help five college students as they journey to bring their groundbreaking new musical &quot;Our Modern Lives&quot; to Broadway!"/>
        <s v="This years most important stage project for young artists in our region. www.ungespor.no"/>
        <s v="Hadbjerg skole opsÃ¦tter i april musicalen The Fireflies, der blev skrevet og opfÃ¸rt i koncentrationslejren Theresienstadt i 1943 og 45."/>
        <s v="The Milburn Stone Theatre needs your help to bring its high-flying next blockbuster musical, TARZAN, to life!"/>
        <s v="An extremely unique musical play with an exciting, fun filled, dramatic twist. You will discover what lies ahead on the Road to Kingdom"/>
        <s v="Nothing Changes is a modern musical version of the Ragged Trousered Philanthropists exploring the inequalities of &quot;austerity Britain&quot;"/>
        <s v="Falling in love at Christmas should never be a drag! A rocking musical about four lives intersecting at a nightclub at Christmas."/>
        <s v="Escape from Reality's 1st Season &quot;Defying Gravity&quot; including The Last Five Years, Godspell, and Aida."/>
        <s v="Based on the hit game, Trip and Grace's marriage is falling apart. It's up to the audience to determine the fate of their relationship."/>
        <s v="Children Must Run is an original musical, about a prostitute, a drug mule, a child soldier and their struggles, hopes and dreams."/>
        <s v="PTYA is a non-profit musical theater group for kids ages 7-18 that teaches the importance of self expression through the arts."/>
        <s v="We are proud to be doing The Last Five Years as our debut! Now, our little company needs your help to make our big dreams come true!"/>
        <s v="The political and personal collide in a raw and intimate look at a pre-9/11 America: &quot;The Coming World&quot; by Christopher Shinn"/>
        <s v="The hysterical and heartbreaking story of artist Jack Kirby, &quot;the King of the Comics,&quot; at the 2014 Comic Book Theater Festival"/>
        <s v="The Red Herring is a new play full of wickedly fast dialogue, a joke for every sentence, and more puns than you can shake a stick at."/>
        <s v="Our fifth season is upon us: A wild new imagining of Titus Andronicus and our signature reading series &quot;Two Plays. One Conversation.&quot;"/>
        <s v="Help us bring our production of Campo Maldito to New York AND San Francisco!"/>
        <s v="3 boys, 1 white dress and a hoover collide in this explosive new play by John Fitzpatrick. Life's a wedding disco. Let's dance."/>
        <s v="Sexting, selfies and social media pressures that affect young people  connected 24/7.  Mistakes happen but now they can remain forever!"/>
        <s v="2 world premieres:_x000a_HOW TO LIVE ON EARTH by MJ Kaufman_x000a_ / CAL IN CAMO by William Francis Hoffman_x000a_+ workshops of 7 more plays!"/>
        <s v="Brute (winner of the 2015 IdeasTap Underbelly Award) is new writing based on the true story of a rather twisted, horrible schoolgirl."/>
        <s v="Wake Up Call is a comedic play about a group of hotel employees working on Christmas Eve."/>
        <s v="A brave &amp; relevant play that looks at the lives of 7 real women who served in the US Armed Forces. Authentic stories that need telling."/>
        <s v="Eyes Closed is a collaborative play and docudrama about New Yorkers and their dreams."/>
        <s v="A sci-fi thriller for the stage opening March 10 in Los Angeles."/>
        <s v="A one-man show about love, loss, and motorways, written &amp; performed by Ben Norris. Help us get to the 2015 Edinburgh Fringe and beyond!"/>
        <s v="Shakespeare's classic re-imagined as a spoken and signed production for deaf and hearing audiences"/>
        <s v="Bringing David Lindsay-Abaire's award-winning story of our times to the East Bay."/>
        <s v="Neil LaBute and Marco Calvani reunite once again for the unique, international collaboration that is ADA: Author directing Author."/>
        <s v="Bare Theatre brings one of Shakespeare's most accessible early comedies to life free to the public across the NC Triangle"/>
        <s v="Trip The Light Theatre needs YOUR help to fund it's second run of its debut production 'The Sun Shining On her Hands' in London."/>
        <s v="a colder water than here is a new play by Matt Jones and directed by Lily McLeish that will be perfomed at VAULT Festival from 1-5 Feb"/>
        <s v="A Season of Powerful Women. A Season of Defiance."/>
        <s v="After electrifying audiences in Seattle and Tashkent, The Seagull Project embarks on a brand new journey."/>
        <s v="Recently under fire for its cheeky and contextual revisiting of an ancient comedy, this show has lost funding and needs your support!"/>
        <s v="Help us reach our &quot;stretch goal&quot; of $2000! We are an adult group specializing in adapting works of fiction for the stage."/>
        <s v="Honorable Men - Yorick's 10th season of free, outdoor Shakespeare.  Featuring Henry IV, part 1 and Julius Caesar."/>
        <s v="64 Squares is an autobiographical one-man exploration of the internal chess game played to reconcile relationships."/>
        <s v="Get Repetitive Beats to Vaults! A high octane play set in Oxford  during one of the most influential &amp; hedonistic movements in music."/>
        <s v="Bring the spectacular PLEASE EXCUSE MY DEAR AUNT SALLY to Edinburgh this August for a 4-week run at the prestigious Pleasance Theatre!"/>
        <s v="A dark comedy exploring the importance of art, homelessness, and finding your own path.  World Premiere 3/27/17 at IRT Theater in NYC."/>
        <s v="An annual campaign supporting our intensive for artists 25 and under."/>
        <s v="A bit of role-play never hurt anyone, right? Two maids play a game of murder. Genet's THE MAIDS in a visceral production by ALL BARE."/>
        <s v="The first regional library-touring show from new UK company Librarian Theatre - transforming local libraries into magical theatres"/>
        <s v="An inventive (re)telling of Princess Sophia Duleep Singhâ€™s journey, from an aristocratic upbringing to a life of political activism."/>
        <s v="iDiOM mounts the West Coast Premiere of â€œThese Seven Sicknessesâ€ â€“ ALL SEVEN of Sophoclesâ€™ surviving plays in one epic production."/>
        <s v="First Day Off in a Long Time is a comedy show...            _x000a_About suicide."/>
        <s v="Live Source's world premiere of a new play by Jaclyn Backhaus, premiering at the New Ohio Theatre October 30th-November 8th."/>
        <s v="'Time Please' is a black comedy set in a failing public house in a run-down part of town, where things are about to get messy."/>
        <s v="Five playwrights volunteer at New York's largest soup kitchen and develop a play around the people they meet."/>
        <s v="The Gray Man isnâ€™t real. Heâ€™s a ghost story, a boogeyman, a tale mothers make up to keep their children safe."/>
        <s v="Open Letter Theatre presents 'Boys' by Ella Hickson, at 2015's Edinburgh Fringe Festival! Four students, one flat, one last party!"/>
        <s v="Honest Accomplice Theatre produces theatre for social change."/>
        <s v="A new work about guilt, trauma, love, and change; this original play tells the story of a boy and a girl who love and lose each other."/>
        <s v="The birth-child of The Moving Company, Theatre de la Jeune Lune &amp; William Shakespeare:  A wild new production of Love's Labour's Lost."/>
        <s v="Self-Titled: A Live (Theatrical) Mixtape. An evening of short plays and music inspired by the works of Jimi, Aretha, Sting and Rufus!"/>
        <s v="How do we navigate the boundaries between friendship, sexual intimacy and obsessive desire?"/>
        <s v="Can you ever truly feel what someone else is feeling?_x000a_Do you want to?"/>
        <s v="Please help me bring 'The Bad Arm', which has toured America for 6 years, to the biggest &amp; best arts festival in the world: Edinburgh!"/>
        <s v="5 Actors, 30 Characters, 90 Minutes._x000a_Let us transport you from London to the fields of Agincourt, using the power of your imagination."/>
        <s v="Our 16th year promises to be bigger and better than ever but we need your help to bring the show to life!"/>
        <s v="A week long run of Tennessee Williams's 'Hello From Bertha' &amp; '27 Wagons Full of Cotton' to raise awareness of Abuse &amp; Prostitution."/>
        <s v="A guy named Walt steals a book and plans to sell it to get his life on track... until his wife finds out."/>
        <s v="The Human Faces Tour - Every Story Sacred. This tour is about laughter, grief, and identity in the human striving toward wholeness"/>
        <s v="We're looking to raise money to continue bringing Brooklyn the vanishing art form of marionette puppetry."/>
        <s v="Six Spartanburg-based professional actors perform A Midsummer Night's Dream outdoors in downtown Spartanburg."/>
        <s v="A one-woman theatrical exploration of the prison system and its inhabitants."/>
        <s v="Shakespeare's bloodiest tragedy, performed and produced exclusively by women."/>
        <s v="The three part comedic saga of Kapow-i GoGo, who saves the world.  Again.  And again."/>
        <s v="A theatrical play on Alzheimerâ€™s and the challenges of loving a person who keeps disappearing."/>
        <s v="An original version of Shakespeare's masterpiece that emphasizes family and explores the destruction of blood ties"/>
        <s v="Experience the great American novel like never before.... Through the magic of live storytelling in an epic and threadbare sort of way."/>
        <s v="EgoPo's The Hairy Ape has been invited to the Provincetown Theater Festival! Help us support our artists on this exciting tour."/>
        <s v="Cicada Studios presents, as their inaugural production, a new-writing world premiere at the Edinburgh Fringe Festival 2015."/>
        <s v="Once again Smoke &amp; Oakum Theatre is heading up to the Edinburgh Festival with its latest show, 'Cornermen'. Welcome to our Kickstarter!"/>
        <s v="A razor sharp satire to darken your Christmas."/>
        <s v="A new original play that follows two Israeli singles navigate the humorous and confusing dating scene of NYC."/>
        <s v="We're bringing Tuscany to the Cherry Lane Theatre with a new play about memory and how we deal with people we love but we can't stand."/>
        <s v="Austin Pendleton directs a rare revival of Tennessee Williams' Orpheus Descending. (photos by Michael Halsband and Talfoto)"/>
        <s v="The Whitelisted Theatre Company is a non-profit arts organization dedicated to producing the most relevant European plays in NYC."/>
        <s v="In 2016, KO Theatre presents a world premiere play in Toronto, ON about faith, home, and the secrets we keep from those we love."/>
        <s v="One of the most popular American plays of the last decade comes to London for its international premiere. Festive and bittersweet."/>
        <s v="This Victorian gothic tragedy tells the untold story of Estella Havisham. Combining puppetry, music and striking digital projections."/>
        <s v="LOOKING FOR GOOD PEOPLE to help fund our production of &quot;Good People&quot; with Kia Hellman &amp; Shayne Anderson, directed by Christine Dunford."/>
        <s v="Support CPS students' travel to North Carolina to interview community members and produce the documentary play, Greensboro: A Requiem."/>
        <s v="&quot;This is how theater should connect to people&quot;  Margo Jefferson, Pulitzer Prize winning critic"/>
        <s v="Two long-time pals, comedy veterans, have written a hilarious new play. Neil Simon-ish w modern social mores. Let's help them stage it."/>
        <s v="'Gretel and Hansel' by Sam Leeves - an inclusive, multi-sensory theatre production for children aged seven to eleven and their families"/>
        <s v="Black Enough is an LSU student-staged performance exploring the effects of white supremacy on the black community."/>
        <s v="A new play by Matthew Gasda"/>
        <s v="An ensemble-driven play inspired by real-life accounts about six young women who lost their fathers on 9/11. August 2016 at FringeNYC!"/>
        <s v="An inspirational one-man play about crisis, community, and the search for wholeness."/>
        <s v="Cancer patient Anne Bartram's bucket list wish, is to have her new play performed at a London venue and reviewed by a national paper."/>
        <s v="Ampersand Theatre's debut appearance at Edinburgh is in 2017 as Conversations With Rats opens at theSpace on the Mile, please help!"/>
        <s v="Pregnancy. Viagra. Murder. Nutella. What more could you want?_x000a__x000a_Help get JunkBox Theatre to Edinburgh Fringe 2017!"/>
        <s v="We are raising funds for our second production. This will be the first NYC Equity production of THE DRESSER since 1982. www.TETCNY.org"/>
        <s v="Iver Heath Drama Club is a not-for-profit community group and this year we are performing DICK WHITTINGTON."/>
        <s v="In 1917 Rudolf Steiner's Threefold Social Organism was an attempt to save a devastated Europe. 100 years later do we have a new chance?"/>
        <s v="A young theatre company promoting new talent and looking for help in funding our very first set for our black comedy &quot;old man's Gift&quot;"/>
        <s v="A comedic drama about The Devil and his quest to take a bride and to Hell with the consequences, no matter what they may be."/>
        <s v="A dark theatrical comedy about four actors recording a warped radio version of Lewis Carroll's 'Alice's Adventures in Wonderland'."/>
        <s v="A father loses his family in a freak plane crash and goes on to murder the air traffic controller he holds responsible."/>
        <s v="A stylishly sinister story about blood, guns, and raw ambition. You can help Great Minds bring the world's most dangerous play to life!"/>
        <s v="A quick-witted original comedy that follows a group of eccentric friends as they attend an engagement party gone terribly wrong!"/>
        <s v="A subversive parody about the two people for whom the hills were NOT alive with THE SOUND OF MUSIC."/>
        <s v="The US premiere of the controversial new Polish play the authorities don't want you to see, staged by an award-winning director."/>
        <s v="FilosofÃ­a de los anÃ³nimos"/>
        <s v="VisiÃ³n Latino Theatre Company was founded by three young latino professionals sharing the stories of everyday latinos."/>
        <s v="A musical comedy production celebrating the unique, lovable, insufferable ski culture of the modern day mountain town."/>
        <s v="The Judgement of Paris is an exciting, inspirational poem set to run Oct. 2, 3 &amp; 4 at Plays &amp; Players, but we need funding and fans."/>
        <s v="The Shakespeare All-Stars are producing &quot;The Complete Works of William Shakespeare (Abridged)&quot; June 23 - July 3. This time with ladies!"/>
        <s v="A group of Stanford students are going to present Jean-Paul Sartre's play, The Respectful Prostitute, at the end of Spring quarter."/>
        <s v="Descend into the dark world of steampunk noir in this thrilling new play, written by Maggie Lee and directed by Amy Poisson!"/>
        <s v="Two unlikely friends, a garage, tinned beans &amp; the end of the world."/>
        <s v="A new play about coming coming home, recovery, and trying to find God in the process."/>
        <s v="Sherlock Holmes's &quot;Case of the Blue Carbuncle&quot; &amp; &quot;Case of the Dying Detective&quot; staged as One Act Plays this December."/>
        <s v="Bare Theatre presents one of Shakespeare's most notorious characters in the final chapter of the War of the Roses saga."/>
        <s v="A modern reworking of Shakespeare's histories and tragedies in iambic pentameter to talk of death, love, and race."/>
        <s v="I want to add a new perspective to the cycling safety debate by taking my play THE WHITE BIKE to the Edinburgh Festival of Cycling"/>
        <s v="Help Prospero take its Dark Retelling of the &quot;Red&quot; story to Edinburgh! The Forest breathes and waits...will you join us?"/>
        <s v="Gorgeousness that which sits in the root of Loveness._x000a_Other than this there is no endearment for or otherwise_x000a_to describe."/>
        <s v="Andy Boyd's epic new satire about heroes and villains, humankind's search for glory, and fascism in America"/>
        <s v="Help us strengthen and inspire disability arts in Atlantic Canada"/>
        <s v="Down the Rabbit Hole is an exciting new play by Not Just Theatre Productions. To be performed at Matthew's Yard Theatre in Feb 2015"/>
        <s v="Imaginary Theater Company presents two modern day tall tales about family, resilience and redemption."/>
        <s v="Help WSC Avant Bard bring to life the US premiere of a theatrical retelling of 1001 Nights, adapted by Hanan al Shaykh &amp; Tim Supple!"/>
        <s v="Familiar Strangers follows the journey of a community of people living homeless on the streets in and around Tompkins Square Park."/>
        <s v="Young adult theatre makers from London are raising money to cover costs for touring with their current production MigrantsÂ´ Rhapsody."/>
        <s v="The play tells the story of Jim and Doyler and their friendship on the brink of Irish independence."/>
        <s v="Innovative Theatre Company Needs You To Reach Funding Requirements. We Are So Close We Can Smell It! Thank You In Advance."/>
        <s v="An edgy, hilarious, compassionate and honest show to help caregivers find courage, trust their instincts and above all, to laugh."/>
        <s v="After 3 successful nights last year, Itch+Scratch are back. New writing, live music and party fun. Best New Theatre, Great Night Out."/>
        <s v="&quot;3 Days In Savannah&quot; explores the issues of love, racism, and regret while reminding us that, &quot;life is a game and love is the prize.&quot;"/>
        <s v="Jestia and Raedon is a brand new romantic comedy play going to the Edinburgh Fringe Festival this summer."/>
        <s v="&quot;Tissue&quot; is a play about Breast Cancer. Produced by MonkeyBond theatre co.ltd to raise awareness for Breast cancer."/>
        <s v="Battle Stage Plays is seeking to raise funds to cover developmental costs and move closer towards touring our dynamic hit stage plays."/>
        <s v="Two marine biologists are at odds during an important expedition. When a stranded shark refuses to die, things get weird."/>
        <s v="Providence's Latino theater, ECAS Theater, is headed to Cuba in July to premiere an original Cuban play there. Help us make history!"/>
        <s v="The Saltbox Theatre Collective is a brand new not-for-profit theatre company in Illinois."/>
        <s v="Phantom Pain - a new play promoting mental health awareness written and performed by fledgling theatre company Unhinged Creations."/>
        <s v="A theatrical adaptation of Oscar Wilde's short stories, presented by Suitcase Civilians at The Space, April 5-10 2016."/>
        <s v="StoneCrabs is thrilled to bring to the UK the first English production of Philipp LÃ¶hleâ€™s play Das Ding (The Thing)."/>
        <s v="Join Estelle Parsons in support of Theater That Looks and Sounds Like America"/>
        <s v="FPLA presents FRIENDS IN TRANSIENT PLACES by Jonathan Caren: a magical story of modern life."/>
        <s v="The Eno River Players is a community theater in Durham, North Carolina. We are trying to raise money to get our second show on its feet"/>
        <s v="A London flat, two stories play simultaneously. Irish mapmaker 1821, Iranian artist present day. Each senses the other. Worlds collide."/>
        <s v="We believe in the power of stories to change the world. Theatre that inspires transformation."/>
        <s v="Two sisters make a set of paper dolls which take them on a journey across lands, creating memories along the way."/>
        <s v="We are a company of crafted and trained actors, writers and directors dedicated to the principles set by the legendary Group Theatre."/>
        <s v="Please help us raise funds for the production costs of a world premiere production of a play that will raise awareness for spina bifida"/>
        <s v="Tempest opens Feb. 25. Please support Shakespeare, the arts and community youth theater! Be a part of something special!"/>
        <s v="The Hope Theatre is fundraising for their second in-house show, the London premiere of Sea Life by Lucy Catherine opening 24th May 2016"/>
        <s v="Old Hat's new production explores the bleak culture of war and the cosmic powers of guilt and imagination in Shakespeare's tragedy."/>
        <s v="In this ninety-minute adaptation of the classic Shakespeare play, a cast of nine women asks the question: What even is virginity anyway"/>
        <s v="Nora Wageners TheaterstÃ¼ck lÃ¤dt den Zuschauer ein auf eine teils lustige, teils dÃ¼stere Reise ins Wohnzimmer der jungen, arbeitslosen K"/>
        <s v="A thrilling 'steampunk' reworking of the infamous gothic horror novel by a powerhouse ensemble will leave you begging to be bitten."/>
        <s v="Actors creating more theatre in Brighton. A LOT MORE. Classics, contemporary, new writing, Shakespeare, foreign translations and more."/>
        <s v="A new spoken word play, written by Paul Hewitt, in 3 parts about love and fate, inspired by the Ruba'iyat of Omar Khayyam."/>
        <s v="Help Strangeloop Theatre create and support new work by sponsoring our 2015-2016 season."/>
        <s v="Help get Jelly Beans to the Theatre503 stage. An important piece of new writing by Dan Pick, produced by Kuleshov Theatre"/>
        <s v="30 days to raise Â£1500 - to run drama workshops about the plays themes with girls (aged 13-18) who are in need! GIRL POWER!"/>
        <s v="Two strangers on a bridge in the dead of night, a game of dominoes, and a value ready meal - by upcoming HighTide Escalator Playwright."/>
        <s v="Alef productions, LLC is proud to present a World Premiere Play about Acceptance, Relationships,  Mortality and Love!"/>
        <s v="A Theatrical Production Celebrating the Lebanese Culture and the Human Spirit in Time of War."/>
        <s v="World Premiere, an M1 Singapore Fringe Festival 2017 commission."/>
        <s v="KNOW Theatre has been invited to bring our production of Vieux CarrÃ© to the Provincetown Tennessee Williams Theatre Festival!"/>
        <s v="Oscar Wilde's classic romantic farce like you have never seen it before. Bigger. Louder. Sexier.  And covered with glitter."/>
        <s v="A first play about a first kiss, Making the Move is going to the Edinburgh Fringe festival.  Join the party, fall in love.  Help us!"/>
        <s v="Cancel The SunshineÂ is a new play that explores living with a mental health condition in an honest, witty and articulate way."/>
        <s v="A dazzling dramatic musical drama that takes place inside a Charm City Church! Help us finance a play that is back by popular demand!"/>
        <s v="The Series will consist of free staged readings of Shakespeare's plays, brought to life by professional actors in Montclair, NJ."/>
        <s v="An intense new play exploring how far you would go to protect your family.  Employing new graduates to give their careers a kickstart."/>
        <s v="Help a non-profit community theatre create an unforgettable production of J.M. Barrie's classic play."/>
        <s v="How far would you go for revenge? The Collector is a dark thriller of regret, retribution and broken masculinity."/>
        <s v="I'm Alright. A story of young women, told by young women, for the world."/>
        <s v="Help support Red Planet, a new science fiction play based off the Mars One exploration."/>
        <s v="This play tells the story of the toxicity of sensationalism shown through one man's struggle with notoriety."/>
        <s v="The Rules is a brand new black-comedy, serial-killer-romance debuting at the Edinburgh Fringe this August and we need your help!"/>
        <s v="A rare  production of World acclaimed playwright Howard Barker's groundbreaking &amp; provocative 'The Castle'."/>
        <s v="Production of wickedly funny new play for two women, written by iconic songwriter and ex-London's Burning man, Chris Larner"/>
        <s v="3 college grads struggling to fund their social network. 1 bratty blackmailing student. 1 dreamy Asian business man. 1 awesome play."/>
        <s v="An empowering play about war time code breaker Alan Turing which tells the real story of a hero vilified for his sexuality and suicide."/>
        <s v="'Can you ever find acceptance in death?' _x000a_Rose of June is a piece of theatre exploring the stages of grief. Unity Theatre - September"/>
        <s v="A play by Alexei Arbuzov about the lives of three teenagers during the Nazi siege of Leningrad, 1942, in a new adaptation by Nick Dear."/>
        <s v="A Hard Rain is a new play that takes place on the eve of the Stonewall riots in the â€˜hiddenâ€™ gay bars of 1969 Greenwich Village."/>
        <s v="A creative art therapy project for Syrian children. Romeo &amp; Juliet are lovers separated by war. Romeo in Jordan &amp; Juliet in Syria."/>
        <s v="Peter Brook Award Nominees Empty Deck need Â£3500 to get 'Cosmic Fear or The Day Brad Pitt Got Paranoia' to the Edinburgh Fringe!"/>
        <s v="Art imitates life: This prophetic 1960 satire follows presidential candidates who stop at nothing to capture their party's nomination."/>
        <s v="Six gay men, emotional baggage, and online dating: what could go wrong? A play about looking for love and finding something better."/>
        <s v="An Equity Reading of a new play; Intimate drama about a family dealing with consequence of actions after a school shooting."/>
        <s v="Stories from the Bronx make for an uncommon play. Help us finish funding this production, supported by the Kevin Spacey Foundation."/>
        <s v="Pollyanna just completed an extremely successful run of this new educational play and wants to tour to more under-served communities."/>
        <s v="ICONS is a unique new play about the Amazon warrior women from Greek myth and re-imagines them from a contemporary female perspective."/>
        <s v="Chimera Ensemble is launching 2 inaugural theater productions, and we need support to do high quality work!"/>
        <s v="1140 Productions adapts Shakespeare's 'Romeo and Juliet' for a contemporary audience. It's a raw, melancholic spin on the classic tale."/>
        <s v="New play about the comfort and the danger of living with memories. Gay themes. Experienced team looking to present first reading"/>
        <s v="Life is more than the days you have left. 1 in 3 tells of two normal people &amp; their confrontation with mortality and the dice of fate."/>
        <s v="hiSTORYstage presents a film noir-style comedy mystery with a Shakespearean twist performed as a 1944 radio drama."/>
        <s v="Ambitious, Edinburgh-based company, Thrive Theatre, are bringing their brand new comedy BUFFER to the 2014 Edinburgh Fringe!"/>
        <s v="Miramar is a a darkly funny play exploring what it is we call â€˜homeâ€™."/>
        <s v="&quot;Rainbowtown&quot; is a new play for kids. Help us bring it to the Main Line during the 2014 Philadelphia Fringe Festival!"/>
        <s v="Help a group of recovering alcoholics bring Samuel Beckett's classic to a seaside town!"/>
        <s v="We're mounting a theatrical adaptation of Lord of the Flies completely student directed, produced, designed, managed and performed."/>
        <s v="13 young people have taken over Spinning Wheel Theatre to choose, produce and create their own show from scratch."/>
        <s v="A hilarious comedy starring Sarah, a recent grad, who uses the magic of a mystical open mic to solve the problems of her relationships."/>
        <s v="Support a daring new theatre creation               _x000a_Supportez une audacieuse compagnie internationale et aidez-les Ã  crÃ©er leur piÃ¨ce"/>
        <s v="Itâ€™s a celebration of our heritage. Well, not all of ours. If you live in Liberty Falls, itâ€™s yours. If you donâ€™t, then it's not."/>
        <s v="Two worlds, one bond - no turning back._x000a_A dark comedy about domestic abuse and the power of an unlikely friendship"/>
        <s v="The Montclair Shakespeare Series presents staged readings of Shakespeare's work in historic venues throughout the summer in Montclair."/>
        <s v="We are Seance Theatre Group trying to fund our first performance, Noel Coward's hysterical comedy farce, Blithe Spirit."/>
        <s v="A funny and moving new play about two families dealing with aging parents in very different ways!"/>
        <s v="Biddy is 24. Biddy is a hopeless romantic. Biddy always wanted to be a vegan. Find out what happens_x000a_when Biddy gets sectioned."/>
        <s v="Help us take &quot;She Has a Name&quot;, the human trafficking story of one victim, on tour to all over Northern and Central California."/>
        <s v="Exciting and visceral new-writing that challenges the way we view the fine line between war and terror..."/>
        <s v="Join us in a campaign benefitting the southland company and its interdisciplinary artistic efforts in Los Angeles."/>
        <s v="The world's Boarding School history is brutal. But in this acclaimed play, Natives run the school, and Whites are being assimilated."/>
        <s v="Rough Haired Pointer present for the first time ever Joe Orton's 'Fred &amp; Madge' at the Hope Theatre, Islington this Sept and Oct"/>
        <s v="The RC Players are beyond excited to be bringing this controversial, socially-minded show to Michigan's campus, but we need your help!"/>
        <s v="A new twist on our annual festival of fully-produced plays by member playwrights, performed by a talented ensemble cast!"/>
        <s v="We are raising funds to allow for enhanced scenic, costume, and lighting design. Every dollar helps!"/>
        <s v="Be part of bringing this witty, engaging &amp; important play by award-winning writer Silva Semerciyan to London's Theatre 503 this summer."/>
        <s v="Fury Theatre is bringing Mamet's powerful play, Oleanna, to life!  Help us get ahead of funding so we can keep theater affordable."/>
        <s v="Atlanta SoloSchool brings a beloved children's play to the 4th Annual Festival of Russian Youth Theaters in Washington, DC on May 31."/>
        <s v="As part of the 400th anniversary of Shakespeareâ€™s death, AC Productions will present a new production of Hamlet adapted by Peter Reid"/>
        <s v="A powerful and urgent tale of the first line of defence for the NHS. Based on true stories from junior doctors."/>
        <s v="Waterwell's New Works Lab @ PPAS is the country's leading development program for challenging new plays for young actors."/>
        <s v="Developing and presenting Rotimi Babatunde's stage adaptation of The Secret Lives of Baba Segi's Wives directed by Femi Elufowoju, jr"/>
        <s v="Forest Hills Eastern's Student Run Show 2015. Our goal is to present a professional quality show on a budget."/>
        <s v="Maggie is a deaf girl determined to make a silent film masterpiece. Help us share her story with students across the state of Idaho."/>
        <s v="The Erlkings is a play that uses the writings of the perpetrators of the Columbine Shooting to explore the inner lives of these boys."/>
        <s v="Part ghost story, part cautionary tale, Holocene is a play about the end of our world, and the beginning of another."/>
        <s v="A new play developed in collaboration with graduating theatre makers, premiering at the Edinburgh Fringe Festival 2014."/>
        <s v="The WORLD PREMIERE of Neil Smith's beautiful and thrilling new version of Strindberg's modern masterpiece - CREDITORS."/>
        <s v="I would like to raise a small budget to put on my first play, Virtual Reality. To be put on at 53two, Manchester - 29th &amp; 30th Nov 16"/>
        <s v="We need support for our play so we can promote awareness of kidney diseases and the effect it has on sufferers and their families."/>
        <s v="Our 1st full season!  We need your help to fund costumes, sets, props &amp; help bringing these wonderful shows to the stage!"/>
        <s v="Bare Theatre stages A.R. Gurney's Pulitzer Finalist script about a relationship spanning a lifetime and long distance."/>
        <s v="death&amp;pretzels presents their first Chicago based project:_x000a_The Dybbuk by S. Ansky"/>
        <s v="Bringing Tennessee Williams, Shakespeare, and 8 world class actors to Longview, Washington to build a play in and for the community."/>
        <s v="People Of Interest is providing free tickets to &quot;Campo Maldito&quot; for Tenderloin residents who could not otherwise afford to see it."/>
        <s v="Please help us fund &quot;Damselfly&quot; - The Play ( put on by Saints on Stage Alumni &amp; sponsored by Mothers Against Medical Error)"/>
        <s v="Join people who stutter as they come together to support Stuttering &amp; Alzheimer's organizations. Everyone's voice is heard right now!!"/>
        <s v="Klippies is the debut play from Johannesburg-born writer Jessica SiÃ¢n, premiering at the Southwark Playhouse, London in May 2015."/>
        <s v="Help a small theater produce an original adaptation of Lewis Carroll's classic story."/>
        <s v="LA-based team of professional actors and directors taking Rajiv Joseph's harrowing and romantic play to the Boulder community."/>
        <s v="We are producing the play Bug, by Tracy Letts.  This will be an inspiring show, and a great way to bring help to a great LA charity."/>
        <s v="An Evening of Radio aims to showcase original work written by undergraduate playwriting students in the style of live staged readings."/>
        <s v="A new play about dual-faced identities in the gay community, particularly among those who are deaf and those living with HIV."/>
        <s v="WE NEED YOUR HELP! We are a small town youth arts ensemble, training kids excited about theatre. We need dollars. We need YOU!"/>
        <s v="Rehearsal &amp; development of our first project as Axon Theatre: &quot;The Star-Spangled Girl&quot; in South Wales."/>
        <s v="Pope Head: The Secret Life of Francis Bacon â€“ A solo show celebrating the artist. Touring a land Down Under 12 Feb - 14 March '15."/>
        <s v="&quot;He was a poet, a vagrant, a philosopher, a lady's man and a hard drinker&quot;"/>
        <s v="The Mount-- a new play based off the life of Edith Wharton-- is having its premiere reading AT the real Mount in Lenox, MA!"/>
        <s v="Help us produce this original play! The play will be presented at the LSTFI July 12-14. Follow us on Facebook."/>
        <s v="The Beautiful House' is a story of modern mummification and the present day post-humanist crisis in our relationship with death."/>
        <s v="I'm a high school student in New Jersey planning on producing and directing a Twilight Zone Play for a &quot;One Act&quot; competition."/>
        <s v="hiSTORYstage presents Eric Overmyer's story of three 19th century women on a journey through time, and space, all the way to 1955!"/>
        <s v="A full length comedy, Patagonia follows Grason and Jerry on their journey through a magical, South-American rainforest."/>
        <s v="Knee Slappers new production coming to Camden Fringe 2014! Presenting this off the wall, dark comedy for lovers of the bizzare. Groovy."/>
        <s v="Be a part of helping bring the 2013 Tony Award winning comedy &quot;Vanya and Sonia and Masha and Spike&quot; to the Edgemar Center for the Arts!"/>
        <s v="&quot;Thief,&quot; a one man touring show, a theatrical experience portraying a supernatural story about the 3 days Jesus spent in the grave."/>
        <s v="Robots, Space Battles, Mystery, and Intrigue. Nothing is Impossible..."/>
        <s v="I promised my mother on her deathbed that I would tell the world MY story, so here it goes...crossing fingers, 2015 SF FRINGE"/>
        <s v="Cyril needs your help to MAKE new puppet friends to accompany him on a magical journey through storytelling, puppetry and clown."/>
        <s v="'Pushers' is an exciting new play and the first project for brand new theatre company, Ain't Got No Home Productions."/>
        <s v="A new production of Twelfth Night with an ambitious and enthusiastic group of high school students who love Shakespeare and teamwork."/>
        <s v="Help the Upstart Crows of Santa Fe bring Shakespeare's Julius Caesar to life with quality wooden stage swords!"/>
        <s v="Uncalled For is finally bringing their latest work of intelligently reckless stream-of-consciousness sketch comedy to Toronto."/>
        <s v="Why Do We Know More About Kim Kardashian Than Abigail Adams?  Let's produce and publish a play about women who MAKE and MADE history!"/>
        <s v="Family Duels is a tragicomedy about family, filth, fraud and fornication. Please help us bring Crooked Tree to the Camden Fringe."/>
        <s v="The Spotlight Youth Theater is a program where every participant has a moment in the spotlight."/>
        <s v="Venus in Fur, By David Ives."/>
        <s v="Amidst the atrocities of WWII, two women transcend enemy lines to make the ultimate heroic sacrifice."/>
        <s v="Original plays written, performed, and produced by young and diverse theater artists - alumni from Hostos Lincoln Academy in the Bronx."/>
        <s v="The New Artist's Circle is a theatre company dedicated to bringing the arts to young people."/>
        <s v="Fast paced, two hander which uses headphone verbatim technique to give an insight into the everyday lives of Leeds city locals."/>
        <s v="Raising funds for Dandelion Theatre's Chicago production of 'Body Awareness' by the Pulitzer Prize-winning playwright Annie Baker."/>
        <s v="A modern telling of the Greek myth. Sisyphus defies the Gods and attempts to change the world order... but can he overcome his fate?"/>
        <s v="Help us get actor-writer Ian Bonar's debut play - a hilarious, heartbreaking story of grief and loss - to the 2016 Edinburgh Fringe."/>
        <s v="Score is a musical play inspired by true stories of parents who have recovered from addiction and regained their children."/>
        <s v="Meet the Martins; a modern family dealing with modern issues in a way that is as All-American as apple pie, James Dean and repression."/>
        <s v="8 ten-minute plays, written, directed, rehearsed, and fully produced in only 24 hours! Are we crazy? You bet we are!"/>
        <s v="Bare Theatre takes on Shakespeare's most notorious &quot;problem play,&quot; which asks how far we are willing to go to do what is right."/>
        <s v="A new comedy about what happened to a band of foolhardy actors when the Puritans closed the theatres in the 1640s."/>
        <s v="Georgia is a play that looks at the taboo topic of rape in a relationship.  It's a play about perspectives and various viewpoints."/>
        <s v="One of Australia's greatest theatres needs your help. Please help us refurnish, fit out and restore this legendary storytelling venue."/>
        <s v="Critically-acclaimed new-writing company Old Trunk make their Edinburgh debut alternating their two darkly comic plays."/>
        <s v="Join 5 high school teachers in the lounge of every high school in America.  Hear what they never say in the classroom."/>
        <s v="MACBETH IN THE BASEMENT will premiere at the Capital Fringe Festival in July 2016. A teenage kingâ€™s rise and fall in a vicious game."/>
        <s v="We're trying to get our play, &quot;An Evening With Sarah Pettyfer,&quot; to the  Orlando Fringe Festival. The only thing is...we need your help!"/>
        <s v="Dorothy Parker's unforgettable characters come to life onstage in &quot;Might As Well Live&quot; at the 2015 Hollywood Fringe Festival."/>
        <s v="Jericho Creek is an original production by Fledgling Theatre Company which will be performed at The Cockpit Theatre in July 2015"/>
        <s v="GTP has been protected financially by The Director since 2012. Now it's time for the community. Do you want GTP? Are we worth it?"/>
        <s v="A brilliant play by Will Eno. An exciting, young theatre company. A production that promises to wow. You wouldn't want to miss it."/>
        <s v="The 2016 Resident class is producing a family play about one kid's quest to fly. Help us inspire the next generation of theatre lovers!"/>
        <s v="Shakespeare Company at UCLA presents The Tempest under the stars in the Fowler Museum Amphitheater. Bring your blankets and enjoy!"/>
        <s v="We have the Blackbox Fellowship at Boston Playwright's Theatre, now all we need is your support to produce Kevin's new play!"/>
        <s v="We need your help purchasing a stage for our production of the Wizard of Oz! This program is helping children with autism. Thank you!"/>
        <s v="&quot;Special in a Bad Way&quot; is a comedy that questions American Public Schools in their treatment of the so called, 'learning disabled.'"/>
        <s v="A one-woman show by Canadian artist Tina Milo. it is a multimedia show about an actress auditioning for a role of a depressed woman."/>
        <s v="A one-woman play based on Lizzie Borden who was accused of the brutal hatchet murders of her father and step-mother.  Workshop Oct NYC."/>
        <s v="We've been invited to the San Diego International Fringe Festival. Can you help us get there? Special performances in SLC and OREM."/>
        <s v="This solo show has the power to profoundly impact new mothers and those that love them and to educate &amp; change how we support them."/>
        <s v="Figure 8 Troupe's debut performance! A stunning piece of theatre written by premier female playwright Maria Irene Fornes."/>
        <s v="A minimalist, post-modern production of the classic play, performed and produced by aspiring theater undergraduates at UMass Amherst."/>
        <s v="'Pig' by Alex Oates is an urgent and dark comedy with live music that discusses the vital issue of the state of our police force."/>
        <s v="Dickhead is a play about one man's struggle with the dicks in his head. If you want to know more stop being a twat and put out...please"/>
        <s v="A group of Sicilian immigrants in New York struggle to deal with conflict from both within the family and from without."/>
        <s v="The Sterling Lion Theater Company is a non-profit theater group established for the benefit of the Connecticut lower Naugatuck Valley."/>
        <s v="Four myths._x000a_Four writers._x000a_Four new takes._x000a__x000a_The Four Disgracers comes to the stage to launch a new theatre group, Ixion."/>
        <s v="The Secret is a historical drama about a lawyer who worked for the Spanish Inquisition &amp; crossed the Atlantic with Menendez in 1565."/>
        <s v="Please help our troupe bring our first project from planning to reality! Join us on one exciting ride!"/>
        <s v="Roll The Dice Theatre Company revolves around taking risks in the game of life vicariously through beloved childhood games."/>
        <s v="PL@Y is an original comedic fantasy spectacle inspired by the original music of the Amboys and classic rabbit-hole fiction archetypes"/>
        <s v="The Uncommon Loons return with Much Ado for a 2nd production of Shakespeare in Minnesota's Nature on the banks of the Mississippi!"/>
        <s v="The world premiere of the first full-length play by Eve Leigh, at the intimate Finborough Theatre in London."/>
        <s v="We're making a hard hitting, innovative play which will open your eyes to what mental illness is like in the mind of the sufferer."/>
        <s v="Brazos Valley TROUPE is taking an original work, Truth AND Consequences, to the Texas Nonprofit Theaters 2014 Youth Conference"/>
        <s v="My play &quot;In the Hour Before the Bars Open&quot; has won an award from KCACTF, but I need to present the play in Georgia to receive it!"/>
        <s v="We are casting an all-inclusive production of Shakespeare's Twelfth Night in a non-traditional performance space."/>
        <s v="A new play about a lesser known yet pivotal event in American history, about a group of WWI Veterans fighting for their rights."/>
        <s v="Support an outstanding cast of actors to take on a professional production of a masterpiece of modern theatre"/>
        <s v="One play.  Two theaters.  See the story from both sides and then decide for yourself - who are the BEASTS OF BAVERLY GROVE?"/>
        <s v="Bookstory is a tiny puppet musical with some very big ideas that tells the story of the story in the digital age"/>
        <s v="Help us to bring &quot;Protocols&quot; at the 2015 Camden Fringe. The most controversial play of the year."/>
        <s v="A professionally directed/acted workshop &amp; reading for a new play depicting sexual addiction and its crippling effect on relationships."/>
        <s v="New show with 2 performers and an original score, bringing the true story of this forgotten WW1 heroine to audiences in the southwest."/>
        <s v="An old play about our world. Set in 1970s England, Magnificence is a gut-wrenching story of radicalisation, idealism and pity."/>
        <s v="A West Texas matriarch is enraged by the news that her gay grandson has been the victim of a hate crime committed by his own father."/>
        <s v="The Attic interns present Tennessee Williams's &quot;Talk to Me Like the Rain and Let Me Listen&quot; performing at The Flea Theater!"/>
        <s v="By day we perform Acts of Kindness, by night we perform free theater, all sustained by the love of our neighbors, not ticket prices."/>
        <s v="A 'tasty' new drama ~&quot;Booker T Washington of Tuskegee, Alabama, dined with the President (Roosevelt) last evening.&quot;~ the White House."/>
        <s v="pluck. productions present their first four-week run - the world premiere of David K. Barnes' BIRTHDAY SUIT at the Old Red Lion."/>
        <s v="Partners w/the Black Arts &amp; Cultural Center; we use theatre to EDUCATE &amp; EMPOWER through diverse expressions of the human experience."/>
        <s v="â€œFar From Fictionâ€ is a powerful play, written by Sally Willis, offering insights into a new understanding of  female psychology."/>
        <s v="A political comedy for a crazy election year"/>
        <s v="Our goal: To produce a stirring one-woman show historically based on African-American womenâ€™s experiences, struggles, and journeys."/>
        <s v="Two shows! (we're feeling particularly ambitious). Help us produce Eurydice and The Effect of Gamma Rays on Man-in-the-Moon Marigolds!"/>
        <s v="A Theatrical Prequel to Hell's Rebels, the current Pathfinder Adventure Path from Paizo Publishing"/>
        <s v="On the 60th anniversary of Twelve Angry Men, 12 female writers create 12 short pieces about what makes them angry."/>
        <s v="&quot;Inteligent, Inspired and Inimitable&quot; Nottingham's leading two man improv show is heading to Dave's Leicester Comedy Festival."/>
        <s v="A fast-pace, zany comedy involving six actors performing seven usually untold Grimm Fairy Tales about giants, witches, demons and more!"/>
        <s v="A play about riverside homelessness, inspired by true events. Shows at Brunel Museum, 240 Project and similar community organisations."/>
        <s v="A searing new play that takes  an unflinching look at the terrible costs of police shootings in the African American community."/>
        <s v="A brand new stage adaptation of the Libby Purves/Nicholas Heiney book. A new work involving music, poetry and fajitas. #timetochange"/>
        <s v="Yellowbelly Theatre needs your help to bring this incredible play of love, lust and mistaken identity to life in our debut performance!"/>
        <s v="Ancient Greece. Giddy, champagne soaked debauchery celebrating the Trojan War's end leads to a shocking and deadly surprise."/>
        <s v="A circus theater show. An escaped carousel horse and a beautiful wire dancer let the fantasies run wild."/>
        <s v="Death &amp; Pretzels presents the world premiere of Paul Pasulka's Gruoch, or Lady Macbeth"/>
        <s v="FUND our teens in Shakespeare's comedy &quot;The Merchant of Venice&quot;. Donating pays for our venue/insurance located in Woodland, CA."/>
        <s v="Help us produce this revealing play about Nazi-resistance member Dietrich Bonhoeffer and his final years of incarceration during WWII."/>
        <s v="Help to bring this heart warming story of Ray Didinger's relationship with his boyhood hero Tommy McDonald to life."/>
        <s v="We're putting together a production of THE UNDERSTUDY by Theresa Rebeck and hope you'll help us share this story."/>
        <s v="Help us bring to life tales of hardship, danger and community of extraordinary women working in WW1 munitions factories."/>
        <s v="MOONFACE explores the formative f***k-ups of adolescence. Fresh, incisive new writing. Monologue, movement and striking naturalism."/>
        <s v="UASPA is a performing arts high school producing its 2014 Theatre Showcase featuring our strongest performances and original work."/>
        <s v="Support Lock&amp;Key Theatre's 'Timon of Athens' by donating to our printing! Every penny goes to posters, programmes, flyers and scripts."/>
        <s v="Professional actors bring to life the true stories of 5 African-Americans struggling with mental health and their search for healing."/>
        <s v="MASKS is a dramedy dealing with what it means to be alive, the reliability of identity, and what it means to suffer."/>
        <s v="Baby Living Room is a project created by Spazio Farma Mestre for children: free theatre for kids as sustainable education for families"/>
        <s v="'Immortal', a play about five English Air Bombers in WW2, is an exciting first project for the brand new Production Company, GreanTea."/>
        <s v="A play by April Yvette Thompson. A Gullah Healer Woman and an Afro-Cuban Priest forge a new world of magic &amp; dreams in Jim Crow Miami."/>
        <s v="We're making a show about sex. Because it's important, everyone wants to talk about it and it's at the start of everything."/>
        <s v="A theatre company designed to help young people to come out of their shell. Offering workshops and original shows directly to schools."/>
        <s v="The world premiere of an endearing play about love, friendship, men's styling putty, Dungeons &amp; Dragons &amp; our capacity for forbearance."/>
        <s v="How You Kiss Me Is Not How I Like To Be Kissed_x000a__x000a_a new play by Dan Giles_x000a__x000a_coming to FringeNYC 2015_x000a__x000a_www.howyoukissme.com"/>
        <s v="ThreeWay is a part-verbatim play that explores dating &amp; what happens when someone finds the love of their life, except itâ€™s two people."/>
        <s v="Written a solo show about celebrity, and I'll be performing it at the famous Just The Tonic this Edinburgh Fringe - Help me get there!"/>
        <s v="Multi Award-Winng play THE PILLOWMAN coming to the Arts Centre Theatre, Aberdeen"/>
        <s v="The Honeymoon is Over is a romantic comedy about a recently eloped couple learning the dynamics of living together for the first time."/>
        <s v="A &quot;bold, subversive and very funny&quot; clown cookery show about searching for self worth in a cheesecake - VAULT Festival &amp; Tour 2015"/>
        <s v="First stage adaptation of Sarah Moore Fitzgerald's beautiful novel about Alzheimer's and time travel with a live folk score."/>
        <s v="GK. Jr (for student actors 12 and under) will bring George Macdonald's story to life. 10+ speaking parts &amp; many non-speaking parts!"/>
        <s v="In 2015, Green Light is producing 3 shows of new plays exclusively written, directed and created by women- help make it happen!"/>
        <s v="Theatre Machine presents an all-new adaptation of Maxim Gorky's classic of Russian theatre, The Lower Depths."/>
        <s v="Support Kuleshovâ€™s first full length production; help to build the set and bring a fierce and important new play to life"/>
        <s v="A darkly comic one woman show by Abram Rooney as part of The Camden Fringe 2015."/>
        <s v="London based theatre makers collaborating to create a new show about the history of HipHop."/>
        <s v="Help Galli Theater continue to bring fairytales to children in English &amp; German in our theater and to institutions serving children."/>
        <s v="An island in hell. Cleopatra, Joan of Arc, &amp; Queen Victoria wait, trapped in the memory of who they were... until AnaiÌˆs Nin shows up."/>
        <s v="Vote here for whatever show you want to see next year! No gimmick, no stretch goals, just a simple vote and a free ticket."/>
        <s v="Our goal is to bring this story of one town's processing of tragedy and their own community identity to Utah County."/>
        <s v="An unsparing, slightly surreal look at the effects of the private rented sector on two young women. Based on real events."/>
        <s v="Following success with 'The Canada Boys' and 'Parachute', we are looking for financial help from the community with our new production"/>
        <s v="Annabel Lost combines visual art and performance poetry to tell the story of two orphaned refugees, Quetzal and Rhime."/>
        <s v="An extraordinary, punchy and provocative new play, providing a voice for women to address their sexuality and self worth. #EDFREAK"/>
        <s v="A contemporary American play touching on the scorching realities of growing up in the Millennial generation."/>
        <s v="Bumbling architect Romeo and handsome contractor Mario meet their match while building a balcony for Verona, NJ siren, Juliet."/>
        <s v="Critically-acclaimed Old Trunk are back with their new play. _x000a_PRAMKICKER. _x000a__x000a_Written by Sadie Hasler &amp; directed by Sarah Mayhew."/>
        <s v="The world premiere of a play, a true story about love, loss, and a man reaching back in time as the only way to move forward."/>
        <s v="See Theatre In A New Light"/>
        <s v="The GSA BA (Hons) Acting class of 2016 are taking a transfer of their GSA Production to The Cockpit Theatre in London"/>
        <s v="Touring the fast-paced, playful and poignant story of three twenty-somethings in a mental-health support group."/>
        <s v="After being officially selected for the 2015 FringeNYC Festival, we are looking for your help to put on this new and exciting play!"/>
        <s v="Two men on trial for desertion, confined within a Glasshouse. How long can friendship last? How much can a man stand before he breaks?"/>
        <s v="We are trying to produce a kid friendly show about an imaginative journey through space and time. Help us create our wonderland!!"/>
        <s v="Sex. Fish. A COMET THAT DESTROYS THE WORLD. boom a play by Peter Sinn Nachtrieb- Feb 19-21 at The Bridge in NYC."/>
        <s v="A staged reading for &quot;Lucy &amp; Vincente&quot; in NYC. A new play about Lucille Ball &amp; Vincente Minnelli in Hollywood, 1953."/>
        <s v="An adaptation that realizes the internal struggle of Ibsenâ€™s most renowned protagonist as she traverses a claustrophobic social world"/>
        <s v="A new theatre company staging Will Eno's The Flu Season in Seattle"/>
        <s v="A play about the last eight years of the life of Egon Schiele, one of the most influential Austrian Expressionist artists."/>
        <s v="&quot;I think that I have my own will. I can stop this, I tell myself. But it's not true.&quot;"/>
        <s v="River City Theatre Company needs your support as we embark on our thirteenth production, CINDERELLA!"/>
        <s v="Help Chrysalis get this production off the ground!  An original play, we only need $500 to get this production on its feet!"/>
        <s v="The First Play From The Man Who Brought You The Black James Bond!"/>
        <s v="New play 'Pink Confetti' by Paul Roberts at The Courtyard Theatre produced by Etch and directed by Oliver Dawe."/>
        <s v="A student directed and student performed production of Shakespeare's Macbeth in Milwaukee's beautiful Lake Park on June 3rd &amp; 4th"/>
        <s v="Help produce &quot;Thank You For Waiting,&quot; a new play that explores friendship, loss, and mental illness, at the 2016 Frigid Festival!"/>
        <s v="â€œSuddenly Split &amp; Swiping Overâ€ is a sassy and heartfelt one-woman show about ending a longterm relationship and starting over."/>
        <s v="We are a new Theatre Company who are fundraising to put on a new production of the play 'The Blue Room' in High Wycombe and Maidenhead"/>
        <s v="Support Swansea's youngest theatre company Critical Ambition, in their co-production of BLINK with Volcano and The Other Room."/>
        <s v="'E15' is a verbatim project that looks at the story of the Focus E15 Campaign"/>
        <s v="Help us get the show on the road! Petrification is a new play about home, memory and identity and we need your help to tour."/>
        <s v="KHOJALY is a new play that gives a voice to refugees the world over, telling the story of the survivors of the 1992 massacre in Khojaly"/>
        <s v="The Florence Company premieres its first stage play at the Chelsea Theatre in London with an original piece of writing"/>
        <s v="How do you retain a sense identity after losing your home, your family and your country? Leftovers is a play about refugees in Nairobi."/>
        <s v="A Harlem Hellfighter struggles to re-integrate into his community after heroically fighting for his country in WW1."/>
        <s v="a woman walks into a bar except she looks like a man and no one's serving drinks. one night only"/>
        <s v="A production of &quot;Gruesome Playground Injuries&quot; by Rajiv Joseph July 24th-August 9th at The Bakery in Denver, CO."/>
        <s v="Bob is on the road. Bob is on the run. But from what? Will she make it to her destination and what will she find whens she gets there?"/>
        <s v="A vibrant, gender-inverted film-noir adaptation of Shakespeare's brutal comedy Taming of the Shrew, a visceral physical spectacle."/>
        <s v="Venue hire and payment of designer for a darkly comic, all female play about power - losing it, wanting it and fighting to get it back"/>
        <s v="The play yet to be described as &quot;A surefire Edinburgh Fringe Festival Cult Hit&quot;. Coming to the Underbelly, Edinburgh, 5th-30th August."/>
        <s v="We are a fledgling theatre company based in Atlanta looking to fund our first show, Sincerity Forever by playwright Mac Wellman."/>
        <s v="An Irish show about mental illness though the eyes of the man experiencing it. Support this show and help get it to Boulder and NYC."/>
        <s v="Bare Theatre and Sonorous Road collaborate on the NC debut of  Allan Maule's gamer fantasy play that was extended in New York."/>
        <s v="5 actors. 39 characters. 1 epic adventure. Presented by the Cradle Theatre Company."/>
        <s v="An original play exploring the complications of romantic relationships in all forms."/>
        <s v="â€œThe Event of a Lifetimeâ€¦â€_x000a__x000a_After the books stopped selling, and family disappears..the next event is closer than expected for him."/>
        <s v="Help us run Leithâ€™s acclaimed, year round pub theatre VPT as part of Edinburgh Fringe 2015. Presenting 72 short plays over two weeks."/>
        <s v="The first four-week performance run for our dance-theatre company, Geste Records, to be performed at The Yard Theatre in September."/>
        <s v="One Shot Theatre Company is an organization that promotes youth theatre for social change, putting on shows that open a social dialogue"/>
        <s v="I am asking for public funding to help put together a musical tribute titled &quot;Blast From The Past&quot; reenacting famous HipHop, RnB acts."/>
        <s v="Introducing a high class environmentally friendly, vegan, adult cabaret theater in Chicago with unique on, and off stage entertainment."/>
        <s v="The Jeremy Kyle Show offers so much subject matter to create an opera with.  Along with his brilliant put downs it could be excellent!"/>
        <s v="A revival of Shadowbox Live's Off-Broadway Rock Opera to uncompromisingly explore the darker urges of humankind. But we need your help!"/>
        <s v="A professional musical revue. First performed in 2013 as a short tour, to be embarking on a full length tour across the UK in 2015!"/>
        <s v="SMOKEY AND THE BANDIT: THE MUSICAL_x000a_The classic film, characters and music you love, on stage, LIVE!"/>
        <s v="Alice is an original musical for all ages with a unique new story based on Alice's Adventures in Wonderland, premiering in summer 2017."/>
        <s v="Mary's Son is a pop opera about Jesus and the hope he brings to all people."/>
        <s v="The Brotherâ€™s of B-block is a musical play. A new take on &quot;OZ&quot; _x000a_The Wizard of OZ meets HBO's OZ."/>
        <s v="THE BALLAD OF DOWNTOWN JAKE is a newly created contemporary music drama that is schedule to premiere in Phoenix, AZ in March 2015."/>
        <s v="A rock and roll journey that explores love, loss, redemption, duality and ascension."/>
        <s v="POE is a tragicomic musical about the life and works of Edgar Poe, with Death as his therapist helping him find peace in the beyond."/>
        <s v="Help us bring the SPRING AWAKENING to Frederick, MD! _x000a__x000a_We're producing a project for young adults and could use your help."/>
        <s v="See Pryor from his teenage years to his last breath featuring his past wives, closest friends. &amp; his fan favorite character Mudbone."/>
        <s v="All the world's a stage..._x000a_It is my biggest dream to perform my own, selfcreated musical with lots of kids as big as I am able to."/>
        <s v="It feels like the first time. Like the very first time everyone's coming-of-age comes to the stage. Think 'Wicked', with bad acne."/>
        <s v="We are the Saugerties High School drama club. Please help us create our musical to keep theater alive!"/>
        <s v="This new musical comedy empowers women and girls of all ages to be themselves in their shoes, whatever shoes they choose."/>
        <s v="Develop demo materials for new, true story of teen Revolutionary War heroes - for hybrid film/live stage musical"/>
        <s v="Zachariah Sheldon is a brilliant, darkly twisted brand new musical with music from Mark Newton and script by Anthony Wilkes"/>
        <s v="Help Moth Live! Support Moth and its artist collective to achieve its 2014/15 season."/>
        <s v="Monies raised will help offset production costs of  transportation of set and actors, theatre rental and advertising costs."/>
        <s v="A terse and delicate dissection of male emotions from a rural perspective: fathers and sons, legacy and heritage, molasses and mud."/>
        <s v="A Chicago staged reading of Jim Cartwright's 1992 play-with-music, &quot;The Rise and Fall of Little Voice.&quot;"/>
        <s v="A new take on a classic. Under the direction of Rosanna Saracino, We are exploring the darker elements of A Midsummer Night's Dream."/>
        <s v="ALLIE is a new dark comedy play which will premiere at the Edinburgh Festival Fringe 2015. Written and produced by Ruaraidh Murray."/>
        <s v="Miranda Conquest is Britainâ€™s top celebrity chef. One problem: she canâ€™t cook. A comedy about control, celebrity and kitchen knives."/>
        <s v="All aboard for the world premiere of a new steampunk-inspired train adventure play, written by Maggie Lee and directed by Amy Poisson!"/>
        <s v="Auch dieses Jahr soll wieder unter der Leitung von Christian Seiler &amp; Bruno Catalano ein Projekt der AG Theater stattfinden."/>
        <s v="Vi mindes 400-Ã¥ret for Shakespeares dÃ¸d ved at producere en forestilling, som indeholder alt det, som vi kender Shakespeare for."/>
        <s v="Life is hard when your own imaginary friend can't make time for you."/>
        <s v="We want you to analyze while we dramatize if people who romanticize can recognize true love in a disguise."/>
        <s v="We are a young company who have been accepted to put on our play at The Courtyard Theatre. We need Â£250 for flyers, props and costume!"/>
        <s v="AENY-Spanish Artists in NY brings Juan Diego Botto's &quot;brilliant script&quot; (El PaÃ­s) for &quot;An Invisible Piece of this World&quot; to the stage."/>
        <s v="I'm an Inuit playwright chosen for the esteemed Arctic Circle Residency in Svalbard to write about 1800's Inuk woman guide, Tookoolito."/>
        <s v="Each year our community comes together to put on a fun and funny family show. We need your help to keep our annual event going."/>
        <s v="An Original Short Play: two young women search for answers about sexuality, the history they are taught, and their animal instincts."/>
        <s v="A Fantastic creation about Napoleon, through his words and letters, sublimated by a musical score of rare beauty. Magnificent poetry!"/>
        <s v="Artistic Internship @ Ojai Playwrights Conference"/>
        <s v="A short man takes his tall family to court for stealing his height. Help Small Things Theatre take this big story to EdFringe 2015!"/>
        <s v="A stunning production of Michele Lowe's biting play, The Smell of the Kill.  Brought to you by Michael Sheeks and his friends &amp; heroes."/>
        <s v="Prowl Theatre Company is brand new. We are putting on our first play 'Sexual perversity in Chicago', from the 10th to the 16th August"/>
        <s v="Debauchery, laughter, violence and politics. Why wouldn't you want help Drama Soc's production of 'Posh' be the best it can be?"/>
        <s v="Bring a touring character education play about making wise choices to elementary students in Kentuckiana. Vote Kylie for President!"/>
        <s v="1984. An IRA bomb explodes at the Grand Hotel. Years on, the bomber and a victim's daughter meet. The meeting changes both their lives."/>
        <s v="Zoe is a teenage girl growing up in a deeply disturbing society. If those paid to protect her aren't listening, then who is?"/>
        <s v="Theaterprojekt 12. Kl. Waldorfschule Essen. 2 junge Regisseure bringen volles Engagement &amp; Zeit ein. FÃ¼r ihre Finanzierung sammeln wir."/>
        <s v="3 decades, 3 generations, 3 friends, one house. Real Eyes Theatre explore how our lives are influenced by the decades we grow up in."/>
        <s v="The Black and White Theatre Company Inc. is a small company who loves to perform and entertain, but needs your support to succeed!"/>
        <s v="Goldfish Memory Productions seeks at least $12,000 to begin their first 3 professional projects."/>
        <s v="The Ugly Collective takes Some big Some bang to the Underbelly Venues at the Edinburgh Fringe!"/>
        <s v="Bert V. Royal makes a strong statement about drug use, suicide, teen violence, rebellion and sexual identity in this powerful play."/>
        <s v="In The Dudleys! family memories are brought to life as a malfunctioning 8-bit video game. Press Start."/>
        <s v="HBOâ€™s Going Clear meets Netflixâ€™s Unbreakable Kimmy Schmidt in this one-woman comedy that takes you into and out of a destructive cult."/>
        <s v="My one-woman show invites audiences to join me on my path to pregnancy as I share my neuroses, challenges and revelations."/>
        <s v="A Krumpus Story is a dark holiday comedy for anyone who wants a little more spice in their holiday fare."/>
        <s v="Thespis Theater Festival presents Cassiopeia: A romantic tale of a bride finding her way to her unknown groom before it is too late."/>
        <s v="Bare Theatre &amp; Cirque de Vol Studios are back for another outdoor adventure in the amphitheatre at Raleigh Little Theatre!"/>
        <s v="This October, in association with Rogue Productions at FSU, I will be directing a production of Dog sees God."/>
        <s v="&quot;death (and straight boys)&quot; is a 5 play cycle, loosely founded on the KÃ¼bler-Ross model, more commonly known as the 5 stages of grief."/>
        <s v="The Tulip Tree is a project I have been passionate about for 5 years. It is an unforgettable story that has never been told."/>
        <s v="A humorous, touching play about the joys and challenges of a married couple's tender, yet intense relationship &quot;Love is never random&quot;"/>
        <s v="A play honoring the lives and legacies of the activists and those remembered at the 1992 ACT UP Ashes Action at The White House"/>
        <s v="World Premiere of last play written by Amiri Baraka"/>
        <s v="Help us independently produce two great comedies by Christopher Durang."/>
        <s v="Jason (Georgia on My Mind), a solo play about a modern quest to the Republic of Georgia in the ancient steps of Jason &amp; the Argonauts"/>
        <s v="A new play exploring themes of reverence, belief, and certainty. _x000a_&quot;Because what is is, and what is cannot not be...&quot;"/>
        <s v="Tony-Award Winning Play, The History Boys brought to you by the Independent Student Production Company Narrative Series: Page to Stage!"/>
        <s v="We are 10 years old - please help us celebrate the last 10 years and secure our future for the next 10 years."/>
        <s v="With your support this one-man show will tour various theatres in the UK - it's a story of hero worship and love beyond the grave."/>
        <s v="Two great political plays, separated in authorship by four hundred years but united in their urgency."/>
        <s v="Tell Me That You Love Me, a new play about the love affair between Actress and Writer, with the novel Arch of Triumph as the backdrop"/>
        <s v="Help me produce the play I have written for my senior project!"/>
        <s v="Part-silent film, part-thriller, Dog Show sees four actors play a community of dogs and their owners. One autumn, a killer strikes."/>
        <s v="Shakespeare's &quot;Julius Caesar&quot; inspires the unforgettable story of the &quot;African Che Guevara&quot; Thomas Sankara, President of Burkina Faso."/>
        <s v="Dancing spirits and blood magic come together in-the-park to depict an image of retaliation against oppression in &quot;The Tempest&quot;"/>
        <s v="The award-winning Nottingham New Theatre presents an exciting experimental play about the multi-universe theory and love."/>
        <s v="The play satirizes the Chicago improvisation scene exposing the rules of the craft and the eccentricities of its participants"/>
        <s v="Our original dramatic adaption of this Mozart opera is staged to create visually stunning fun with live music."/>
        <s v="Support this collection of new plays by Kansas City writers and the artists who are bringing it to life!"/>
        <s v="Dear Stone Theater Company brings its inaugural production of Much Ado About Nothing to Logan Square, Chicago. Thanks for watching!"/>
        <s v="The filthily talented Ruby and Darling, take you on a raunch-tastic musical discovery of life with a vagina. #sayno"/>
        <s v="A comedy about, life, death, men, women, and the power of a good Kegel."/>
        <s v="Two teachers and twenty kids bring one of Shakespeare's plays to life!"/>
        <s v="Married, Single, Divorced, Straight, Gay, Transgendered, Birth Mother, Adoptive Mother.... Everyone has a story.  These are ours."/>
        <s v="Matt Fotis's play, Nights on the Couch, was accepted to the 28th Annual Strawberry One Act Festival! Show your support!"/>
        <s v="This summer, help some of the top high school theater students from across the country come to NYC to create a world premiere play."/>
        <s v="Vibrant contemporary political theatre, exploring the professional and human impact of the growing corporate culture in education."/>
        <s v="I am raising money to pay for the rights to produce Sylvia by A.R. Gurney. The show will be a fundraiser for Wayside Waifs."/>
        <s v="A heart-warming comedy by award-winning writer about Love, Sex, Friendship of three old gay men in their 60s'!"/>
        <s v="William Carlisle has the world at his feet but its weight on his shoulders. He is intelligent, articulate and fucked."/>
        <s v="A new piece of physical theatre about love, regret and longing."/>
        <s v="Breaking the American Indian stereotype in the American Theatre."/>
        <s v="Our birthing pains are over! Mamai Theatre Co. has delivered. Ease our growing pains as we move to downtown venues &amp; Playhouse Square!"/>
        <s v="Un psychiatre reÃ§oit une patiente souffrant d'amnÃ©sie, de mythomanie et de nymphomanie. S'en suit une cascade d'Ã©vÃ©nements drolatiques."/>
        <s v="Saltmine Theatre Company present Beauty and the Beast:"/>
        <s v="One man, one monster, one unforgettable act of violence. This is the story of the worldâ€™s most notorious terrorist. It is going to USA"/>
        <s v="A small theatre company taking 'Mine' on tour in early 2016. 'Mine' is a modern play and we hope to break on to the stage with a bang."/>
        <s v="A week of rehearsal culminating in a staged reading of our three-actor adaptation of &quot;Howards End,&quot; for potential producers."/>
        <s v="It's exactly what you think it is: a historical parody of your favorite sitcom about a bar and its psychiatrist spinoff!"/>
        <s v="Bare Bones Shakespeare's first season will start with a DFW school touring show: Romeo and Juliet."/>
        <s v="Shoe-string, Independent theater with a focus on art that makes you think.  Next, we're putting on an award winning Steve Martin play!"/>
        <s v="&quot;MARK TWAIN IS HELL FOR THE COMPANY&quot; is an original theatrical production created and under development by Jeff Lowe."/>
        <s v="A long distance wrong number leads to love, but with Emily flying in to finally meet, Nick somehow forgot to mention he's blind."/>
        <s v="Mijn solo voorstelling gaat over Elektra (Sophokles) en hoe zij als jongere alles beleeft en meemaakt!"/>
        <s v="want to donate tickets to residents who live in the community that cant afford the 35.00 price of ticket"/>
        <s v="Shakespeare's plays have an important message for the world. Bosnia needs to hear. Bring Shakespeare to Sarajevo! Fund performances!"/>
        <s v="Young Actor's taking on a Jacobean tragedy. Family, betrayal, love, lust, sex and death."/>
        <s v="Hot Dogs is a new play that tackles sexism in schools and addresses issues that current sex/relationship education fails to."/>
        <s v="The ASU Theatre and Shakespeare Club presents Measure For Measure directed by Jordyn Ochser."/>
        <s v="A filmic, fast-paced exploration of trust, making its debut at Camden People's Theatre this July."/>
        <s v="Jonny Labey (Eastenders) leads this poetic production as WWI poet Rupert Brooke, in this dynamic, moving portrait of a flawed genius."/>
        <s v="Savage in Limbo is the pilot production of dasGROUP Theatre; a Dallas-based production company with an eye for grit &amp; love of theatre."/>
        <s v="A small community with a love for theater would like to continue. Help the children of this community continue."/>
        <s v="In the midst of dealing with sending their son off to the army, Mitch and Melanie Jennings plan a family reunion to ease their sorrow."/>
        <s v="I'm taking the Adventures of Huckleberry Finn puppet show down the Mississippi River!"/>
        <s v="This summer, The Spotlight Players are celebrating Christmas in July with a presentation of Ken Ludwig's side splitting comedy."/>
        <s v="Tyke wants to expand her puppet theater show to weekly online web shows and is looking for backers."/>
        <s v="Generational curses CAN be broken...right?"/>
        <s v="The world premiere of an astonishing new play by acclaimed writer Atiha Sen Gupta."/>
        <s v="An irreverent look at the Iowa Caucuses and the oversized role this undersized state plays in the presidential election process."/>
        <s v="A night of music, fellowship, and a reflection of my experiences over the past 4 years at Ball State University."/>
        <s v="Stars on Stage children's theatre program is in need of 6 new wireless body microphones!_x000a__x000a_#soskidsbeheard   _x000a__x000a_www.apatheplace.org"/>
        <s v="I will be performing in TWO productions to kick off the 2016 season. NEED HELP TO FUND THESE GREAT SHOWS!"/>
        <s v="Welcome to POP! Community Cabaret: the &quot;friendliest mad bunch ever&quot;!_x000a_We are a cabaret group run by our community for our community."/>
        <s v="An English-language production of the opera TannhÃ¤user. Some of the greatest songs ever composed, now with lyrics we can understand."/>
        <s v="CitÃ© des Arts needs your help in funding their fall production of the hit musical comedy &quot;Little Shop of Horrors.&quot;"/>
        <s v="We have formed an innovative company that aims to create musical comedic performances suitable for a range of venues."/>
        <s v="&quot;Into the Woods, it's time to go!&quot; purple light presents a reimagined take on Sondheim and Lapine's musical masterwork."/>
        <s v="New Anti-Bullying Musical's cast of 30 kids is ready to &quot;speak up and reach out&quot; to the world by recording a show CD!"/>
        <s v="LUIGI'S LADIES: an original one-woman musical comedy"/>
        <s v="A production company specializing in small-scale musicals"/>
        <s v="Two Shows: SIRENS and The Girl From Bare Cove. A community of artists determined to give voice to survivors of sexual violence."/>
        <s v="liveartshow returns with a new work at the Arcola this summer. Marsha is a story combining opera, dance and theatre... with a unicorn"/>
        <s v="We are trying to raise money to perform a musical we have written, called &quot;Iolite&quot;, at the Edinburgh Fringe in 2015."/>
        <s v="A musical about two guys writing a musical about...two guys writing a musical."/>
        <s v="Talented, hard-working performers for Into the Woods JR need your help in renting microphones for our show!"/>
        <s v="An new musical from Laura Grill &amp; Misha Chowdhury about relationships, Relationships, and the moments that change everything."/>
        <s v="Trapped on a stalled New York subway, seven strangers realize it's not just the train that's stuck."/>
        <s v="A ragtag crew collaborating on a live performance for the first time, with music as their medium and NYC as their inspiration."/>
        <s v="Meet Dani, a 9 year old battling leukemia. This witty musical inspires us to believe in the indomitable power of human imagination."/>
        <s v="&quot;I wanted to tell the story of two people in love, who were never in the same place at the same time.&quot;- Jason Robert Brown"/>
        <s v="The incredible story of woman's fight to clear her brother from the charge of cowardice in the Great War, brought to life musically"/>
        <s v="I would like to make a demo recording of six songs from COME OUT SWINGIN'!"/>
        <s v="A dark comedy about two girls, one knee, and the 1994 Olympics. Help us make sure &quot;Tonya and Nancy&quot; rocks!"/>
        <s v="A dramatic hip-hopera, inspired from monologues written by the performers."/>
        <s v="Mabel Moon and her co-pilot Silvertoes are coming to earth in the form of a 35 minute interactive and educational musical adventure  !"/>
        <s v="Travis Kent joins forces with some of today's brightest contemporary composers for an evening full of firsts at 54 Below."/>
        <s v="The volunteers of TACFA work to &quot;create community through the arts&quot; by putting on a Broadway show that everyone can afford to  attend."/>
        <s v="This musical adventure is a funny and heartwarming story of Mimi, a rebellious young girl who is spirited to Ghostlynd."/>
        <s v="Sponsor an AVENUE Q puppet for The Barn Players April 2015 production."/>
        <s v="A fresh, re-telling of the Jesus story for a new generation."/>
        <s v="Melissa Youth OnSTAGE (MYO) provides kids in North Collin County with the very best in youth theatre opportunities."/>
        <s v="Support Keith in his journey from unemployment to Off-Broadway in the triumphant return of I GOT FIRED: A SORT-OF-TRUE REVENGE MUSICAL."/>
        <s v="No Horizon.  A unique musical inspired by the remarkable, forgotten story of Nicholas Saunderson - a tale of passion and aspiration."/>
        <s v="Help fund Doro &amp; Diega's journey to the Orlando Fringe 2016. A brand new choose-your-own adventure musical!"/>
        <s v="This year, we will be producing the cult classic Little Shop of Horrors with your proceeds going towards venue and production costs."/>
        <s v="Chess. Betrayal. Blueberry yoghurts. &quot;Pawn&quot; - a new musical by Oxford students - needs funding to go to the Edinburgh Fringe!"/>
        <s v="The brainchild of Coleman Peterson and Janice Gilbert.  The funding will be used to professionally record the songs."/>
        <s v="The Happiest Show on Earth is a Disney musical revue to benefit the Make-A-Wish foundation. Funds for production needed."/>
        <s v="A STORY OF BAGELS AND LOCKS!_x000a__x000a_A JEWISH GIRL FINDS HERSELF ON A UNEXPECTED TRIP TO_x000a_&quot;A SPIRITUAL EXPERIENCE&quot; !"/>
        <s v="This fabulous new play explores the little known love life of England's most famous romantic novelist, Jane Austen."/>
        <s v="As a non profit graduate student at Penn,my passion is the arts, we need support to fund our new CHILDREN's DINNER THEATRE"/>
        <s v="Spin! is an original musical comedy-drama presented by Blue Palm Productions."/>
        <s v="A cultural and historic journey through Puerto Rico's music and dance!"/>
        <s v="Sheet Music portfolio of comedic tour-de-forces, intricate ballads &amp; more...launched live with a power-house Nashville-cast Concert."/>
        <s v="Local boy turned producer returns with a brand new show, another talented cast, dazzling costumes and brand new set! Please support!"/>
        <s v="Poppin Productions are currently entering the development stage of their very first production -  &quot;Duodeca&quot;."/>
        <s v="Part Psychological Thriller - Part Heartbreaking Drama - Part Spectacular Farce - 100% New American Musical Theatre"/>
        <s v="FACING EAST, a dramatic new musical, follows an upstanding mormon couple facing the suicide of the gay son. Help us bring it to London!"/>
        <s v="Ceasefire WWII. Yet Nazis continue the Holocaust.  A German &amp; a girl try to stop the execution of Christian,Gay &amp; Jewish prisoners."/>
        <s v="An original musical on it's way to the stage in Minneapolis, MN. Feel free to ask any questions."/>
        <s v="Playground was established in 2007 on the back of paper napkins and has since provided opportunities for over 800 boys and girls."/>
        <s v="The Imaginary : A Musical is a new musical adaptation based on the novel written by A.F. Harrold.       TheImaginaryAMusical.com"/>
        <s v="A musical about how Shakespeare was inspired to write only his own plays after the co-authored play Henry VI was taken."/>
        <s v="A fully orchestrated concept album of Benjamin Button the Musical!"/>
        <s v="Basement Theatrics is producing Spring Awakening July 22-31, 2016 at 12th Ave Arts in Seattle, WA! Help make this the best it can be!"/>
        <s v="&quot;Sounds By The River&quot; tells the story of a Detroit composer through_x000a_his music, poetry, and dance."/>
        <s v="A truly multicultural experience - Hip Hop, Bollywood, Classical Dancers #liveband #Revoultionary Script 19th July@NationalTheatre"/>
        <s v="A vibrant, street-wise, and musical performance that follows the lives of stories of the community of Washington Heights..."/>
        <s v="Following a sell-out run in Loughborough, Time at the Bar! is heading to this year's Fringe Festival... But we need your help!"/>
        <s v="The story of two women trying to produce their own version of Chekhov's The Seagull with limited resources and unfettered enthusiasm."/>
        <s v="Theater students of UMass present a large-scale theater collaboration that will revolutionize the way you see Shakespeare."/>
        <s v="The University of Exeter Shakespeare Society is touring its acclaimed show The Merchant of Venice to Stratford-upon-Avon!"/>
        <s v="We are raising funds for our local theatre group &quot;The Stage Door&quot;. Funding required for lighting, stage equipment and productions."/>
        <s v="A comedic play about hillbilly vampires and the absurdity of judging by appearances. Wanna live forever? Better watch what you drink."/>
        <s v="Wax Wings is proud to be presenting the premiere of EYES. SHUT DOOR OPEN, a new play by Boston playwright Cassie M. Seinuk."/>
        <s v="Come and help us make the Canterbury Shakespeare Festival a reality"/>
        <s v="A new play by Brandon Taitt._x000a_Presented by The Theatre Cosmic. _x000a_Premiering in August at the 2014 Minnesota Fringe Festival"/>
        <s v="Using 9 actors, TWIST focuses on the horror and unjust in 1837 London.  Think Peter and the Starcatcher meets American Horror Story."/>
        <s v="The Arthurian Order of Avalon is attempting to raise funds to put on the annual Human Chessboard in March 2015!"/>
        <s v="Tusentack Theatre is a professional theatre company providing opportunities to adults who access Mental Health Services."/>
        <s v="Brooklyn Quartet, directed by reg e gaines, in a collaboration of ambitious and unique storytelling, live music and cinematic staging,"/>
        <s v="19 TheaterstÃ¼cke des Schnuppe Figurentheaters bei einem GroÃŸbrand zerstÃ¶rt - bitte unterstÃ¼tzt uns, den Wiederaufbau zu finanzieren"/>
        <s v="Feed, a new play by Garrett Markgraf (based on the novel by M.T. Anderson), Directed by Anna Marck at Oakland University."/>
        <s v="the hardy presents a collaboration between Robbie Curran and Abram Rooney. Kemble House, 9th-14th August, every night at 8pm."/>
        <s v="A girl in Burkina Faso is more likely to marry than finish high school. Public theatre can promote the need for girls to stay in school"/>
        <s v="This is the story about the Westons. One family who live with mental illness on a daily basis."/>
        <s v="IAM TRYING TO TAKE MY DEBUT PLAY BROKEN BISCUITS TO EDINGBURGH FESTIVAL 2015 AND REALLY NEED SOME FUNDING TO HELP ME ACHIEVE THIS GOAL"/>
        <s v="In 1942 three black and one Puerto Rican jazz musicians from Harlem join the segregated US Marines. We see &quot;Love In Time of War&quot;"/>
        <s v="A play that illustrates the symptoms of PTSD, shows its effect on families, and demonstrates some of the difficulties of treating it."/>
        <s v="The Aeon Theatre company is producing another original play by Parker Hale at the Manhattan Reportory Theatre"/>
        <s v="Help Shared Shakes to adopt Murphey Academy, a Title I elementary school in Greensboro for a full day of performances and workshops."/>
        <s v="Santa Barbara Youth Ensemble is performing Hairspray at the Lobero. Help create beautiful memories for these kids by pledging today!"/>
        <s v="Get more kids to love Shakespeare by developing the fun &amp; effective Shakespeare is Boffo! course as an replicable program for teachers."/>
        <s v="About the impact of addiction on relationships; my play hopes to inspire &amp; support those affected to connect with their own creativity"/>
        <s v="IT DOESN'T MATTER is a new comedic piece of political theatre written by three enthusiastic students. Help us produce it at LIPA!"/>
        <s v="&quot;The surveyor said the foundation was shaky&quot;. A woman finds what it means to rebuild her marriage."/>
        <s v="A high-flying French farce with the thrust of a well-tuned jet engine"/>
        <s v="BlodsbrÃ¶llop - vi vill fÃ¶rverkliga vÃ¥r idÃ© om en passionerad berÃ¤ttelse i hÃ¶stfÃ¤rger - vill du?_x000a_A passionate story in autumncolours."/>
        <s v="A futuristic and absurd style play, produced by Colectivo El Pozo, where the characters make a crucial decision. Written by R Dorantes."/>
        <s v="A gritty play looking at a modern day relationship, highlighting issues of mental health and abuse suffered by men."/>
        <s v="A play by award winning writer Eric Monte. _x000a_&quot;If they come back&quot; follows the lives of two teenage boys during the civil rights movement."/>
        <s v="Follow the sell-out Tree Folk Theatre, as we lead you through The Tempest with masks, puppetry and live music! 15th July - 3rd August"/>
        <s v="Vengeance Can Wait navigates Japanese sub-culture as it charts a dark, twisted and touching, â€œdifferentâ€ kind of love story."/>
        <s v="A comedy about a Christopher Walken Club.  This show was chosen to perform in DC!  Help the production get to our nation's capital."/>
        <s v="He met Marilyn. He became obsessed with Norma Jean. That changed everything._x000a__x000a_                                A play by Frank Furino"/>
        <s v="My Insane Shakespeare. An original play by Arthur Elbakyan premiering October 13th at United Solo, New York City."/>
        <s v="The production of the original play &quot;Madame X&quot; by Amanda Davison. Inspired by the painting by John Singer Sargent."/>
        <s v="A Carnegie Mellon capstone play based on a woman's life as she slips from reality due to the degenerative effect of Alzheimer's Disease"/>
        <s v="Bayerische KomÃ¶die im Schaustellermillieu vor historischem Hintergrund des Oktoberfestes von Winfried Frey. UrauffÃ¼hrung September 2015"/>
        <s v="V-Day is a global activist movement to end violence against women and girls."/>
        <s v="A play about the horrible choices we have to make every day. Should we take a risk, or take the road most travelled?"/>
        <s v="Writer/Director Lynette J. Blackwell presents the hilarious entangled love story of when evil and good attempt to coexist."/>
        <s v="A dose of One-woman &quot;Dramedy&quot; to cure those daily blues is just what the doctor ordered!"/>
        <s v="A play dedicated to the 100th anniversary of the Armenian Genocide."/>
        <s v="TWO NEW DARK COMEDIES OPENING IN NYC THIS APRIL AND MAY BY CHRISTOPHER B. LATRO _x000a_ABOUT FAMILY, AMBITION, LOVE AND GREED"/>
        <s v="Thought-provoking drama about one who gets so caught up in churchwork, loses the true meaning of serving God, &amp; has TROUBLE AT THE GATE"/>
        <s v="The Ultimate Screenwriting Conference_x000a_is the experience showing screenwriters how to write and sell a screenplay in hollywood!"/>
        <s v="With non-gender specific casting, CattyWhamPuss Theatre dismiss traditional casting biases in this, their ambitious first venture."/>
        <s v="This is a play that will have each and everyone that sees it thinking about the dreams they had growing up. It's a dramady"/>
        <s v="The unproduced screenplay by Tennessee Williams is given life for the first time on a Twin Cities stage by an ensemble of local actors."/>
        <s v="THE COMING OF THE LORD!"/>
        <s v="The hit immersive theatre experience of England comes to Corpus Christi!"/>
        <s v="Umma Yemaya is  a play that examines the challenges of unconventional love. The Lady  and the Artist create their own world for love."/>
        <s v="I want to create a theatrical performance of the book Grammar Land and present it at schools to help children learn proper grammar."/>
        <s v="Sissy Entertainment delivers a delicious cabaret that blends comedic monologue, song, and traditional sketch comedy."/>
        <s v="A funny, moving, witty piece about a girl, her oboe, and her dreams."/>
        <s v="What do you know about Russian Culture? Our project helps the American children to find out about Russian literature."/>
        <s v="New collection of music by Scott Evan Davis!"/>
        <s v="A Musical about 3 women who pursue their Pleasure and end up finding themselves."/>
        <s v="M,L,S&amp;R it's a sexy rock/pop musical confronting contemporary gay issues with an all male cast singing and dancing to top 40 songs."/>
        <s v="Our musical is finally ready to come to life, and we're raising funds to help make that happen!"/>
        <s v="We are a brand new theatrical teen production company, and we need enough money to put on our first musical production."/>
        <s v="Looking for $250 sponsors to help us provide in-house field trips to schools focusing on character development shows for children K-3."/>
        <s v="An exploration of arts, dance, music and theater bought to you by a talented team of performing arts enthusiasts - a FUNdraising event"/>
        <s v="Det nystartede vÃ¦kstlagsteater NÃ¸rrebro Musicalteater's hÃ¥rrejsende opsÃ¦tning af horror-musicalen &quot;Sweeney Todd&quot;!"/>
        <s v="Hopefully a successful Campaign will bring this original musical back to the stage for performances on 26th, 27th and 28th May 2016."/>
        <s v="Help us record the concept album and stage grand concerts with a fantastic cast and orchestra. Get your tickets, music and more!"/>
        <s v="Encouraging young males to engage in vocational development in the art of musical theater and related dance classes."/>
        <s v="Theatre â€˜Portableâ€™ Royal is a portable, fully working, 40 seater theatre which will tour the UK and beyond!"/>
        <s v="With Russell Grant as Mrs Meers, this classic musical taps into London's Theatro Technis 1-25 October 2014 for its UK fringe premiere!"/>
        <s v="A musical journey coming to the Blue Venue at the 2017 Orlando Fringe Festival!"/>
        <s v="A musical vision of the Faust tale... how he signed his soul to the devil Mephistopheles to find Lori, the love of his life."/>
        <s v="CAGED - A New Musical is the story of One Passion, One Voice, One Dream. - One man's quest to become the woman he always wanted to be."/>
        <s v="The Group M3 is striving to give one of the poorest towns in the country hope again this Easter Holiday."/>
        <s v="A LIVE musical spectacular theatrical experience of The Beatles recording sessions at Abbey Road Studios."/>
        <n v="1"/>
        <s v="&quot;SUPER!: An Original Musical&quot; is an original work written by Ryan Hruza. This campaign is to fund the production and pay the cast/crew!"/>
        <s v="We are devising a vibrant new adaptation of Homer's The Odyssey featuring dynamic storytelling, stunning visuals and original music."/>
        <s v="A romantic comedy about a girl trying to figure out what to do with her life and an angel who comes to help her."/>
        <s v="Will Power Troupe is the only US group invited to perform in London's Shakespeare Festival. We need your help to bring the USA to UK!"/>
        <s v="A comedy about a mime who dreams of becoming a stand up comedian."/>
        <s v="Saloon owner Gertude Blum mistrusts all men and scorns love, but sailor Harry Bales' romantic dreams force her to face her tragic past."/>
        <s v="An inspiring story of a young girl's journey from childhood to adulthood told through monologue, dialogue, poetry and music and dance."/>
        <s v="Ryan and Vanessa are hosting Christmas for the first time but instead of a happy celebration, they get a hilarious survival situation."/>
        <s v="A Transgender makeup artist calls into question the loyalty of her best friend in a 1980's circus while dealing with her dying mother."/>
        <s v="Yorick and Co. is a comedy about a struggling theatre company whose mysterious benefactor starts haunting the show!"/>
        <s v="Help us to put on a production of Terry Pratchett's Wyrd Sisters, an ambitions show for our theatre but one I believe we can do."/>
        <s v="'Somewhere you know, nowhere you've been' a theatrical _x000a_re-imagining of Walthamstowâ€™s past acted out beneath big skies in the marshes."/>
        <s v="More than just a play, RAIN is an outreach to hurting people who feel disengaged or rejected by others."/>
        <s v="HUB Theatre Group collaborates with local artists to present John Logan's RED to the community."/>
        <s v="&quot;De Lewe&quot; deals with the critical issues within today's youth. It reminds us that standing together is stronger than falling apart."/>
        <s v="Love, Sex and Apps is a double bill exploring the way in which we are both connected and disconnected with those around us."/>
        <s v="Based on the novel â€œKnow Thy Lawâ€, this powerful play gives the insight and understanding of the power of knowing the law of the land."/>
        <s v="A play that will cover 4000 years of black history."/>
        <s v="&quot;STAIRCASES&quot; is a piece of collaborative new writing exploring 'L'esprit de l'escalier', or the conversations you wish you could have."/>
        <s v="We will workshop, stage and develop new writing, devised work and adaptations. A joyful leap into the possibilities of an idea!"/>
        <s v="Burqa&amp;Rifle dramatizes the  encounter between two women -- a vigilante and a convert to Islam."/>
        <s v="Death splits apart twin brothers in a questionable car accident. They shared dreams, and now they must share trials in the unknown."/>
        <s v="I am trying to put on a gospel comedy stage play that is full of laughter and life lessons as well that will change your life forever,"/>
        <s v="Join Sherlock Holmes and Dr. Watson as the first adventure together is dramatized live on-stage!  The game is afoot!"/>
        <s v="â€˜Ministers of Graceâ€™ imagines what the movie Ghostbusters would be like if written by William Shakespeare."/>
        <s v="Producing &amp; directing Jake's Women by Neil Simon opening July 9 and running through July 26 for Sonoma Arts Live"/>
        <s v="â€œNo amount of fire or freshness can challenge what a man will store up in his ghostly heart.â€ â€“ The Great Gatsby"/>
        <s v="Bots &amp; Barrals and StoneCrabs Theatre are excited to present the UK premiere of Guillem Clua's powerful Catalan drama Skin in Flames."/>
        <s v="Following the enormous success of Hardcross, we are looking for new ways to bring this wonderful play to a wider audience."/>
        <s v="We're a small group of University students who need a little help making our final exam production the best product possible."/>
        <s v="We place the actors and script to the fore, with productions stripped down to barest level, aiming to make theatre accessible."/>
        <s v="A fantastic new comedy coming to the West End 2014.  An Alan Ayckbourn meets Richard Curtis style comedy. Who knew singing was therapy!"/>
        <s v="Two sisters living in a Cornish seaside town attempt to hide and escape from a life- circle of deceit, abuse, incest and revenge."/>
        <s v="An enthralling tale charting the ecstasies and tragedies behind the seven white masks of centenarian clown,Scaramouche Jones."/>
        <s v="CLTC are crowdfunding for our latest production - Joe Calarco's brilliant adaptation of Shakespeare's most loved tragedy."/>
        <s v="TDPF is a play about a woman named Lisa who devotes her life to her marriage and ministry â€”since it is a woman place says her husband."/>
        <s v="Eleanor Roosevelt: Passionate campaigner for human rights, champion for peace, staunch supporter of FDR's policies, betrayed wife."/>
        <s v="Help Comedy Illusionist Reggie Rice spread the magic of laughter as he takes his award-winning illusion show to a town near you!"/>
        <s v="Help Save High School Theater Program_x000a_Your donations will be used to purchase props, build sets, and costumes."/>
        <s v="Producing syllabus-relevant theatre targeted to HSC students on the NSW Central Coast"/>
        <s v="Brand new graduate theater company 'FMP Theatre' proudly presents the definitive WW1 play, Journey's End, with a little help from you."/>
        <s v="&quot;Charm&quot; class is in session! Mama Darleena, a transgender African-American woman, shares rules for etiquette with her LGBTQ students."/>
        <s v="We need to raise funds to bring this elaborate production to life with special FX makeup, highly detailed sets, and costumes."/>
        <s v="We are a new and exciting semi-pro  theatre company who will support &amp; hire local actors &amp; writers in Brisbane &amp; Queensland."/>
        <s v="An original stage play designed to bring to light the long-term effects on adult survivors of childhood sexual abuse. We do survive!"/>
        <s v="Audience tell stories from their life chooses the improv actors to re-enact the story on the spot via song, dance and theatrics."/>
        <s v="Presenting the complete three part of writer/director Ty Foard's &quot;A King's Story&quot; ...a dramatic artistic one director play festival"/>
        <s v="Lost youth and lost souls struggle to find meaning amid dingy basements, vanishing malls, and a bleak Midwestern summer."/>
        <s v="Forgotten composer, virtuoso pianist, actor, and activist._x000a_I'm hoping to produce my play which explores Julius's life and music."/>
        <s v="This stage play is a true story about one woman's fight against breast cancer while still having to deal with the adversities of life."/>
        <s v="Support the artists of the new play FEVER: a story of love, friendship and sonnets. Donate to help us develop this production!"/>
        <s v="We Kickstarted Broken Alley Theatre in the summer of 2013. It's been an amazing two years. This year, BATx goes bigger than ever."/>
        <s v="'Potter.' is a parody of the popular Harry Potter series allowing aspiring actors a chance to work in a professional production."/>
        <s v="A Stage Play that will bring you to the edge of your seat , leave you thinkin and will also have you laughing while enjoyin the talent"/>
        <s v="Help produce &quot;Boseman and Lena&quot; by Athol Fugard._x000a_Celebrate 18 years of Service to Arts and Community, 2nd Show of a 7th Season in NOLA!"/>
        <s v="In the 30's, two brothers, Benny and Phil, who go to the Arizona desert to be extras in a huge Biblical epic. Riotous comedy!"/>
        <s v="Field Trip Theatre has  commissioned Alexandra Petri to write a world premiere play set in DC , &quot;The Scrum&quot;,"/>
        <s v="My project is to finish writing all 38 of Shakespeare's Plays into shortened 15-20 minute Shortened versions and publish them in 1 year"/>
        <s v="We do a theatre camp for kids every summer doing parady shows of diff stories for kids to learn theater. This year is Star Wars Parody."/>
        <s v="Dr. Mecurio's is an original work of fantasy designed and written for the stage."/>
        <s v="Soon to be known as one of the greatest gospel stage plays of all times. Great hit in New England and now we want to take  it on tour"/>
        <s v="A group of 12 friends, separated by time, space, state borders and oceans want to head to London for the adventure of a lifetime."/>
        <s v="A brilliant project making a huge difference : a play about Climate Change and a series of panels on environmental and community issues"/>
        <s v="With the Great Elephant Repertory we can reach those children who are perceived unreachable, educating them through performance art."/>
        <s v="This is the story about dreams of the kindly clown who indulge in reverie to be a ballet dancer! Every act is a funny sentimental story"/>
        <s v="Actors and actresses are needed to help me create a stage play. A stage play needs to be adapted from the book I wrote."/>
        <s v="Despite hunger and conditions of a Calcutta slum, the people there know that life is precious. They have named it â€˜City of Joy.â€™"/>
        <s v="FHE High School Theatre Booster Fund Raiser for Costumes --Fall Play Snow Queen and Spring Musical Once on this Island"/>
        <s v="This saucy stage play chronicles the highs and lows of my life involving gangs, drugs and prison. The story is a transforming ministry."/>
        <s v="A play about something, or maybe nothing. Four actors depicting all 9 seasons of Seinfeld in 90 minutes."/>
        <s v="A children's theatre group constructing props out of swimming noodles to provide free Shakespeare in the parks to local communities."/>
        <s v="A free website for theatre on California's central coast - actors, auditions, &amp; shows in Santa Barbara, San Luis Obispo, &amp; Montetey."/>
        <s v="You are closer to your dreams than what you expect, your demons will always wait for you to realize them, theyâ€™ll torture you Manny."/>
        <s v="I've written a fun new play exploring the reality of gay stereotypes in 2014 - with accommodation and venue hire it needs some dough :)"/>
        <s v="OUR FRIENDS THE ENEMY will make its American Debut at Theatre Row in New York City, and we would like for you to join us on our journey"/>
        <s v="les effets de censeur sur l'immigration.Ã§a c'est une piÃ¨ce de l'histoire de la rÃ©volution en Iran jusqu'Ã  des meurtres en sÃ©rie en 1999"/>
        <s v="&quot;MAMA'Z BA-B&quot; is the story of Marcus Williams who struggles to find a place for himself as a young black male."/>
        <s v="Andrew Heller producing a production of an original play for the Philadelphia Fringe Festival. Written and Directed by Andrew Heller"/>
        <s v="MNDT will be the first Moroccan Team in history to participate in the WSDC. the worldâ€™s biggest high school debate tournament."/>
        <s v="Ramsay Wise is painting the backdrops for the Maplewood Barn Theatre's summer 2017 production. He needs canvas and paint."/>
        <s v="&quot;On the breast of her gown, in fine red cloth, appeared the letter A.&quot; But what about the rest of the alphabet?"/>
        <s v="Board a pirate ship and sail with us on a midnight cruise into the dark realms of forgotten pirate lore with music, theater &amp; burlesque"/>
        <s v="WeÂ  areÂ  aÂ  newÂ  productionÂ  companyÂ  andÂ  willÂ  beÂ  touringÂ  withÂ  ourÂ  production,  FOLLOW  YOUR  DREAMS  debuting  June  2016."/>
        <s v="The timeless story of the struggling actor, the faithful agent and   the reality of what constitutes success and failure in Hollywood."/>
        <s v="We're a horror based theatre company in Oklahoma City beginning our first season of shows."/>
        <s v="Staged Right Theatre Company is putting on its first season this year, and we need your help with raising money to put on four plays!"/>
        <s v="We are performing Shakespeare's &quot;The Taming of the Shrew&quot; in its original Elizabethan setting at the Oxford Shakespeare Festival."/>
        <s v="Four homeless Key West men are to be given a boat, but fates twist until only the moon and mangroves witness their earthly demise."/>
        <s v="Rossumâ€™s Universal Robots are the perfect workforce, without emotions, needs, or souls. But they are changing. Becoming more like us..."/>
        <s v="Created for the greatest stages of the world, will captivate the hearts of its audience with a Powerful Story Line &amp; Magical creatures!"/>
        <s v="Staged play within the communities of eastern ( Kinston Wilson Wilmington ) North Carolina ! Funds will allow a child to attend! THX"/>
        <s v="After a successful premiere run at Edinburgh 2014, it's been rewritten and revised and is back for another run of Edinburgh fun in 2015"/>
        <s v="Itâ€™s your favorite classic with a twist. This summer, Chicago youth recreate Romeo and Juliet in The Mesh-n-Groove annual production!"/>
        <s v="Sex, deception, addiction, life. _x000a_A quality piece of relevant theatre at one of London's most vibrant and respected fringe theatres."/>
        <s v="Donâ€™t miss Golden Threadâ€™s new family-friendly play with live music about Ziryab, the 9th century musician and cultural trailblazer!"/>
        <s v="Novus Theatre bring you their new show 'Fantastic Mr Fox'. We hope to improve the pay for our cast and crew through Kickstarter."/>
        <s v="The_x0009_next_x0009_project on the_x0009_horizon is_x0009_renovation of the exterior_x0009_faÃ§ade of_x0009_the Spring Garden_x0009_Mill,_x0009_which is in need of paint and_x0009_repair."/>
        <s v="After a successful run at London's Cockpit Theatre, we are invited to perform in Gardzienice OPT and at Teatr Polski in Warsaw, Poland."/>
        <s v="Write Now 5 is a new writing festival in south east London promoting new work from emerging playwrights."/>
        <s v="An evening of of stories based both in myth and truth."/>
        <s v="I love to write. I have written and published my first book and everyone that read it enjoyed it. My dream is to one day write movies"/>
        <s v="A book and a play. Narrated by the ghost of Will Shakespeare and the ghost of his dog Crab,  Their adventures in the afterlife..."/>
        <s v="North Texas first actor-driven theatre company needs your help"/>
        <s v="A richly textured and intellectually powerful social commentary about family, community and America."/>
        <s v="I am seeking to turn my collection of urban poetry into a stage play. My desire is to inspire victims to heal."/>
        <s v="Is Henson willing to dare risk a theatrical speaking tour of his North Pole adventures...and more?"/>
        <s v="Headaches: a play composed of personal testimonies, writings and music, centered on mental illness and its effects on people's lives."/>
        <s v="The African tale of Anansi the Spider is that of a trickster who often uses cleverness and harmless jokes to get what he wants."/>
        <s v="We aim to produce a Professional Published Play for two days in October 2015 on Fri 30th &amp; Sat 31st with three performances in total."/>
        <s v="Forsaken Angels, a powerful new play by William Leary, author of DCMTA's Best Of 2014 Play Masquerade."/>
        <s v="If tables had ears what tales would they tell? Sins of Seven Tables, a modern take on the 7 Deadlies, are they still sins?"/>
        <s v="An Enticing Trip into the World of Assisted Dying"/>
        <s v="We take great short(er) plays by brilliant playwrights &amp; make visually stunning conversation pieces in response to the city we live in"/>
        <s v="Bring Wyrd Sisters, a comedy of Shakespearean proportions, to small-town Texas. Loosely parodies the â€œScottish Play.â€"/>
        <s v="Help Launch The Queen Into South Florida!"/>
        <s v="Help us bring more Art to the Community. It's our second production, Fences by August Wilson. Help us make it a success!"/>
        <s v="Olive and Betty have cheating boyfriends. The solution: Gus and Tor, two Norwegian hit men who specialize in solving such problems."/>
        <s v="Is the public ready to hear Matt's story? Is he willing to risk public speaking and the waning reputation among his own race?"/>
        <s v="Lovers and Other Strangers by RenÃ©e Taylor and Joseph Bologna, showing at The Cockpit theatre in Marylebone, 10th - 14th August 2015"/>
        <s v="Against the decline of Thatcherism, the fall of the Wall, and the rise of Acid House. This comedy is a 'Withnail &amp; I' for 1993."/>
        <s v="JUNTO Productions is proud to present our first production, the premiere of The Connection, a play by Jeffrey Paul."/>
        <s v="Radio drama about a failed comedian with the help of his Dictaphone friend Alan, tries to become a success whilst fighting his demons."/>
        <s v="LEELA IS A 14 YEAR OLD GIRL. JONAH IS A 56 YEAR OLD MAN. IT'S BEEN GOING ON FOR 3 YEARS. HERE COMES THE NIGHT OF VIOLENT RECKONING."/>
        <s v="Harriet Tubman Woman of Faith is a remarkable narrative about the life and faith of Harriet Tubman, told through a dream of a teenager."/>
        <s v="I am trying to put together a ministry theater company for junior / high schoolers that which puts on free shows in the SoCal area."/>
        <s v="FREE Shakespeare In the Park in Bergen County, NJ on July 24, 25, 31, and August 1. We need your support to help keep our show FREE"/>
        <s v="A new play and project exploring challenges faced by young adults struggling with mental health issues in contemporary Britain."/>
        <s v="The true story of the romantic entanglements of Mary Shelley's parents. Anarchist; William Godwin &amp;, 1st feminist; Mary Wollstonecraft."/>
        <s v="Funding for a production of Time Please at the Brighton Fringe 2017... and beyond."/>
        <s v="Finally a crossover of the arts takes place! Theater &amp; LIVE Pro Wrestling. A unique story featuring TV Pro Wrestling without the TV."/>
        <s v="Having lived her whole life in the midst of a civil war, 11 year old Leyla dreams of being a pilot so she may fly her family to safety."/>
        <s v="Help a group of actors end bigotry in Houston, TX by supporting a  full production of Angels in America."/>
        <s v="Help us produce a video of the first Original Pronunciation Merchant of Venice."/>
        <s v="An original gospel stage play that explores the pain and hurt caused by those who struggle to forgive others!"/>
        <s v="Ever wonder what Wonder Woman wants in a super man? Can you be both a lover, and a fighter? And, whatâ€™s with all the spandex?"/>
        <s v="Acteurs, scÃ©naristes et metteurs en scÃ¨ne souhaitant monter, 5 piÃ¨ces de thÃ©Ã¢tre ainsi que 3 courts mÃ©trages et 2 long-mÃ©trages."/>
        <s v="This is a play that voices that stories of the black experience in America using spoken word, song and dance."/>
        <s v="Drama Students at Lincoln High School in Walla Walla, WA are working hard to present their excellent version of Little Shop of Horrors."/>
        <s v="The 2014 Minnesota Fringe Festival brings the World Premiere of LightBright's one-act play, The Last King of the I.D.A."/>
        <s v="A theater complex that educates as we entertain.  We will provide shows that inspire and theater classes that motivate."/>
        <s v="The world's best and only tribute to Dean Martin and Jerry Lewis_x000a_ bringing back the Music, Laughter and the Love."/>
        <s v="HeARTistry's contemporary production of As You Like It epitomizes the wit and eloquence of William Shakespeare for a modern audience."/>
        <s v="'Play it Forward' is a ticket bank for individuals in need. Fund a theater experience for someone that would otherwise go without!"/>
        <s v="Help us produce an iconic new verse play, set in the year 2020, with virtuoso acting and hauntingly beautiful words and music"/>
        <s v="This local community theatre needs a proper, efficient, SAFE and professional audio and lighting setup. Helps us raise the funds!"/>
        <s v="&quot;Stories are where you go to look for the truth of your own life.&quot; (Frank Delaney)"/>
        <s v="The Pelican is a haunted play by one of Swedenâ€™s most renowned playwrights, August Strindberg, about a mother's tragic deceit."/>
        <s v="We are vagina warriors ready to bring our message of human rights, empowerment and diversity to Main St. Lexington, NC."/>
        <s v="Help stage an original One Act Play that brings awareness to Alzheimer's in its debut performance."/>
        <s v="This nationally published book, set in the 70â€™s, tells the untold story of singers and a friendly reunion visit turning bad."/>
        <s v="A bold, colouful, vibrant play centred around the last remaining monarchy of Africa."/>
        <s v="Acting group and production for inner city youth, about inner city youth. The problems and stuation that they see everyday."/>
        <s v="This could be my last play, need to bring my son out to see it before it's over.  Need to fly him here from BC"/>
        <s v="A bilingual play in The New Works Festival at UT that crosses cultures and explores what it means to be confident with who you are."/>
        <s v="&quot;The Hostages&quot; is about a bank robbery gone wrong, as we learn more about each characters, we question who are the actually hostages..."/>
        <s v="An eclectic One Man stage show, that takes the audience on a journey through vast personalities, as he discovers his true self...#Drama"/>
        <s v="A conservative grandmother takes her hip-hop generation grandchildren through the history of Gospel music in one night..."/>
        <s v="The unspoken story of growing up disabled with cerebral palsy and no speech. This inclusive company fights ignorance using dark humour."/>
        <s v="A caravan heist goes horribly wrong. When the rogues meet up to discuss the matter, they suspect one of them is the King's guard."/>
        <s v="Amen is an important jarring story about the repercussions of reporting the war from the front lines and the war that follows them home"/>
        <s v="It is a heart-breaking life story of Wu family who tries to preserve the gem of Chinese Kun Opera through generations."/>
        <s v="This empowering piece encourages women to rise up and pursue their dreams, not by behaving like a boy but by,_x000a_â€œThrowing Like A Girl.â€"/>
        <s v="'Time at the Bar!' is a play written by Kieran Mellish, a student at Loughborough University and member of LSU Stage Society."/>
        <s v="I love you,he said,then he kissed her as her tears fell down.It was my fault but make up will fix it&quot;she replied,then he hit her again!"/>
        <s v="Moving Stories' 'The Tempest' promises to be vibrant &amp; enchanting, with original music, vivid design &amp; unforgettable performances."/>
        <s v="American Pride is a play centered on the Poetry of one Iraq War veteran, and follows her journey through war and back home."/>
        <s v="Exhilarating Double Bill uniting London premiere of THE TWELFTH BATTLE OF ISONZO &amp; thrilling revival of JUDITH: A PARTING FROM THE BODY"/>
        <s v="Help reveal the beauty of Islamic culture by launching this new adventure play celebrating Persian music, dance, and lore."/>
        <s v="A very Canadian children's play inspired by the tradition of British pantomimes like Aladdin, and the Nutcracker."/>
        <s v="A funny, poignant play that revives the forgotten life and adventures of great Scottish Canadian, world renowned poet, Robert Service."/>
        <s v="SKYLAR'S SYNDROME is a tremendous psychodrama by master playwright Gavin Kayner!"/>
        <s v="Shakespeare's beloved tragedy, MacBeth, staged in the Black Hills of Wyoming during Sturgis '76. Warning! This is no church picnic!"/>
        <s v="WMHAE by Julie McNamara, raises awareness of the effects domestic violence has on the mental health of young people who witness it."/>
        <s v="We are mounting a production of Neil Simon's brilliant comedy, The Odd Couple, and need your help to make it as wonderful as we can."/>
        <s v="A classical/ fantasy version of midsummers done by professionally trained actors in Tulsa!"/>
        <s v="We have created an outstanding mobile Performing Arts Program that has great impact on the social development in multiple communities."/>
        <s v="Be a PRODUCER of the Original stage play BELLE DAME SANS MERCI by Michael Fenlason! :-) :-( !"/>
        <s v="'The Pendulum Swings' is a three-act dark comedy that sees Frank and Michael await their execution on Death Row."/>
        <s v="V-Day Southern Utah University 2015 and Second Studio Players presents: The Vagina Monologues"/>
        <s v="ExÃ¡men final de alumnos del Centro de CapacitaciÃ³n de la ANDA. Son extractos de obras: El JardÃ­n de los CerezoS, Madre Coraje y Casa"/>
        <s v="Salute the Centenary with this satirical and moving play. The centenary has national relevance, and we want to mark it in our community"/>
        <s v="OTHELLO, directed by Daniel Echevarria. A tragedy that highlights political corruption and the madness that can come out of love."/>
        <s v="A performance to inspire people, regardless of their faith, to visualise the repentance of Hurr and the forgiveness of Imam Hussain"/>
        <s v="Set in the near future, this version of Shakespeare's classic play looks at how events that shook an empire could still happen today."/>
        <s v="A play to raise awareness about the effects of mental illness on a military family in the Cold War area."/>
        <s v="We aim to bring creative, innovative, exciting, educational and fun community theater (with a professional attitude) to a new location."/>
        <s v="Theatre Memoire are a High Wycombe based theatre company. Performing plays about multi-culturalism and interconectedness."/>
        <s v="A tale of obsession, science, and lost love! Help the Caddo Magnet Players give this student-written play its debut on a real stage!"/>
        <s v="&quot;Uncommonnotion&quot;. is a collections of short humors stories, I want to develop into plays, interest has been shown in this idea."/>
        <s v="AUTheatreWing is a student theatre association fostering the development of the dramatic arts at our university."/>
        <s v="A short one act play about an undercover cop posing as a girl scout trying to stop a doughnut shop from selling drug filled doughnuts."/>
        <s v="Condemned to death for Collaboration with the Nazis, popular French Singer &amp; Entertainer Maurice Chevalier tells his side of the story"/>
        <s v="WANTS deals with diversity in all its various facets._x000a_The drama is set in a futuristic society where no diversity si accepted."/>
        <s v="Just like the good old fashioned radio dramas, Heritage will be performed and narrated for you by 16 different talented voice actors."/>
        <s v="Our theater troupe needs your help to put on a unique production of Hamlet! Pledge to help young actors learn and refine their skills!"/>
        <s v="Comedy Stage Play"/>
        <s v="Young persons theatre company working in deprived area seeking funding for children's theatrical production."/>
        <s v="&quot;The Snail&quot; is the story of Andrew, a Transgender, who discovers his identity through the relationship with parents, with peers and sex"/>
        <s v="A gripping re-enactment of a true breast cancer survival story, highlighted with inspiration and laughter!"/>
        <s v="Unique  troupe will bring the wonder &amp; joy of Therapeutic Theater to  youth with severe multiple disabilities, &amp; adults with Alzheimers"/>
        <s v="&quot;A Cry for Help is Riveting, Inspiring, and Mesmerizing. You will laugh, cry, and be thinking about your own Cry for Help&quot;"/>
        <s v="'The Grouch' is the perfect way to brighten up your Christmas. Full of love, laughs and some sheer calculated silliness, don't miss it!"/>
        <s v="Live at the Speakeasy with Ryan Anderson is a local talk show! Showcasing local artist, special guest, and talented bands."/>
        <s v="Proyecto teatral dirigido por MartÃ­n Acosta que habla y reflexiona sobre el amor y su naturaleza."/>
        <s v="Theatre for Life believes in unlocking young people's creativity, developing self belief and creating positive opportunities."/>
        <s v="And There Was War is a play, a biblical narrative deeply entrenched in the concepts of the great controversy between Good and Evil!"/>
        <s v="Community Youth play, written by and performed by the youth about finding joy in the simple things in life"/>
        <s v="L.U.N.A. (Love, Understanding, Nurturing, and Awareness) is a non-profit organization dedicated to helping raise awareness for causes."/>
        <s v="How does war change a family?  A peek into one family's kitchen as their soldier fights in Iraq."/>
        <s v="This is a Comedic Story about a young boy who saw the image of the perfect woman and from that point searched for someone similar"/>
        <s v="Local Community theater to get up and running in the Idaho Falls area. Something new, something different!"/>
        <s v="Weather Men is a play, written by Nathan Black.  A comedy/drama that explores the question of 'why people stay together?'"/>
        <s v="PETER PAN, written by Ebony Rattle, is a new retelling of the classic play by J.M. Barrie about a boy who refused to grow up."/>
        <s v="Buscamos finalizar el proceso de producciÃ³n de un espectÃ¡culo de payaso y con Ã©l, activar espacios pÃºblicos para la escena clown."/>
        <s v="No magic show has ever integrated theatre arts like this.  World of Paradox is designed for all audiences and is interactive in nature."/>
        <s v="A new dramatic comedy dealing with a father's unwillingness to let go of his past causes major problems for the future of his daughter."/>
        <s v="We are producing and directing a stage play that will focus on relationships and the stereotypes/truths that prohibit growth."/>
        <s v="Jack the Lad - a new play that explores how far the boundaries of friendship will stretch when morality and loyalties clash."/>
        <s v="Set in the height of sex, drugs and rock 'n' roll this production is an exciting new take on Moliere's classic! Performing with SpaceUK"/>
        <s v="REBORN IN LOVE is the sequel to REBORN FROM ABOVE: A Tale of Eternal Love.  This is part two, of a One-Act play series."/>
        <s v="A family oriented play about Christians &amp; the sins they live with, portrayed by &quot;puppets and toys&quot; at Queensbury Theater in Houston."/>
      </sharedItems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 count="2548">
        <n v="11633"/>
        <n v="14653"/>
        <n v="525"/>
        <n v="10390"/>
        <n v="54116.28"/>
        <n v="4390"/>
        <n v="8519"/>
        <n v="9110"/>
        <n v="3501.52"/>
        <n v="629.99"/>
        <n v="3015"/>
        <n v="6025"/>
        <n v="49588"/>
        <n v="5599"/>
        <n v="6056"/>
        <n v="2132"/>
        <n v="12029"/>
        <n v="1510"/>
        <n v="31896.33"/>
        <n v="1235"/>
        <n v="2004"/>
        <n v="20190"/>
        <n v="410"/>
        <n v="2370"/>
        <n v="38082.69"/>
        <n v="800"/>
        <n v="1940"/>
        <n v="22345"/>
        <n v="12042"/>
        <n v="3700"/>
        <n v="4051.99"/>
        <n v="13"/>
        <n v="28520"/>
        <n v="5360"/>
        <n v="3392"/>
        <n v="1665"/>
        <n v="8529"/>
        <n v="40357"/>
        <n v="2751"/>
        <n v="32745"/>
        <n v="2027"/>
        <n v="2000"/>
        <n v="19860"/>
        <n v="30866"/>
        <n v="6000"/>
        <n v="8750"/>
        <n v="5380.55"/>
        <n v="2159"/>
        <n v="12000"/>
        <n v="600"/>
        <n v="14082"/>
        <n v="11621"/>
        <n v="3289"/>
        <n v="10100"/>
        <n v="11090"/>
        <n v="8581"/>
        <n v="15285"/>
        <n v="10291"/>
        <n v="20025.14"/>
        <n v="4648.33"/>
        <n v="7415"/>
        <n v="4642"/>
        <n v="2270.37"/>
        <n v="2080"/>
        <n v="7527"/>
        <n v="2372"/>
        <n v="2325"/>
        <n v="763"/>
        <n v="11094.23"/>
        <n v="636"/>
        <n v="2231"/>
        <n v="2385"/>
        <n v="900"/>
        <n v="564.66"/>
        <n v="4040"/>
        <n v="460"/>
        <n v="1570"/>
        <n v="1351"/>
        <n v="1651"/>
        <n v="12870"/>
        <n v="1485"/>
        <n v="4000.5"/>
        <n v="205"/>
        <n v="500"/>
        <n v="1506"/>
        <n v="6388"/>
        <n v="2615"/>
        <n v="3600"/>
        <n v="6904"/>
        <n v="502"/>
        <n v="5260"/>
        <n v="1106"/>
        <n v="260"/>
        <n v="1720"/>
        <n v="425"/>
        <n v="3400"/>
        <n v="1590.29"/>
        <n v="5000"/>
        <n v="3500"/>
        <n v="7665"/>
        <n v="1367"/>
        <n v="2363"/>
        <n v="5025"/>
        <n v="7685"/>
        <n v="2195"/>
        <n v="1700"/>
        <n v="5410"/>
        <n v="5200"/>
        <n v="7050"/>
        <n v="3100"/>
        <n v="632"/>
        <n v="3978"/>
        <n v="4522.22"/>
        <n v="5651.58"/>
        <n v="3398.1"/>
        <n v="10"/>
        <n v="1"/>
        <n v="0"/>
        <n v="151"/>
        <n v="70"/>
        <n v="1387"/>
        <n v="190"/>
        <n v="1867"/>
        <n v="7655"/>
        <n v="403"/>
        <n v="4712"/>
        <n v="1293"/>
        <n v="2070"/>
        <n v="338"/>
        <n v="115"/>
        <n v="40"/>
        <n v="92"/>
        <n v="30112"/>
        <n v="140"/>
        <n v="30"/>
        <n v="359"/>
        <n v="81"/>
        <n v="1785"/>
        <n v="8"/>
        <n v="5"/>
        <n v="435"/>
        <n v="640"/>
        <n v="3000"/>
        <n v="11"/>
        <n v="325"/>
        <n v="560"/>
        <n v="1297"/>
        <n v="180"/>
        <n v="200"/>
        <n v="401"/>
        <n v="722"/>
        <n v="4482"/>
        <n v="51"/>
        <n v="2200"/>
        <n v="345"/>
        <n v="50"/>
        <n v="250"/>
        <n v="17"/>
        <n v="3"/>
        <n v="1465"/>
        <n v="262"/>
        <n v="279"/>
        <n v="1571.55"/>
        <n v="380"/>
        <n v="746"/>
        <n v="152165"/>
        <n v="1300"/>
        <n v="2130"/>
        <n v="3030"/>
        <n v="2230"/>
        <n v="20"/>
        <n v="27849.22"/>
        <n v="11943"/>
        <n v="100"/>
        <n v="8815"/>
        <n v="360"/>
        <n v="130"/>
        <n v="60"/>
        <n v="110"/>
        <n v="16145.12"/>
        <n v="41000"/>
        <n v="14750"/>
        <n v="25648"/>
        <n v="3981.5"/>
        <n v="5186"/>
        <n v="15273"/>
        <n v="6705"/>
        <n v="86133"/>
        <n v="11292"/>
        <n v="31675"/>
        <n v="4395"/>
        <n v="9228"/>
        <n v="1511"/>
        <n v="28067.34"/>
        <n v="8538.66"/>
        <n v="18083"/>
        <n v="37354.269999999997"/>
        <n v="57342"/>
        <n v="98953.42"/>
        <n v="10640"/>
        <n v="21480"/>
        <n v="29520.27"/>
        <n v="5910"/>
        <n v="5555"/>
        <n v="1455"/>
        <n v="12965.44"/>
        <n v="5570"/>
        <n v="147233.76999999999"/>
        <n v="3510"/>
        <n v="31404"/>
        <n v="5323.01"/>
        <n v="5388.79"/>
        <n v="6240"/>
        <n v="21679"/>
        <n v="5904"/>
        <n v="71748"/>
        <n v="40594"/>
        <n v="26744.11"/>
        <n v="117108"/>
        <n v="6632.32"/>
        <n v="45535"/>
        <n v="20569.05"/>
        <n v="41850.46"/>
        <n v="32035.51"/>
        <n v="16373"/>
        <n v="26445"/>
        <n v="51605.31"/>
        <n v="15723"/>
        <n v="4800.8"/>
        <n v="6001"/>
        <n v="76130.2"/>
        <n v="26360"/>
        <n v="66554.559999999998"/>
        <n v="29681.55"/>
        <n v="20128"/>
        <n v="137254.84"/>
        <n v="17895.25"/>
        <n v="25430.66"/>
        <n v="15435.55"/>
        <n v="10046"/>
        <n v="4124"/>
        <n v="7876"/>
        <n v="9775"/>
        <n v="2929"/>
        <n v="24490"/>
        <n v="12668"/>
        <n v="21410"/>
        <n v="1041.29"/>
        <n v="20820.330000000002"/>
        <n v="8950"/>
        <n v="17805"/>
        <n v="3851.5"/>
        <n v="25312"/>
        <n v="17066"/>
        <n v="30241"/>
        <n v="14166"/>
        <n v="5634"/>
        <n v="21316"/>
        <n v="35932"/>
        <n v="26978"/>
        <n v="6646"/>
        <n v="8636"/>
        <n v="52198"/>
        <n v="169394.6"/>
        <n v="5456"/>
        <n v="77710.8"/>
        <n v="10550"/>
        <n v="35640"/>
        <n v="42642"/>
        <n v="113015"/>
        <n v="50091"/>
        <n v="10119"/>
        <n v="8735"/>
        <n v="29209.78"/>
        <n v="3035.05"/>
        <n v="16520.04"/>
        <n v="6485"/>
        <n v="43758"/>
        <n v="3735"/>
        <n v="55201.52"/>
        <n v="30608.59"/>
        <n v="34198"/>
        <n v="17875"/>
        <n v="17028.88"/>
        <n v="44636.2"/>
        <n v="10300"/>
        <n v="12007.18"/>
        <n v="28690"/>
        <n v="43296"/>
        <n v="11656"/>
        <n v="63460.18"/>
        <n v="3638"/>
        <n v="40690"/>
        <n v="7701.93"/>
        <n v="26100"/>
        <n v="51544"/>
        <n v="25375"/>
        <n v="12165"/>
        <n v="38876.949999999997"/>
        <n v="9044"/>
        <n v="7711.3"/>
        <n v="15596"/>
        <n v="38500"/>
        <n v="10335.01"/>
        <n v="13014"/>
        <n v="7160.12"/>
        <n v="30505"/>
        <n v="171253"/>
        <n v="376"/>
        <n v="8000"/>
        <n v="7839"/>
        <n v="2596"/>
        <n v="13728"/>
        <n v="3353"/>
        <n v="17412"/>
        <n v="5660"/>
        <n v="26182.5"/>
        <n v="1535"/>
        <n v="2065"/>
        <n v="22421"/>
        <n v="26495.5"/>
        <n v="601"/>
        <n v="81316"/>
        <n v="6308"/>
        <n v="123444.12"/>
        <n v="1000"/>
        <n v="20122"/>
        <n v="18667"/>
        <n v="55223"/>
        <n v="5259"/>
        <n v="10804.45"/>
        <n v="16000"/>
        <n v="12929.35"/>
        <n v="9387"/>
        <n v="21361"/>
        <n v="11230.25"/>
        <n v="51906"/>
        <n v="2833"/>
        <n v="5263"/>
        <n v="36082"/>
        <n v="3036"/>
        <n v="3015.73"/>
        <n v="2031"/>
        <n v="6086.26"/>
        <n v="684"/>
        <n v="1283"/>
        <n v="30315"/>
        <n v="3171"/>
        <n v="13451"/>
        <n v="19028"/>
        <n v="1430.06"/>
        <n v="1202.17"/>
        <n v="10526"/>
        <n v="22542"/>
        <n v="8035"/>
        <n v="14.5"/>
        <n v="301"/>
        <n v="430"/>
        <n v="153"/>
        <n v="203.9"/>
        <n v="6"/>
        <n v="133"/>
        <n v="676"/>
        <n v="24"/>
        <n v="415"/>
        <n v="570"/>
        <n v="125"/>
        <n v="1876"/>
        <n v="6691"/>
        <n v="2"/>
        <n v="766"/>
        <n v="82.01"/>
        <n v="45"/>
        <n v="396"/>
        <n v="480"/>
        <n v="26"/>
        <n v="82"/>
        <n v="61"/>
        <n v="821"/>
        <n v="25"/>
        <n v="1250"/>
        <n v="138"/>
        <n v="76"/>
        <n v="4315"/>
        <n v="6541"/>
        <n v="141"/>
        <n v="861"/>
        <n v="4906.59"/>
        <n v="4884"/>
        <n v="7764"/>
        <n v="1830"/>
        <n v="7530"/>
        <n v="149"/>
        <n v="8315.01"/>
        <n v="215"/>
        <n v="31"/>
        <n v="2994"/>
        <n v="1910"/>
        <n v="230"/>
        <n v="114"/>
        <n v="335"/>
        <n v="52"/>
        <n v="400"/>
        <n v="150"/>
        <n v="6962"/>
        <n v="24651"/>
        <n v="2746"/>
        <n v="5105"/>
        <n v="5232"/>
        <n v="3440"/>
        <n v="6030"/>
        <n v="3803.55"/>
        <n v="1710"/>
        <n v="10085"/>
        <n v="1330"/>
        <n v="1565"/>
        <n v="3670"/>
        <n v="4000"/>
        <n v="12325"/>
        <n v="15700"/>
        <n v="2050"/>
        <n v="3902.5"/>
        <n v="2410"/>
        <n v="15121"/>
        <n v="503.22"/>
        <n v="13692"/>
        <n v="9"/>
        <n v="68"/>
        <n v="35"/>
        <n v="3781"/>
        <n v="123"/>
        <n v="1416"/>
        <n v="1366"/>
        <n v="12"/>
        <n v="55"/>
        <n v="245"/>
        <n v="142"/>
        <n v="106"/>
        <n v="346"/>
        <n v="80"/>
        <n v="259"/>
        <n v="14"/>
        <n v="175"/>
        <n v="56"/>
        <n v="2725"/>
        <n v="223"/>
        <n v="426"/>
        <n v="850"/>
        <n v="590.02"/>
        <n v="131"/>
        <n v="1461"/>
        <n v="12818"/>
        <n v="300"/>
        <n v="261"/>
        <n v="341"/>
        <n v="4345"/>
        <n v="90"/>
        <n v="350"/>
        <n v="690"/>
        <n v="1245"/>
        <n v="4"/>
        <n v="18"/>
        <n v="101"/>
        <n v="47665"/>
        <n v="292097"/>
        <n v="26452"/>
        <n v="75029.48"/>
        <n v="5574"/>
        <n v="1055.01"/>
        <n v="2141"/>
        <n v="44388"/>
        <n v="3499"/>
        <n v="1686"/>
        <n v="25132"/>
        <n v="3014"/>
        <n v="106084.5"/>
        <n v="32075"/>
        <n v="11751"/>
        <n v="10678"/>
        <n v="18855"/>
        <n v="30177"/>
        <n v="3017"/>
        <n v="1529"/>
        <n v="95"/>
        <n v="156"/>
        <n v="700"/>
        <n v="904"/>
        <n v="1864"/>
        <n v="5010"/>
        <n v="43015"/>
        <n v="26349"/>
        <n v="11828"/>
        <n v="10814"/>
        <n v="15"/>
        <n v="891"/>
        <n v="1471"/>
        <n v="12792"/>
        <n v="1108"/>
        <n v="8827"/>
        <n v="19434"/>
        <n v="53"/>
        <n v="298"/>
        <n v="23948"/>
        <n v="553"/>
        <n v="3550"/>
        <n v="14598"/>
        <n v="115297.5"/>
        <n v="2468"/>
        <n v="1306"/>
        <n v="35338"/>
        <n v="590"/>
        <n v="2319"/>
        <n v="15390"/>
        <n v="107148.74"/>
        <n v="6118"/>
        <n v="4622.01"/>
        <n v="837"/>
        <n v="481"/>
        <n v="977"/>
        <n v="53670.6"/>
        <n v="8837"/>
        <n v="33791"/>
        <n v="105"/>
        <n v="199"/>
        <n v="2249"/>
        <n v="1389"/>
        <n v="715"/>
        <n v="305"/>
        <n v="194"/>
        <n v="2735"/>
        <n v="10013"/>
        <n v="33006"/>
        <n v="5469"/>
        <n v="7383.01"/>
        <n v="20070"/>
        <n v="2535"/>
        <n v="5443"/>
        <n v="7917.45"/>
        <n v="5226"/>
        <n v="26438"/>
        <n v="6300"/>
        <n v="64"/>
        <n v="3012"/>
        <n v="10670"/>
        <n v="53771"/>
        <n v="11345"/>
        <n v="6120"/>
        <n v="1601"/>
        <n v="9500"/>
        <n v="3222"/>
        <n v="13293.8"/>
        <n v="1550"/>
        <n v="814"/>
        <n v="5116"/>
        <n v="3976"/>
        <n v="3318"/>
        <n v="7003"/>
        <n v="2005"/>
        <n v="10556"/>
        <n v="4559"/>
        <n v="3555"/>
        <n v="5585"/>
        <n v="12800"/>
        <n v="2075"/>
        <n v="2547.69"/>
        <n v="824"/>
        <n v="595"/>
        <n v="2550"/>
        <n v="5096"/>
        <n v="235"/>
        <n v="2521"/>
        <n v="177"/>
        <n v="1656"/>
        <n v="32"/>
        <n v="351"/>
        <n v="170"/>
        <n v="3598"/>
        <n v="21"/>
        <n v="1040"/>
        <n v="1065.23"/>
        <n v="2222"/>
        <n v="1025"/>
        <n v="903.14"/>
        <n v="7140"/>
        <n v="1370"/>
        <n v="2035.05"/>
        <n v="1860"/>
        <n v="14437.46"/>
        <n v="7790"/>
        <n v="2511.11"/>
        <n v="2826.43"/>
        <n v="8425"/>
        <n v="15650"/>
        <n v="10135"/>
        <n v="3226"/>
        <n v="4021"/>
        <n v="5001"/>
        <n v="2282"/>
        <n v="2230.4299999999998"/>
        <n v="6080"/>
        <n v="2835"/>
        <n v="5500"/>
        <n v="3150"/>
        <n v="8355"/>
        <n v="4205"/>
        <n v="4500"/>
        <n v="4151"/>
        <n v="1575"/>
        <n v="911"/>
        <n v="2399.94"/>
        <n v="1273"/>
        <n v="4280"/>
        <n v="8058.55"/>
        <n v="2056.66"/>
        <n v="545"/>
        <n v="2681"/>
        <n v="17482"/>
        <n v="3575"/>
        <n v="1436"/>
        <n v="2150.1"/>
        <n v="12554"/>
        <n v="5580"/>
        <n v="310"/>
        <n v="1391"/>
        <n v="520"/>
        <n v="1941"/>
        <n v="15091.06"/>
        <n v="6100"/>
        <n v="7206"/>
        <n v="2345"/>
        <n v="5046.5200000000004"/>
        <n v="3045"/>
        <n v="2908"/>
        <n v="5830.83"/>
        <n v="12041.66"/>
        <n v="5066"/>
        <n v="2608"/>
        <n v="8014"/>
        <n v="5824"/>
        <n v="6019.01"/>
        <n v="1342.01"/>
        <n v="4796"/>
        <n v="6207"/>
        <n v="2609"/>
        <n v="3674"/>
        <n v="32865.300000000003"/>
        <n v="1500"/>
        <n v="1200"/>
        <n v="1728.07"/>
        <n v="4187"/>
        <n v="2540"/>
        <n v="2700"/>
        <n v="1201"/>
        <n v="62"/>
        <n v="65"/>
        <n v="730"/>
        <n v="1286"/>
        <n v="644"/>
        <n v="113"/>
        <n v="302"/>
        <n v="2001"/>
        <n v="750"/>
        <n v="72"/>
        <n v="2360.3200000000002"/>
        <n v="2445"/>
        <n v="7834"/>
        <n v="195"/>
        <n v="3200"/>
        <n v="280"/>
        <n v="160"/>
        <n v="196"/>
        <n v="1982"/>
        <n v="375"/>
        <n v="4635"/>
        <n v="5680"/>
        <n v="330"/>
        <n v="327"/>
        <n v="1381"/>
        <n v="120"/>
        <n v="1520"/>
        <n v="1544"/>
        <n v="1161"/>
        <n v="668"/>
        <n v="289"/>
        <n v="6663"/>
        <n v="2484"/>
        <n v="286"/>
        <n v="273"/>
        <n v="1402"/>
        <n v="19195"/>
        <n v="19572"/>
        <n v="126"/>
        <n v="6511"/>
        <n v="16984"/>
        <n v="233"/>
        <n v="881"/>
        <n v="19430"/>
        <n v="25655"/>
        <n v="40079"/>
        <n v="712"/>
        <n v="377"/>
        <n v="879"/>
        <n v="1776"/>
        <n v="3562"/>
        <n v="14000"/>
        <n v="2296"/>
        <n v="226"/>
        <n v="6925"/>
        <n v="411"/>
        <n v="2607"/>
        <n v="2889"/>
        <n v="909"/>
        <n v="97273"/>
        <n v="28986.16"/>
        <n v="1486"/>
        <n v="30751"/>
        <n v="1888"/>
        <n v="6610"/>
        <n v="1677"/>
        <n v="212"/>
        <n v="467"/>
        <n v="17561"/>
        <n v="4669"/>
        <n v="726"/>
        <n v="35135"/>
        <n v="11683"/>
        <n v="19824"/>
        <n v="2960"/>
        <n v="3211"/>
        <n v="20552"/>
        <n v="150102"/>
        <n v="234"/>
        <n v="13296"/>
        <n v="6565"/>
        <n v="220"/>
        <n v="75"/>
        <n v="1076751.05"/>
        <n v="8632"/>
        <n v="3060"/>
        <n v="240"/>
        <n v="2842"/>
        <n v="57197"/>
        <n v="621"/>
        <n v="21300"/>
        <n v="3186"/>
        <n v="10554.11"/>
        <n v="2298"/>
        <n v="4743"/>
        <n v="23727.55"/>
        <n v="76949.820000000007"/>
        <n v="7000.58"/>
        <n v="7733"/>
        <n v="11727"/>
        <n v="11176"/>
        <n v="6842"/>
        <n v="10740"/>
        <n v="5858.84"/>
        <n v="6500.09"/>
        <n v="4952"/>
        <n v="5056.22"/>
        <n v="1021"/>
        <n v="2180"/>
        <n v="641"/>
        <n v="8537"/>
        <n v="266"/>
        <n v="8077"/>
        <n v="5051"/>
        <n v="3407"/>
        <n v="47074"/>
        <n v="7344"/>
        <n v="678"/>
        <n v="1821"/>
        <n v="1026"/>
        <n v="6382.34"/>
        <n v="1174"/>
        <n v="42.25"/>
        <n v="3294.01"/>
        <n v="25174"/>
        <n v="2152"/>
        <n v="47"/>
        <n v="1803"/>
        <n v="41"/>
        <n v="243"/>
        <n v="2971"/>
        <n v="1431"/>
        <n v="165"/>
        <n v="732.5"/>
        <n v="255"/>
        <n v="31272.92"/>
        <n v="178.52"/>
        <n v="83"/>
        <n v="109"/>
        <n v="29"/>
        <n v="585"/>
        <n v="1438"/>
        <n v="270"/>
        <n v="9875"/>
        <n v="186"/>
        <n v="530"/>
        <n v="73"/>
        <n v="252"/>
        <n v="188"/>
        <n v="1155"/>
        <n v="2070.5"/>
        <n v="2871"/>
        <n v="979"/>
        <n v="1020"/>
        <n v="886"/>
        <n v="5875"/>
        <n v="42"/>
        <n v="23086"/>
        <n v="13180"/>
        <n v="8005"/>
        <n v="9111"/>
        <n v="9700"/>
        <n v="675"/>
        <n v="2945"/>
        <n v="290"/>
        <n v="21831"/>
        <n v="40280"/>
        <n v="13500"/>
        <n v="39137"/>
        <n v="37994"/>
        <n v="9121"/>
        <n v="2693"/>
        <n v="6029"/>
        <n v="6146.27"/>
        <n v="49811"/>
        <n v="16700"/>
        <n v="13383"/>
        <n v="13112"/>
        <n v="1035"/>
        <n v="17396"/>
        <n v="15530"/>
        <n v="6360"/>
        <n v="50863"/>
        <n v="1011"/>
        <n v="6645"/>
        <n v="2636"/>
        <n v="39304.01"/>
        <n v="20398"/>
        <n v="27189"/>
        <n v="15505"/>
        <n v="26024"/>
        <n v="15565"/>
        <n v="2451.0100000000002"/>
        <n v="11215"/>
        <n v="22197"/>
        <n v="1060"/>
        <n v="132"/>
        <n v="1937"/>
        <n v="116"/>
        <n v="210"/>
        <n v="178"/>
        <n v="241"/>
        <n v="2537"/>
        <n v="1691"/>
        <n v="2076"/>
        <n v="2405"/>
        <n v="2340"/>
        <n v="4275"/>
        <n v="3791"/>
        <n v="5222"/>
        <n v="60046"/>
        <n v="6108"/>
        <n v="4818"/>
        <n v="30383.32"/>
        <n v="13323"/>
        <n v="6071"/>
        <n v="35389.129999999997"/>
        <n v="16210"/>
        <n v="25577.56"/>
        <n v="2606"/>
        <n v="3751"/>
        <n v="2025"/>
        <n v="8152"/>
        <n v="1082"/>
        <n v="4170.17"/>
        <n v="9545"/>
        <n v="22396"/>
        <n v="20426"/>
        <n v="11472"/>
        <n v="7635"/>
        <n v="5300"/>
        <n v="4140"/>
        <n v="38743.839999999997"/>
        <n v="24321.1"/>
        <n v="3132.63"/>
        <n v="15918.65"/>
        <n v="10071"/>
        <n v="13864.17"/>
        <n v="16636.78"/>
        <n v="7750"/>
        <n v="18542"/>
        <n v="2110.5"/>
        <n v="2020"/>
        <n v="2033"/>
        <n v="1625"/>
        <n v="605"/>
        <n v="4018"/>
        <n v="3800"/>
        <n v="4371"/>
        <n v="1870"/>
        <n v="15335"/>
        <n v="610"/>
        <n v="2549"/>
        <n v="21905"/>
        <n v="2093"/>
        <n v="4340"/>
        <n v="4050"/>
        <n v="2055"/>
        <n v="2500"/>
        <n v="4559.13"/>
        <n v="15851"/>
        <n v="7793"/>
        <n v="71771"/>
        <n v="5757"/>
        <n v="1136"/>
        <n v="12879"/>
        <n v="80070"/>
        <n v="28"/>
        <n v="12446"/>
        <n v="2028"/>
        <n v="40404"/>
        <n v="11467"/>
        <n v="6130"/>
        <n v="876"/>
        <n v="503"/>
        <n v="6019"/>
        <n v="1332"/>
        <n v="4920"/>
        <n v="486"/>
        <n v="1130"/>
        <n v="1705"/>
        <n v="1748"/>
        <n v="408"/>
        <n v="7873"/>
        <n v="3417"/>
        <n v="14303"/>
        <n v="4940"/>
        <n v="84947"/>
        <n v="24691"/>
        <n v="991"/>
        <n v="3317"/>
        <n v="17590"/>
        <n v="51149"/>
        <n v="5666"/>
        <n v="7219"/>
        <n v="2555"/>
        <n v="5985"/>
        <n v="10210"/>
        <n v="5202.5"/>
        <n v="20253"/>
        <n v="13614"/>
        <n v="1336"/>
        <n v="1563"/>
        <n v="3067"/>
        <n v="6215.56"/>
        <n v="2506"/>
        <n v="3350"/>
        <n v="764"/>
        <n v="2598"/>
        <n v="7559"/>
        <n v="1091"/>
        <n v="49830"/>
        <n v="7520"/>
        <n v="9486.69"/>
        <n v="5713"/>
        <n v="5535"/>
        <n v="34090.629999999997"/>
        <n v="1555"/>
        <n v="7495"/>
        <n v="620"/>
        <n v="10501"/>
        <n v="6853"/>
        <n v="9342"/>
        <n v="4067"/>
        <n v="11160"/>
        <n v="5355"/>
        <n v="8349"/>
        <n v="4673"/>
        <n v="4343"/>
        <n v="8832.49"/>
        <n v="875"/>
        <n v="5465"/>
        <n v="6740.37"/>
        <n v="727"/>
        <n v="3055"/>
        <n v="551"/>
        <n v="2841"/>
        <n v="10235"/>
        <n v="916"/>
        <n v="3916"/>
        <n v="6438"/>
        <n v="11385"/>
        <n v="4826"/>
        <n v="11353"/>
        <n v="586"/>
        <n v="12413"/>
        <n v="2729"/>
        <n v="4103"/>
        <n v="7"/>
        <n v="320"/>
        <n v="445"/>
        <n v="1527"/>
        <n v="419"/>
        <n v="5431"/>
        <n v="805"/>
        <n v="8190"/>
        <n v="77"/>
        <n v="807"/>
        <n v="145"/>
        <n v="15186.69"/>
        <n v="4340.7"/>
        <n v="8160"/>
        <n v="136924.35"/>
        <n v="17260.37"/>
        <n v="46032"/>
        <n v="9725"/>
        <n v="47978"/>
        <n v="1877"/>
        <n v="33229"/>
        <n v="34676"/>
        <n v="1807.74"/>
        <n v="3368"/>
        <n v="28300.45"/>
        <n v="39693.279999999999"/>
        <n v="33393"/>
        <n v="590807.11"/>
        <n v="2198"/>
        <n v="58520.2"/>
        <n v="48"/>
        <n v="895"/>
        <n v="57"/>
        <n v="701"/>
        <n v="86492"/>
        <n v="22318"/>
        <n v="4045.93"/>
        <n v="18066"/>
        <n v="16573"/>
        <n v="1671"/>
        <n v="2580"/>
        <n v="20491"/>
        <n v="21637.22"/>
        <n v="16165.6"/>
        <n v="15651"/>
        <n v="19557"/>
        <n v="12001.5"/>
        <n v="26619"/>
        <n v="471567"/>
        <n v="18472"/>
        <n v="24297"/>
        <n v="30805"/>
        <n v="9302.75"/>
        <n v="18625"/>
        <n v="40055"/>
        <n v="60450.1"/>
        <n v="23096"/>
        <n v="6210"/>
        <n v="4524.1499999999996"/>
        <n v="27675"/>
        <n v="3865.55"/>
        <n v="8447"/>
        <n v="19129"/>
        <n v="47189"/>
        <n v="4135"/>
        <n v="24201"/>
        <n v="65313"/>
        <n v="31330"/>
        <n v="5297"/>
        <n v="30037.01"/>
        <n v="21588"/>
        <n v="7184"/>
        <n v="27197.22"/>
        <n v="17680"/>
        <n v="2115"/>
        <n v="677"/>
        <n v="94"/>
        <n v="67"/>
        <n v="85"/>
        <n v="6375"/>
        <n v="3410"/>
        <n v="506"/>
        <n v="2291"/>
        <n v="650"/>
        <n v="93"/>
        <n v="1580"/>
        <n v="4092"/>
        <n v="367"/>
        <n v="2706.23"/>
        <n v="1502.5"/>
        <n v="2000.66"/>
        <n v="3419"/>
        <n v="6041.6"/>
        <n v="8080.33"/>
        <n v="14511"/>
        <n v="1215"/>
        <n v="1775"/>
        <n v="5437"/>
        <n v="1001"/>
        <n v="550"/>
        <n v="1015"/>
        <n v="5135"/>
        <n v="9130"/>
        <n v="10420"/>
        <n v="1576"/>
        <n v="6060"/>
        <n v="7019"/>
        <n v="758"/>
        <n v="1180"/>
        <n v="11650"/>
        <n v="8095"/>
        <n v="4037"/>
        <n v="6220"/>
        <n v="10610"/>
        <n v="15591"/>
        <n v="4065"/>
        <n v="10000"/>
        <n v="2010"/>
        <n v="4660"/>
        <n v="519"/>
        <n v="1050"/>
        <n v="1800"/>
        <n v="679.44"/>
        <n v="6235"/>
        <n v="10950"/>
        <n v="5540"/>
        <n v="2204"/>
        <n v="5236"/>
        <n v="2881"/>
        <n v="3822.33"/>
        <n v="2831"/>
        <n v="2015"/>
        <n v="4530"/>
        <n v="8711.52"/>
        <n v="1319"/>
        <n v="2143"/>
        <n v="7525.12"/>
        <n v="26233.45"/>
        <n v="7934"/>
        <n v="564"/>
        <n v="1003"/>
        <n v="8098"/>
        <n v="8211"/>
        <n v="1080"/>
        <n v="3060.22"/>
        <n v="4181"/>
        <n v="4022"/>
        <n v="4313"/>
        <n v="2795"/>
        <n v="2013.47"/>
        <n v="1920"/>
        <n v="2690"/>
        <n v="1374.16"/>
        <n v="3460"/>
        <n v="6700"/>
        <n v="1175"/>
        <n v="65924.38"/>
        <n v="760"/>
        <n v="8730"/>
        <n v="3125"/>
        <n v="1772"/>
        <n v="2400"/>
        <n v="635"/>
        <n v="10042"/>
        <n v="2390"/>
        <n v="1405"/>
        <n v="2526"/>
        <n v="216"/>
        <n v="5212"/>
        <n v="1302"/>
        <n v="487"/>
        <n v="34"/>
        <n v="1967"/>
        <n v="1395"/>
        <n v="225"/>
        <n v="2196"/>
        <n v="855"/>
        <n v="22"/>
        <n v="2175"/>
        <n v="6515"/>
        <n v="7981"/>
        <n v="22215"/>
        <n v="9446"/>
        <n v="64974"/>
        <n v="12410.5"/>
        <n v="10081"/>
        <n v="10290"/>
        <n v="3122"/>
        <n v="16200"/>
        <n v="9395"/>
        <n v="5655.6"/>
        <n v="5800"/>
        <n v="1147"/>
        <n v="5330"/>
        <n v="8272"/>
        <n v="155"/>
        <n v="885"/>
        <n v="12229"/>
        <n v="2156"/>
        <n v="7433.48"/>
        <n v="2286"/>
        <n v="187"/>
        <n v="1081"/>
        <n v="13846"/>
        <n v="858"/>
        <n v="1148"/>
        <n v="21158"/>
        <n v="651"/>
        <n v="995"/>
        <n v="3986"/>
        <n v="11923"/>
        <n v="1417"/>
        <n v="5422"/>
        <n v="9477"/>
        <n v="1988"/>
        <n v="4853"/>
        <n v="905"/>
        <n v="1533"/>
        <n v="1636"/>
        <n v="107"/>
        <n v="15281"/>
        <n v="997"/>
        <n v="10846"/>
        <n v="4190"/>
        <n v="6755"/>
        <n v="2182"/>
        <n v="69.83"/>
        <n v="9460"/>
        <n v="2355"/>
        <n v="1697"/>
        <n v="5390"/>
        <n v="5452"/>
        <n v="8191"/>
        <n v="591"/>
        <n v="11594"/>
        <n v="865"/>
        <n v="5902"/>
        <n v="509"/>
        <n v="9419"/>
        <n v="1707"/>
        <n v="3372.25"/>
        <n v="811"/>
        <n v="3002"/>
        <n v="2101"/>
        <n v="8053"/>
        <n v="20032"/>
        <n v="2500.25"/>
        <n v="15230"/>
        <n v="1030"/>
        <n v="11805"/>
        <n v="10017"/>
        <n v="1841"/>
        <n v="1001.49"/>
        <n v="2053"/>
        <n v="980"/>
        <n v="2035"/>
        <n v="2505"/>
        <n v="12400.61"/>
        <n v="1521"/>
        <n v="20689"/>
        <n v="3022"/>
        <n v="3221"/>
        <n v="9137"/>
        <n v="1301"/>
        <n v="17545"/>
        <n v="815"/>
        <n v="15318.55"/>
        <n v="13480.16"/>
        <n v="6041.55"/>
        <n v="3955"/>
        <n v="2788"/>
        <n v="1217"/>
        <n v="361"/>
        <n v="4666"/>
        <n v="36"/>
        <n v="1004"/>
        <n v="3453.69"/>
        <n v="3380"/>
        <n v="1047"/>
        <n v="5322"/>
        <n v="1225"/>
        <n v="3335"/>
        <n v="4152"/>
        <n v="17350.13"/>
        <n v="10555"/>
        <n v="683"/>
        <n v="2600"/>
        <n v="1145"/>
        <n v="559"/>
        <n v="6506"/>
        <n v="1445"/>
        <n v="2734.11"/>
        <n v="2670"/>
        <n v="1398"/>
        <n v="21380"/>
        <n v="433"/>
        <n v="4939"/>
        <n v="33486"/>
        <n v="2965"/>
        <n v="637"/>
        <n v="102"/>
        <n v="205025"/>
        <n v="237"/>
        <n v="4303"/>
        <n v="2052"/>
        <n v="2311"/>
        <n v="3432"/>
        <n v="1655"/>
        <n v="2930.69"/>
        <n v="2630"/>
        <n v="3210"/>
        <n v="1270"/>
        <n v="2412.02"/>
        <n v="5617"/>
        <n v="10346"/>
        <n v="6181"/>
        <n v="2710"/>
        <n v="8739.01"/>
        <n v="1123.47"/>
        <n v="17390"/>
        <n v="11070"/>
        <n v="1111"/>
        <n v="315295.89"/>
        <n v="8306.42"/>
        <n v="170525"/>
        <n v="315222.2"/>
        <n v="348018"/>
        <n v="11231"/>
        <n v="805.07"/>
        <n v="800211"/>
        <n v="53001.3"/>
        <n v="96248.960000000006"/>
        <n v="106222"/>
        <n v="69465.33"/>
        <n v="33892"/>
        <n v="349474"/>
        <n v="167410.01999999999"/>
        <n v="176420"/>
        <n v="50251.41"/>
        <n v="100490.02"/>
        <n v="15673.44"/>
        <n v="82532"/>
        <n v="110538.12"/>
        <n v="19292.5"/>
        <n v="24108"/>
        <n v="231543.12"/>
        <n v="13114"/>
        <n v="206743.09"/>
        <n v="74026"/>
        <n v="142483"/>
        <n v="115816"/>
        <n v="56590"/>
        <n v="1052110.8700000001"/>
        <n v="16862"/>
        <n v="508525.01"/>
        <n v="75099.199999999997"/>
        <n v="33393.339999999997"/>
        <n v="13864"/>
        <n v="201165"/>
        <n v="513422.57"/>
        <n v="229802.31"/>
        <n v="177412.01"/>
        <n v="381"/>
        <n v="1419"/>
        <n v="3172"/>
        <n v="2336"/>
        <n v="78"/>
        <n v="655"/>
        <n v="236"/>
        <n v="625"/>
        <n v="210171"/>
        <n v="108397.11"/>
        <n v="1560"/>
        <n v="117210.24000000001"/>
        <n v="37104.03"/>
        <n v="123920"/>
        <n v="11570.92"/>
        <n v="1839"/>
        <n v="152579"/>
        <n v="96015.9"/>
        <n v="409782"/>
        <n v="11745"/>
        <n v="791862"/>
        <n v="2344134.67"/>
        <n v="8136.01"/>
        <n v="92154.22"/>
        <n v="31275.599999999999"/>
        <n v="66458.23"/>
        <n v="193963.9"/>
        <n v="2885"/>
        <n v="14055"/>
        <n v="125137"/>
        <n v="161459"/>
        <n v="23414"/>
        <n v="160920"/>
        <n v="33370.769999999997"/>
        <n v="120249"/>
        <n v="3785"/>
        <n v="9030"/>
        <n v="74134"/>
        <n v="60175"/>
        <n v="76047"/>
        <n v="44669"/>
        <n v="301719.59000000003"/>
        <n v="168829.14"/>
        <n v="39500.5"/>
        <n v="30047.64"/>
        <n v="33641"/>
        <n v="170271"/>
        <n v="7445.14"/>
        <n v="17277"/>
        <n v="12353"/>
        <n v="7011"/>
        <n v="16232"/>
        <n v="40140.01"/>
        <n v="12110"/>
        <n v="100939"/>
        <n v="126082.45"/>
        <n v="60095.35"/>
        <n v="47327"/>
        <n v="10429"/>
        <n v="176524"/>
        <n v="39757"/>
        <n v="10045"/>
        <n v="76726"/>
        <n v="30334.83"/>
        <n v="4308"/>
        <n v="43037"/>
        <n v="49100"/>
        <n v="5396"/>
        <n v="114977"/>
        <n v="5922"/>
        <n v="500784.27"/>
        <n v="79686.05"/>
        <n v="4372"/>
        <n v="628"/>
        <n v="26305.97"/>
        <n v="64203.33"/>
        <n v="396659"/>
        <n v="56146"/>
        <n v="79173"/>
        <n v="152604.29999999999"/>
        <n v="615"/>
        <n v="167820.6"/>
        <n v="972594.99"/>
        <n v="57754"/>
        <n v="26241"/>
        <n v="28817"/>
        <n v="5078"/>
        <n v="4010"/>
        <n v="1661"/>
        <n v="3250"/>
        <n v="7412"/>
        <n v="4028"/>
        <n v="1553"/>
        <n v="3465.32"/>
        <n v="3010.01"/>
        <n v="9203.23"/>
        <n v="21684.2"/>
        <n v="6077"/>
        <n v="1537"/>
        <n v="4219"/>
        <n v="6020"/>
        <n v="3971"/>
        <n v="820"/>
        <n v="2265"/>
        <n v="1360"/>
        <n v="11364"/>
        <n v="1036"/>
        <n v="5080"/>
        <n v="2154.66"/>
        <n v="17170"/>
        <n v="4261"/>
        <n v="2007"/>
        <n v="7340"/>
        <n v="5235"/>
        <n v="3385"/>
        <n v="48434"/>
        <n v="1773"/>
        <n v="1346.11"/>
        <n v="8070.43"/>
        <n v="284"/>
        <n v="852"/>
        <n v="8076"/>
        <n v="2112.9899999999998"/>
        <n v="16"/>
        <n v="104"/>
        <n v="478"/>
        <n v="47.69"/>
        <n v="14203"/>
        <n v="128"/>
        <n v="1626"/>
        <n v="607"/>
        <n v="4565"/>
        <n v="2716"/>
        <n v="405"/>
        <n v="118"/>
        <n v="1493"/>
        <n v="21144"/>
        <n v="19770.11"/>
        <n v="463"/>
        <n v="5052"/>
        <n v="3305"/>
        <n v="5645"/>
        <n v="3466"/>
        <n v="2932"/>
        <n v="21884.69"/>
        <n v="633"/>
        <n v="4243"/>
        <n v="5331"/>
        <n v="4119"/>
        <n v="1750"/>
        <n v="6301"/>
        <n v="2503"/>
        <n v="34660"/>
        <n v="1614"/>
        <n v="5359.21"/>
        <n v="3062"/>
        <n v="15725"/>
        <n v="8807"/>
        <n v="28474"/>
        <n v="92848.5"/>
        <n v="21935"/>
        <n v="202928.5"/>
        <n v="22645"/>
        <n v="6039"/>
        <n v="35076"/>
        <n v="898"/>
        <n v="129748.82"/>
        <n v="67856"/>
        <n v="53737"/>
        <n v="15937"/>
        <n v="285309.33"/>
        <n v="53157"/>
        <n v="13228"/>
        <n v="10843"/>
        <n v="420.99"/>
        <n v="28167.25"/>
        <n v="2191"/>
        <n v="1993"/>
        <n v="1140"/>
        <n v="1016"/>
        <n v="754"/>
        <n v="4457"/>
        <n v="4890"/>
        <n v="6863"/>
        <n v="1755.01"/>
        <n v="860"/>
        <n v="317"/>
        <n v="2456.66"/>
        <n v="3540"/>
        <n v="8109"/>
        <n v="813"/>
        <n v="20631"/>
        <n v="24315"/>
        <n v="198415.01"/>
        <n v="19523.310000000001"/>
        <n v="20459"/>
        <n v="11744.9"/>
        <n v="13704.33"/>
        <n v="10706"/>
        <n v="30303.24"/>
        <n v="24790"/>
        <n v="8301"/>
        <n v="1165"/>
        <n v="19931"/>
        <n v="15039"/>
        <n v="63527"/>
        <n v="5496"/>
        <n v="32006.67"/>
        <n v="13534"/>
        <n v="8064"/>
        <n v="136009.76"/>
        <n v="9302.5"/>
        <n v="18851"/>
        <n v="105881"/>
        <n v="19324"/>
        <n v="7505"/>
        <n v="5907"/>
        <n v="243778"/>
        <n v="11428.19"/>
        <n v="24505"/>
        <n v="9015"/>
        <n v="2299"/>
        <n v="11323"/>
        <n v="1069"/>
        <n v="15903.5"/>
        <n v="3223"/>
        <n v="18671"/>
        <n v="8173"/>
        <n v="7795"/>
        <n v="5087"/>
        <n v="8666"/>
        <n v="10802"/>
        <n v="597"/>
        <n v="4804"/>
        <n v="76105"/>
        <n v="28728"/>
        <n v="45041"/>
        <n v="180062"/>
        <n v="56618"/>
        <n v="13566"/>
        <n v="5509"/>
        <n v="2990"/>
        <n v="2650.5"/>
        <n v="4856"/>
        <n v="11992"/>
        <n v="5414"/>
        <n v="1538"/>
        <n v="39550.5"/>
        <n v="555"/>
        <n v="1390"/>
        <n v="3025.66"/>
        <n v="6373.27"/>
        <n v="3641"/>
        <n v="1501"/>
        <n v="5398.99"/>
        <n v="1611"/>
        <n v="1561"/>
        <n v="4320"/>
        <n v="2145.0100000000002"/>
        <n v="920"/>
        <n v="7304.04"/>
        <n v="1503"/>
        <n v="10435"/>
        <n v="1006"/>
        <n v="31522"/>
        <n v="1050.5"/>
        <n v="810"/>
        <n v="6680.22"/>
        <n v="3925"/>
        <n v="7053.61"/>
        <n v="6042.02"/>
        <n v="18221"/>
        <n v="3736.55"/>
        <n v="2095.2600000000002"/>
        <n v="50653.11"/>
        <n v="6400.47"/>
        <n v="79335.360000000001"/>
        <n v="9370"/>
        <n v="3236"/>
        <n v="8792.02"/>
        <n v="1883.64"/>
        <n v="2565"/>
        <n v="15606.4"/>
        <n v="416"/>
        <n v="6053"/>
        <n v="3231"/>
        <n v="5433"/>
        <n v="4130"/>
        <n v="108"/>
        <n v="184133.01"/>
        <n v="25445"/>
        <n v="26480"/>
        <n v="35848"/>
        <n v="11545.1"/>
        <n v="26577"/>
        <n v="4078"/>
        <n v="25568"/>
        <n v="104146.51"/>
        <n v="13279"/>
        <n v="15171.5"/>
        <n v="73552"/>
        <n v="42311"/>
        <n v="39"/>
        <n v="1101"/>
        <n v="670"/>
        <n v="326.33"/>
        <n v="1571"/>
        <n v="788"/>
        <n v="201"/>
        <n v="202"/>
        <n v="1126"/>
        <n v="1345"/>
        <n v="5557"/>
        <n v="2501"/>
        <n v="1224"/>
        <n v="8091"/>
        <n v="30226"/>
        <n v="40502.99"/>
        <n v="3258"/>
        <n v="8640"/>
        <n v="8399"/>
        <n v="10680"/>
        <n v="10800"/>
        <n v="15230.03"/>
        <n v="11545"/>
        <n v="801"/>
        <n v="4641"/>
        <n v="35296"/>
        <n v="546"/>
        <n v="2713"/>
        <n v="23530"/>
        <n v="30675"/>
        <n v="8567"/>
        <n v="7785"/>
        <n v="3321.25"/>
        <n v="1261"/>
        <n v="1185"/>
        <n v="2144.34"/>
        <n v="1364"/>
        <n v="1031.6400000000001"/>
        <n v="10182.02"/>
        <n v="5000.18"/>
        <n v="2618"/>
        <n v="3360.72"/>
        <n v="1285"/>
        <n v="10200"/>
        <n v="400.33"/>
        <n v="4516.4399999999996"/>
        <n v="1251"/>
        <n v="4176.1099999999997"/>
        <n v="797"/>
        <n v="1500.76"/>
        <n v="3201"/>
        <n v="4678.5"/>
        <n v="516"/>
        <n v="25740"/>
        <n v="1515.08"/>
        <n v="1913.05"/>
        <n v="4510.8599999999997"/>
        <n v="1056"/>
        <n v="8105"/>
        <n v="680"/>
        <n v="281"/>
        <n v="86"/>
        <n v="930"/>
        <n v="1767"/>
        <n v="13685.99"/>
        <n v="1408"/>
        <n v="7620"/>
        <n v="8026"/>
        <n v="4518"/>
        <n v="4085"/>
        <n v="4289.99"/>
        <n v="6257"/>
        <n v="6500"/>
        <n v="5045"/>
        <n v="8300"/>
        <n v="2100"/>
        <n v="20755"/>
        <n v="1100"/>
        <n v="20343.169999999998"/>
        <n v="10025"/>
        <n v="2585"/>
        <n v="3746"/>
        <n v="725"/>
        <n v="391"/>
        <n v="5041"/>
        <n v="3906"/>
        <n v="3910"/>
        <n v="6592"/>
        <n v="6111"/>
        <n v="6555"/>
        <n v="3775.5"/>
        <n v="3195"/>
        <n v="2333"/>
        <n v="3684"/>
        <n v="2147"/>
        <n v="786"/>
        <n v="1066"/>
        <n v="1361"/>
        <n v="890"/>
        <n v="3003"/>
        <n v="59"/>
        <n v="277"/>
        <n v="1825"/>
        <n v="8256"/>
        <n v="1170"/>
        <n v="3307"/>
        <n v="39131"/>
        <n v="20843.599999999999"/>
        <n v="107421.57"/>
        <n v="12106"/>
        <n v="32616"/>
        <n v="17914"/>
        <n v="106330.39"/>
        <n v="32172.66"/>
        <n v="306970"/>
        <n v="17176.13"/>
        <n v="7576"/>
        <n v="10710"/>
        <n v="3397"/>
        <n v="28633.5"/>
        <n v="4388"/>
        <n v="15808"/>
        <n v="1884"/>
        <n v="93374"/>
        <n v="21882"/>
        <n v="1967.76"/>
        <n v="2280"/>
        <n v="110353.65"/>
        <n v="1434"/>
        <n v="2800"/>
        <n v="970"/>
        <n v="926"/>
        <n v="6387"/>
        <n v="3158"/>
        <n v="22933.05"/>
        <n v="1466"/>
        <n v="17731"/>
        <n v="986"/>
        <n v="11500"/>
        <n v="1873"/>
        <n v="831"/>
        <n v="353"/>
        <n v="492"/>
        <n v="3170"/>
        <n v="335597.31"/>
        <n v="42086.42"/>
        <n v="124"/>
        <n v="358"/>
        <n v="5233"/>
        <n v="5876"/>
        <n v="3155"/>
        <n v="17155"/>
        <n v="5621.38"/>
        <n v="91"/>
        <n v="1333"/>
        <n v="19"/>
        <n v="5145"/>
        <n v="21360"/>
        <n v="20919.25"/>
        <n v="18100"/>
        <n v="4310"/>
        <n v="15929.51"/>
        <n v="1660"/>
        <n v="2495"/>
        <n v="2836"/>
        <n v="3319"/>
        <n v="11032"/>
        <n v="21994"/>
        <n v="1897"/>
        <n v="1058"/>
        <n v="3415"/>
        <n v="276"/>
        <n v="1698"/>
        <n v="74"/>
        <n v="8586"/>
        <n v="71"/>
        <n v="3390"/>
        <n v="6061"/>
        <n v="26.01"/>
        <n v="3441"/>
        <n v="41500"/>
        <n v="1739"/>
        <n v="39304"/>
        <n v="28067.57"/>
        <n v="46643.07"/>
        <n v="50803"/>
        <n v="92340.21"/>
        <n v="3938"/>
        <n v="7226"/>
        <n v="153362"/>
        <n v="29089"/>
        <n v="31754.69"/>
        <n v="11998.01"/>
        <n v="30026"/>
        <n v="18645"/>
        <n v="6530"/>
        <n v="29531"/>
        <n v="10965"/>
        <n v="12627"/>
        <n v="16806"/>
        <n v="7326.88"/>
        <n v="57817"/>
        <n v="105745"/>
        <n v="49321"/>
        <n v="30274"/>
        <n v="7833"/>
        <n v="45979.01"/>
        <n v="31291"/>
        <n v="14190"/>
        <n v="53769"/>
        <n v="22603"/>
        <n v="7336.01"/>
        <n v="9832"/>
        <n v="73818.240000000005"/>
        <n v="7397"/>
        <n v="4225"/>
        <n v="731"/>
        <n v="835"/>
        <n v="1751"/>
        <n v="1048"/>
        <n v="1002"/>
        <n v="2082.25"/>
        <n v="1316"/>
        <n v="5234"/>
        <n v="2946"/>
        <n v="1197"/>
        <n v="3035"/>
        <n v="3160"/>
        <n v="11056.75"/>
        <n v="924"/>
        <n v="8211.61"/>
        <n v="5070"/>
        <n v="5831.74"/>
        <n v="666"/>
        <n v="12795"/>
        <n v="1150"/>
        <n v="440"/>
        <n v="3363"/>
        <n v="4511"/>
        <n v="2560"/>
        <n v="2705"/>
        <n v="10027"/>
        <n v="5665"/>
        <n v="3572.12"/>
        <n v="1616"/>
        <n v="4247"/>
        <n v="780"/>
        <n v="10603"/>
        <n v="5240"/>
        <n v="272"/>
        <n v="2155"/>
        <n v="9536"/>
        <n v="2663"/>
        <n v="3320"/>
        <n v="2867.99"/>
        <n v="2923"/>
        <n v="1870.99"/>
        <n v="485"/>
        <n v="3900"/>
        <n v="2366"/>
        <n v="311"/>
        <n v="417"/>
        <n v="146"/>
        <n v="7500"/>
        <n v="504"/>
        <n v="6301.76"/>
        <n v="953"/>
        <n v="271"/>
        <n v="63"/>
        <n v="1908"/>
        <n v="185"/>
        <n v="1142"/>
        <n v="23"/>
        <n v="316"/>
        <n v="3405"/>
        <n v="622"/>
        <n v="565"/>
        <n v="264"/>
        <n v="657"/>
        <n v="2030"/>
        <n v="611"/>
        <n v="437"/>
        <n v="1362"/>
        <n v="671"/>
        <n v="129"/>
        <n v="25800"/>
        <n v="46100.69"/>
        <n v="3750"/>
        <n v="8165.55"/>
        <n v="10092"/>
        <n v="795"/>
        <n v="2569"/>
        <n v="3531"/>
        <n v="1280"/>
        <n v="4055"/>
        <n v="8230"/>
        <n v="40850"/>
        <n v="1072"/>
        <n v="1096"/>
        <n v="1605"/>
        <n v="1322"/>
        <n v="5481"/>
        <n v="1218"/>
        <n v="10685"/>
        <n v="5035.6899999999996"/>
        <n v="1635"/>
        <n v="11363"/>
        <n v="5696"/>
        <n v="3710"/>
        <n v="3205"/>
        <n v="2107"/>
        <n v="8740"/>
        <n v="5100"/>
        <n v="8010"/>
        <n v="971"/>
        <n v="3275"/>
        <n v="5157"/>
        <n v="5103"/>
        <n v="169985.91"/>
        <n v="25088"/>
        <n v="2532"/>
        <n v="27600.2"/>
        <n v="35307"/>
        <n v="8780"/>
        <n v="3135"/>
        <n v="1373.24"/>
        <n v="15744"/>
        <n v="60180"/>
        <n v="10373"/>
        <n v="51514.5"/>
        <n v="22991.01"/>
        <n v="7595.43"/>
        <n v="45126"/>
        <n v="12772.6"/>
        <n v="8620"/>
        <n v="29939"/>
        <n v="371"/>
        <n v="4685"/>
        <n v="15696"/>
        <n v="28276"/>
        <n v="3508"/>
        <n v="8722"/>
        <n v="23285"/>
        <n v="4230"/>
        <n v="18185"/>
        <n v="7040"/>
        <n v="5221"/>
        <n v="10088"/>
        <n v="721"/>
        <n v="12321"/>
        <n v="7555"/>
        <n v="1290"/>
        <n v="52576"/>
        <n v="8401"/>
        <n v="32903"/>
        <n v="1272"/>
        <n v="4396"/>
        <n v="112536"/>
        <n v="27196.71"/>
        <n v="31683"/>
        <n v="1005"/>
        <n v="21742.78"/>
        <n v="3225"/>
        <n v="9170"/>
        <n v="16501"/>
        <n v="13121"/>
        <n v="5308.26"/>
        <n v="15077"/>
        <n v="745"/>
        <n v="8320"/>
        <n v="827"/>
        <n v="451"/>
        <n v="6684"/>
        <n v="587"/>
        <n v="8471"/>
        <n v="41950"/>
        <n v="334"/>
        <n v="7173"/>
        <n v="645"/>
        <n v="1296"/>
        <n v="11226"/>
        <n v="2103"/>
        <n v="470"/>
        <n v="5854"/>
        <n v="11432"/>
        <n v="796"/>
        <n v="1183.19"/>
        <n v="910"/>
        <n v="1715"/>
        <n v="1758"/>
        <n v="278"/>
        <n v="1827"/>
        <n v="6258"/>
        <n v="2476"/>
        <n v="7905"/>
        <n v="6633"/>
        <n v="5328"/>
        <n v="521"/>
        <n v="85192"/>
        <n v="16291"/>
        <n v="540"/>
        <n v="162"/>
        <n v="639"/>
        <n v="96"/>
        <n v="258"/>
        <n v="7540"/>
        <n v="5250"/>
        <n v="23505"/>
        <n v="2361"/>
        <n v="3535"/>
        <n v="3514"/>
        <n v="2331"/>
        <n v="10067.5"/>
        <n v="9425.23"/>
        <n v="5600"/>
        <n v="5700"/>
        <n v="2002.22"/>
        <n v="4569"/>
        <n v="2102"/>
        <n v="5086"/>
        <n v="14450"/>
        <n v="2669"/>
        <n v="1220"/>
        <n v="56079.83"/>
        <n v="3485"/>
        <n v="3105"/>
        <n v="8241"/>
        <n v="2245"/>
        <n v="7617"/>
        <n v="2300"/>
        <n v="3034"/>
        <n v="5478"/>
        <n v="2935"/>
        <n v="2576"/>
        <n v="4794.82"/>
        <n v="1437"/>
        <n v="7062"/>
        <n v="4610"/>
        <n v="3270"/>
        <n v="17444"/>
        <n v="6780"/>
        <n v="2726"/>
        <n v="5175"/>
        <n v="11335.7"/>
        <n v="3773"/>
        <n v="27541"/>
        <n v="5050"/>
        <n v="6007"/>
        <n v="12256"/>
        <n v="35123"/>
        <n v="12252"/>
        <n v="20022"/>
        <n v="15126"/>
        <n v="4137"/>
        <n v="3120"/>
        <n v="3395"/>
        <n v="30610"/>
        <n v="2047"/>
        <n v="7164"/>
        <n v="21573"/>
        <n v="2857"/>
        <n v="1610"/>
        <n v="1312"/>
        <n v="5940"/>
        <n v="4015.71"/>
        <n v="15481"/>
        <n v="20120"/>
        <n v="35275.64"/>
        <n v="3145"/>
        <n v="6208.98"/>
        <n v="9801"/>
        <n v="12730.42"/>
        <n v="8227"/>
        <n v="1647"/>
        <n v="21904"/>
        <n v="11122"/>
        <n v="2646.5"/>
        <n v="12095"/>
        <n v="5771"/>
        <n v="25388"/>
        <n v="2876"/>
        <n v="20365"/>
        <n v="13163.5"/>
        <n v="12806"/>
        <n v="2125.9899999999998"/>
        <n v="7365"/>
        <n v="24418.6"/>
        <n v="5462"/>
        <n v="3315"/>
        <n v="12571"/>
        <n v="2804.16"/>
        <n v="2575"/>
        <n v="4428"/>
        <n v="7877"/>
        <n v="15315"/>
        <n v="8120"/>
        <n v="1950"/>
        <n v="15443"/>
        <n v="4296"/>
        <n v="15705"/>
        <n v="1805"/>
        <n v="5258"/>
        <n v="5430"/>
        <n v="6628"/>
        <n v="2060"/>
        <n v="31820.5"/>
        <n v="838"/>
        <n v="3048"/>
        <n v="5604"/>
        <n v="15265"/>
        <n v="10026.49"/>
        <n v="665.21"/>
        <n v="2424"/>
        <n v="7670"/>
        <n v="710"/>
        <n v="720.01"/>
        <n v="2161"/>
        <n v="5504"/>
        <n v="10173"/>
        <n v="3486"/>
        <n v="4004"/>
        <n v="8685"/>
        <n v="2086"/>
        <n v="15677.5"/>
        <n v="4081"/>
        <n v="1066.8"/>
        <n v="558"/>
        <n v="6505"/>
        <n v="2321"/>
        <n v="4400"/>
        <n v="11747.18"/>
        <n v="1115"/>
        <n v="2512"/>
        <n v="2525"/>
        <n v="537"/>
        <n v="1259"/>
        <n v="1525"/>
        <n v="450"/>
        <n v="8110"/>
        <n v="2635"/>
        <n v="1168"/>
        <n v="1594"/>
        <n v="3660"/>
        <n v="5366"/>
        <n v="5016"/>
        <n v="2755"/>
        <n v="15327"/>
        <n v="8348"/>
        <n v="4145"/>
        <n v="1650"/>
        <n v="2389"/>
        <n v="5516"/>
        <n v="1534"/>
        <n v="3655"/>
        <n v="5055"/>
        <n v="5376"/>
        <n v="3058"/>
        <n v="2210"/>
        <n v="10299"/>
        <n v="4250"/>
        <n v="9124"/>
        <n v="5673"/>
        <n v="1090"/>
        <n v="7860"/>
        <n v="3178"/>
        <n v="1105"/>
        <n v="1046"/>
        <n v="5195"/>
        <n v="1766"/>
        <n v="3730"/>
        <n v="8001"/>
        <n v="8084"/>
        <n v="592"/>
        <n v="2073"/>
        <n v="3133"/>
        <n v="4090"/>
        <n v="3526"/>
        <n v="1955"/>
        <n v="6000.66"/>
        <n v="3506"/>
        <n v="1557"/>
        <n v="11450"/>
        <n v="1536"/>
        <n v="1587"/>
        <n v="783"/>
        <n v="4443"/>
        <n v="10041"/>
        <n v="2954"/>
        <n v="16465"/>
        <n v="481.5"/>
        <n v="10031"/>
        <n v="2142"/>
        <n v="1055"/>
        <n v="618"/>
        <n v="3255"/>
        <n v="15535"/>
        <n v="4784"/>
        <n v="1700.01"/>
        <n v="4035"/>
        <n v="2930"/>
        <n v="966"/>
        <n v="10115"/>
        <n v="3273"/>
        <n v="6215"/>
        <n v="30891.1"/>
        <n v="2170.9899999999998"/>
        <n v="2193"/>
        <n v="9525"/>
        <n v="1120"/>
        <n v="5295"/>
        <n v="2605"/>
        <n v="1616.14"/>
        <n v="5260.92"/>
        <n v="1855"/>
        <n v="867"/>
        <n v="1078"/>
        <n v="2305"/>
        <n v="1365"/>
        <n v="658"/>
        <n v="1532"/>
        <n v="385"/>
        <n v="705"/>
        <n v="10065"/>
        <n v="5739"/>
        <n v="2804"/>
        <n v="1216"/>
        <n v="631"/>
        <n v="950"/>
        <n v="695"/>
        <n v="505"/>
        <n v="10338"/>
        <n v="5116.18"/>
        <n v="4450"/>
        <n v="12178"/>
        <n v="3175"/>
        <n v="1073"/>
        <n v="2041"/>
        <n v="4900"/>
        <n v="340"/>
        <n v="312"/>
        <n v="2257"/>
        <n v="1918"/>
        <n v="2140"/>
        <n v="11880"/>
        <n v="4150"/>
        <n v="5358"/>
        <n v="2856"/>
        <n v="4656"/>
        <n v="3636"/>
        <n v="5635"/>
        <n v="1275"/>
        <n v="791"/>
        <n v="4000.22"/>
        <n v="5343"/>
        <n v="3732"/>
        <n v="1690"/>
        <n v="2110"/>
        <n v="1063"/>
        <n v="4216"/>
        <n v="2689"/>
        <n v="2594"/>
        <n v="10440"/>
        <n v="3190"/>
        <n v="1518"/>
        <n v="3080"/>
        <n v="1650.69"/>
        <n v="593"/>
        <n v="4546"/>
        <n v="10156"/>
        <n v="3366"/>
        <n v="7015"/>
        <n v="1669"/>
        <n v="660"/>
        <n v="2750"/>
        <n v="7810"/>
        <n v="2063"/>
        <n v="718"/>
        <n v="369"/>
        <n v="1260"/>
        <n v="5623"/>
        <n v="251"/>
        <n v="1125"/>
        <n v="40043.25"/>
        <n v="2620"/>
        <n v="1527.5"/>
        <n v="773"/>
        <n v="5845"/>
        <n v="5671.11"/>
        <n v="100036"/>
        <n v="3470"/>
        <n v="469"/>
        <n v="527.45000000000005"/>
        <n v="2095"/>
        <n v="1088"/>
        <n v="1110"/>
        <n v="5024"/>
        <n v="2287"/>
        <n v="1831"/>
        <n v="3084"/>
        <n v="6155"/>
        <n v="10133"/>
        <n v="1500.2"/>
        <n v="2870"/>
        <n v="3465"/>
        <n v="8207"/>
        <n v="5003"/>
        <n v="2545"/>
        <n v="3081"/>
        <n v="1010"/>
        <n v="2087"/>
        <n v="4002"/>
        <n v="3908"/>
        <n v="580"/>
        <n v="3005"/>
        <n v="1623"/>
        <n v="7220"/>
        <n v="2520"/>
        <n v="880"/>
        <n v="11045"/>
        <n v="3292"/>
        <n v="1000.99"/>
        <n v="3148"/>
        <n v="4073"/>
        <n v="8725"/>
        <n v="1762"/>
        <n v="3185"/>
        <n v="1276"/>
        <n v="40153"/>
        <n v="752"/>
        <n v="2616"/>
        <n v="5813"/>
        <n v="5291"/>
        <n v="2215"/>
        <n v="3061"/>
        <n v="3330"/>
        <n v="8114"/>
        <n v="714"/>
        <n v="3095.11"/>
        <n v="1382"/>
        <n v="3530"/>
        <n v="3046"/>
        <n v="4545"/>
        <n v="12348.5"/>
        <n v="2202"/>
        <n v="3383"/>
        <n v="1119"/>
        <n v="4176"/>
        <n v="3880"/>
        <n v="1043"/>
        <n v="5285"/>
        <n v="355"/>
        <n v="5012.25"/>
        <n v="51184"/>
        <n v="3760"/>
        <n v="4005"/>
        <n v="2160"/>
        <n v="5526"/>
        <n v="606"/>
        <n v="1505"/>
        <n v="409.01"/>
        <n v="2925"/>
        <n v="1820"/>
        <n v="1082.5"/>
        <n v="1835"/>
        <n v="11530"/>
        <n v="3590"/>
        <n v="1246"/>
        <n v="4030"/>
        <n v="420"/>
        <n v="3449"/>
        <n v="5040"/>
        <n v="1668"/>
        <n v="4592"/>
        <n v="4409.55"/>
        <n v="2879"/>
        <n v="1862"/>
        <n v="362"/>
        <n v="427"/>
        <n v="5176"/>
        <n v="6027"/>
        <n v="1326"/>
        <n v="5167"/>
        <n v="713"/>
        <n v="4550"/>
        <n v="3798"/>
        <n v="4409.7700000000004"/>
        <n v="5050.7700000000004"/>
        <n v="1328"/>
        <n v="7942"/>
        <n v="10265.01"/>
        <n v="2335"/>
        <n v="4306.1099999999997"/>
        <n v="1460"/>
        <n v="5510"/>
        <n v="2864"/>
        <n v="15597"/>
        <n v="4935"/>
        <n v="1547"/>
        <n v="6658"/>
        <n v="5380"/>
        <n v="402"/>
        <n v="2358"/>
        <n v="455"/>
        <n v="1826"/>
        <n v="825"/>
        <n v="2119.9899999999998"/>
        <n v="1000.01"/>
        <n v="1788.57"/>
        <n v="2145"/>
        <n v="1064"/>
        <n v="3659"/>
        <n v="5501"/>
        <n v="2650"/>
        <n v="5271"/>
        <n v="4580"/>
        <n v="501"/>
        <n v="530.11"/>
        <n v="1256"/>
        <n v="1400"/>
        <n v="3271"/>
        <n v="2042"/>
        <n v="100824"/>
        <n v="872"/>
        <n v="1097"/>
        <n v="1065"/>
        <n v="4066"/>
        <n v="842"/>
        <n v="189"/>
        <n v="2129"/>
        <n v="2113"/>
        <n v="38"/>
        <n v="1788"/>
        <n v="452"/>
        <n v="2059"/>
        <n v="1241"/>
        <n v="542"/>
        <n v="2524"/>
        <n v="10775"/>
        <n v="135"/>
        <n v="173"/>
        <n v="2993"/>
        <n v="1384"/>
        <n v="2290"/>
        <n v="453"/>
        <n v="1102"/>
        <n v="1315"/>
        <n v="2485"/>
        <n v="397"/>
        <n v="1782"/>
        <n v="1577"/>
        <n v="292"/>
        <n v="285"/>
        <n v="527"/>
        <n v="211"/>
        <n v="136"/>
        <n v="3905"/>
        <n v="1305"/>
        <n v="214"/>
        <n v="3877"/>
        <n v="488"/>
        <n v="69"/>
        <n v="541"/>
        <n v="497"/>
        <n v="1156"/>
        <n v="1742"/>
        <n v="12521"/>
        <n v="561"/>
        <n v="413"/>
        <n v="6141.99"/>
        <n v="3685"/>
        <n v="2823"/>
        <n v="3001"/>
        <n v="775"/>
        <n v="490"/>
        <n v="27"/>
        <n v="34.950000000000003"/>
        <n v="37"/>
        <n v="735"/>
        <n v="576"/>
        <n v="1335"/>
        <n v="759"/>
        <n v="204"/>
        <n v="137"/>
      </sharedItems>
    </cacheField>
    <cacheField name="Percent Funded" numFmtId="1">
      <sharedItems containsSemiMixedTypes="0" containsString="0" containsNumber="1" minValue="0" maxValue="2260300" count="2880">
        <n v="136.85882352941178"/>
        <n v="142.60827250608273"/>
        <n v="105"/>
        <n v="103.89999999999999"/>
        <n v="122.99154545454545"/>
        <n v="109.77744436109028"/>
        <n v="106.4875"/>
        <n v="101.22222222222221"/>
        <n v="100.04342857142856"/>
        <n v="125.998"/>
        <n v="100.49999999999999"/>
        <n v="120.5"/>
        <n v="165.29333333333335"/>
        <n v="159.97142857142856"/>
        <n v="100.93333333333334"/>
        <n v="106.60000000000001"/>
        <n v="100.24166666666667"/>
        <n v="100.66666666666666"/>
        <n v="106.32110000000002"/>
        <n v="145.29411764705881"/>
        <n v="100.2"/>
        <n v="109.13513513513513"/>
        <n v="117.14285714285715"/>
        <n v="118.5"/>
        <n v="108.80768571428572"/>
        <n v="133.33333333333331"/>
        <n v="155.20000000000002"/>
        <n v="111.72500000000001"/>
        <n v="100.35000000000001"/>
        <n v="123.33333333333334"/>
        <n v="101.29975"/>
        <n v="100"/>
        <n v="100.24604569420035"/>
        <n v="102.0952380952381"/>
        <n v="130.46153846153845"/>
        <n v="166.5"/>
        <n v="142.15"/>
        <n v="183.44090909090909"/>
        <n v="110.04"/>
        <n v="130.98000000000002"/>
        <n v="101.35000000000001"/>
        <n v="141.85714285714286"/>
        <n v="308.65999999999997"/>
        <n v="120"/>
        <n v="104.16666666666667"/>
        <n v="107.61100000000002"/>
        <n v="107.94999999999999"/>
        <n v="128.0181818181818"/>
        <n v="116.21"/>
        <n v="109.63333333333334"/>
        <n v="101"/>
        <n v="128.95348837209301"/>
        <n v="107.26249999999999"/>
        <n v="101.89999999999999"/>
        <n v="102.91"/>
        <n v="100.12570000000001"/>
        <n v="103.29622222222221"/>
        <n v="148.30000000000001"/>
        <n v="154.73333333333332"/>
        <n v="113.51849999999999"/>
        <n v="173.33333333333334"/>
        <n v="107.52857142857141"/>
        <n v="118.6"/>
        <n v="116.25000000000001"/>
        <n v="127.16666666666667"/>
        <n v="110.9423"/>
        <n v="127.2"/>
        <n v="123.94444444444443"/>
        <n v="108.40909090909091"/>
        <n v="112.93199999999999"/>
        <n v="115.42857142857143"/>
        <n v="153.33333333333334"/>
        <n v="392.5"/>
        <n v="2702"/>
        <n v="127"/>
        <n v="107.25"/>
        <n v="198"/>
        <n v="100.01249999999999"/>
        <n v="102.49999999999999"/>
        <n v="125.49999999999999"/>
        <n v="106.46666666666667"/>
        <n v="104.60000000000001"/>
        <n v="102.85714285714285"/>
        <n v="115.06666666666668"/>
        <n v="100.4"/>
        <n v="105.2"/>
        <n v="110.60000000000001"/>
        <n v="104"/>
        <n v="131.42857142857142"/>
        <n v="114.66666666666667"/>
        <n v="106.25"/>
        <n v="106.01933333333334"/>
        <n v="127.75000000000001"/>
        <n v="105.15384615384616"/>
        <n v="107.40909090909089"/>
        <n v="102.46666666666667"/>
        <n v="246.66666666666669"/>
        <n v="219.49999999999997"/>
        <n v="130.76923076923077"/>
        <n v="154.57142857142858"/>
        <n v="141"/>
        <n v="103.33333333333334"/>
        <n v="140.44444444444443"/>
        <n v="113.65714285714286"/>
        <n v="100.49377777777779"/>
        <n v="113.03159999999998"/>
        <n v="104.55692307692308"/>
        <n v="1.4285714285714287E-2"/>
        <n v="3.3333333333333333E-2"/>
        <n v="0"/>
        <n v="0.27454545454545454"/>
        <n v="14.000000000000002"/>
        <n v="5.548"/>
        <n v="2.375"/>
        <n v="1.867"/>
        <n v="9.5687499999999996"/>
        <n v="13.433333333333334"/>
        <n v="3.1413333333333333"/>
        <n v="10.775"/>
        <n v="0.33333333333333337"/>
        <n v="27.6"/>
        <n v="7.5111111111111111"/>
        <n v="0.57499999999999996"/>
        <n v="0.08"/>
        <n v="0.91999999999999993"/>
        <n v="23.163076923076922"/>
        <n v="5.5999999999999994E-2"/>
        <n v="7.8947368421052634E-3"/>
        <n v="0.71799999999999997"/>
        <n v="2.666666666666667"/>
        <n v="6.0000000000000001E-3"/>
        <n v="5.0999999999999996"/>
        <n v="0.26711185308848079"/>
        <n v="2E-3"/>
        <n v="0.01"/>
        <n v="15.535714285714286"/>
        <n v="0.53333333333333333"/>
        <n v="60"/>
        <n v="4.0625"/>
        <n v="22.400000000000002"/>
        <n v="3.25"/>
        <n v="6.4850000000000003"/>
        <n v="40"/>
        <n v="20"/>
        <n v="33.416666666666664"/>
        <n v="21.092608822670172"/>
        <n v="35.856000000000002"/>
        <n v="3.4000000000000004"/>
        <n v="5.5"/>
        <n v="16"/>
        <n v="6.8999999999999992E-2"/>
        <n v="0.41666666666666669"/>
        <n v="5"/>
        <n v="1.6999999999999999E-3"/>
        <n v="0.12"/>
        <n v="41.857142857142861"/>
        <n v="10.48"/>
        <n v="1.1159999999999999"/>
        <n v="26.192500000000003"/>
        <n v="58.461538461538467"/>
        <n v="29.84"/>
        <n v="50.721666666666664"/>
        <n v="16.25"/>
        <n v="15.214285714285714"/>
        <n v="25.25"/>
        <n v="44.6"/>
        <n v="1.5873015873015872E-2"/>
        <n v="0.04"/>
        <n v="8.0000000000000002E-3"/>
        <n v="0.22727272727272727"/>
        <n v="55.698440000000005"/>
        <n v="11.943"/>
        <n v="2"/>
        <n v="17.630000000000003"/>
        <n v="0.72"/>
        <n v="13"/>
        <n v="0.86206896551724133"/>
        <n v="0.4"/>
        <n v="2.75"/>
        <n v="40.1"/>
        <n v="25"/>
        <n v="107.63413333333334"/>
        <n v="112.63736263736264"/>
        <n v="113.46153846153845"/>
        <n v="102.592"/>
        <n v="113.75714285714287"/>
        <n v="103.71999999999998"/>
        <n v="305.46000000000004"/>
        <n v="134.1"/>
        <n v="101.33294117647058"/>
        <n v="112.92"/>
        <n v="105.58333333333334"/>
        <n v="125.57142857142858"/>
        <n v="184.56"/>
        <n v="100.73333333333335"/>
        <n v="116.94725"/>
        <n v="106.73325"/>
        <n v="139.1"/>
        <n v="106.72648571428572"/>
        <n v="191.14"/>
        <n v="131.93789333333334"/>
        <n v="106.4"/>
        <n v="107.4"/>
        <n v="240"/>
        <n v="118.08108"/>
        <n v="118.19999999999999"/>
        <n v="111.1"/>
        <n v="145.5"/>
        <n v="131.62883248730967"/>
        <n v="111.4"/>
        <n v="147.23376999999999"/>
        <n v="152.60869565217391"/>
        <n v="104.67999999999999"/>
        <n v="177.43366666666668"/>
        <n v="107.7758"/>
        <n v="156"/>
        <n v="108.395"/>
        <n v="147.6"/>
        <n v="110.38153846153847"/>
        <n v="150.34814814814814"/>
        <n v="157.31829411764707"/>
        <n v="156.14400000000001"/>
        <n v="120.58763636363636"/>
        <n v="101.18888888888888"/>
        <n v="114.27249999999999"/>
        <n v="104.62615"/>
        <n v="228.82507142857142"/>
        <n v="109.15333333333332"/>
        <n v="176.29999999999998"/>
        <n v="103.21061999999999"/>
        <n v="104.82000000000001"/>
        <n v="106.68444444444445"/>
        <n v="120.02"/>
        <n v="101.50693333333334"/>
        <n v="101.38461538461539"/>
        <n v="133.10911999999999"/>
        <n v="118.72620000000001"/>
        <n v="100.64"/>
        <n v="108.93241269841269"/>
        <n v="178.95250000000001"/>
        <n v="101.72264"/>
        <n v="118.73499999999999"/>
        <n v="100.46"/>
        <n v="137.46666666666667"/>
        <n v="231.64705882352939"/>
        <n v="130.33333333333331"/>
        <n v="292.89999999999998"/>
        <n v="111.31818181818183"/>
        <n v="105.56666666666668"/>
        <n v="118.94444444444446"/>
        <n v="104.129"/>
        <n v="104.10165000000001"/>
        <n v="111.87499999999999"/>
        <n v="104.73529411764706"/>
        <n v="385.15000000000003"/>
        <n v="101.248"/>
        <n v="113.77333333333333"/>
        <n v="100.80333333333333"/>
        <n v="283.32"/>
        <n v="112.68"/>
        <n v="106.58000000000001"/>
        <n v="102.66285714285715"/>
        <n v="107.91200000000001"/>
        <n v="123.07407407407408"/>
        <n v="101.6"/>
        <n v="104.396"/>
        <n v="112.92973333333333"/>
        <n v="136.4"/>
        <n v="103.61439999999999"/>
        <n v="105.5"/>
        <n v="101.82857142857142"/>
        <n v="106.60499999999999"/>
        <n v="113.015"/>
        <n v="125.22750000000001"/>
        <n v="101.19"/>
        <n v="102.76470588235294"/>
        <n v="116.83911999999998"/>
        <n v="101.16833333333335"/>
        <n v="110.13360000000002"/>
        <n v="108.08333333333333"/>
        <n v="125.02285714285715"/>
        <n v="106.71428571428572"/>
        <n v="100.36639999999998"/>
        <n v="102.02863333333335"/>
        <n v="102.08358208955224"/>
        <n v="123.27586206896552"/>
        <n v="170.28880000000001"/>
        <n v="111.59049999999999"/>
        <n v="103"/>
        <n v="106.63570159857905"/>
        <n v="114.75999999999999"/>
        <n v="127.34117647058822"/>
        <n v="116.56"/>
        <n v="108.61819426615318"/>
        <n v="103.94285714285714"/>
        <n v="116.25714285714285"/>
        <n v="102.69239999999999"/>
        <n v="174"/>
        <n v="103.08800000000001"/>
        <n v="104.85537190082646"/>
        <n v="101.375"/>
        <n v="111.07699999999998"/>
        <n v="124.15933781686496"/>
        <n v="101.33333333333334"/>
        <n v="110.16142857142856"/>
        <n v="103.97333333333334"/>
        <n v="101.31578947368421"/>
        <n v="103.3501"/>
        <n v="104.11200000000001"/>
        <n v="110.15569230769231"/>
        <n v="122.02"/>
        <n v="114.16866666666667"/>
        <n v="125.33333333333334"/>
        <n v="106.66666666666667"/>
        <n v="130.65"/>
        <n v="105.9591836734694"/>
        <n v="114.39999999999999"/>
        <n v="111.76666666666665"/>
        <n v="116.08000000000001"/>
        <n v="141.5"/>
        <n v="104.72999999999999"/>
        <n v="255.83333333333331"/>
        <n v="206.70670670670671"/>
        <n v="112.105"/>
        <n v="105.982"/>
        <n v="100.16666666666667"/>
        <n v="213.98947368421051"/>
        <n v="126.16000000000001"/>
        <n v="181.53547058823528"/>
        <n v="100.61"/>
        <n v="100.9027027027027"/>
        <n v="110.446"/>
        <n v="111.8936170212766"/>
        <n v="108.04450000000001"/>
        <n v="103.90027322404372"/>
        <n v="125.16000000000001"/>
        <n v="106.80499999999999"/>
        <n v="112.30249999999999"/>
        <n v="103.812"/>
        <n v="141.65"/>
        <n v="105.25999999999999"/>
        <n v="103.09142857142857"/>
        <n v="107.65957446808511"/>
        <n v="107.70464285714286"/>
        <n v="101.55000000000001"/>
        <n v="101.43766666666667"/>
        <n v="136.80000000000001"/>
        <n v="128.29999999999998"/>
        <n v="101.05"/>
        <n v="126.84"/>
        <n v="105.0859375"/>
        <n v="102.85405405405406"/>
        <n v="102.14714285714285"/>
        <n v="120.21700000000001"/>
        <n v="100.24761904761905"/>
        <n v="100.63392857142857"/>
        <n v="100.4375"/>
        <n v="0.43939393939393934"/>
        <n v="2.0066666666666668"/>
        <n v="1.075"/>
        <n v="0.76500000000000001"/>
        <n v="6.7966666666666677"/>
        <n v="1.2E-2"/>
        <n v="1.3299999999999998"/>
        <n v="5.6333333333333329"/>
        <n v="2.4"/>
        <n v="13.833333333333334"/>
        <n v="9.5"/>
        <n v="2.7272727272727275E-3"/>
        <n v="9.379999999999999"/>
        <n v="0.1"/>
        <n v="39.358823529411765"/>
        <n v="3.3333333333333335E-3"/>
        <n v="7.2952380952380951"/>
        <n v="1.6666666666666666E-2"/>
        <n v="3.2804000000000002"/>
        <n v="2.25"/>
        <n v="0.79200000000000004"/>
        <n v="64"/>
        <n v="2.7404479578392621E-2"/>
        <n v="0.82000000000000006"/>
        <n v="6.9230769230769221E-2"/>
        <n v="0.68631863186318631"/>
        <n v="8.2100000000000009"/>
        <n v="6.4102564102564097E-2"/>
        <n v="0.29411764705882354"/>
        <n v="2.2727272727272729"/>
        <n v="9.9009900990099015E-2"/>
        <n v="26.953125"/>
        <n v="0.76"/>
        <n v="21.574999999999999"/>
        <n v="1.02"/>
        <n v="11.892727272727273"/>
        <n v="17.625"/>
        <n v="2.87"/>
        <n v="3.0303030303030304E-2"/>
        <n v="2.230268181818182"/>
        <n v="32.56"/>
        <n v="19.41"/>
        <n v="6.1"/>
        <n v="50.2"/>
        <n v="0.18625"/>
        <n v="21.906971229845084"/>
        <n v="9.0909090909090905E-3"/>
        <n v="0.28667813379201834"/>
        <n v="0.155"/>
        <n v="1.6666666666666668E-3"/>
        <n v="0.6696428571428571"/>
        <n v="4.5985132395404564"/>
        <n v="9.5500000000000007"/>
        <n v="3.3076923076923079"/>
        <n v="1.1499999999999999"/>
        <n v="1.7538461538461538"/>
        <n v="1.3673469387755102"/>
        <n v="0.43333333333333329"/>
        <n v="0.125"/>
        <n v="3.2"/>
        <n v="0.8"/>
        <n v="0.2"/>
        <n v="3"/>
        <n v="0.13749999999999998"/>
        <n v="13.923999999999999"/>
        <n v="3.3333333333333335"/>
        <n v="25.41340206185567"/>
        <n v="1.3666666666666667"/>
        <n v="22.881426547787683"/>
        <n v="102.1"/>
        <n v="104.64"/>
        <n v="120.6"/>
        <n v="108.67285714285715"/>
        <n v="113.99999999999999"/>
        <n v="100.85"/>
        <n v="115.65217391304347"/>
        <n v="130.41666666666666"/>
        <n v="107.78267254038178"/>
        <n v="123.25"/>
        <n v="104.66666666666666"/>
        <n v="118.25757575757576"/>
        <n v="302.42"/>
        <n v="100.64400000000001"/>
        <n v="6.6666666666666671E-3"/>
        <n v="0.55555555555555558"/>
        <n v="3.9999999999999996E-4"/>
        <n v="0.31818181818181818"/>
        <n v="1.2"/>
        <n v="27.383999999999997"/>
        <n v="8.666666666666667E-2"/>
        <n v="0.09"/>
        <n v="2.7199999999999998"/>
        <n v="0.70000000000000007"/>
        <n v="5.0413333333333332"/>
        <n v="0.49199999999999999"/>
        <n v="36.589147286821706"/>
        <n v="2.5"/>
        <n v="0.91066666666666674"/>
        <n v="2.0833333333333336E-2"/>
        <n v="0.36666666666666664"/>
        <n v="9.0666666666666659E-2"/>
        <n v="5.5555555555555558E-3"/>
        <n v="0.02"/>
        <n v="1"/>
        <n v="0.16705882352941176"/>
        <n v="0.42399999999999999"/>
        <n v="0.38925389253892539"/>
        <n v="0.7155635062611807"/>
        <n v="0.43166666666666664"/>
        <n v="1.25E-3"/>
        <n v="1.12E-2"/>
        <n v="1.4583333333333333"/>
        <n v="1.1111111111111112E-2"/>
        <n v="0.55999999999999994"/>
        <n v="9.0833333333333339"/>
        <n v="3.3444444444444441"/>
        <n v="1.3333333333333334E-2"/>
        <n v="4.46"/>
        <n v="6.0999999999999999E-2"/>
        <n v="23"/>
        <n v="0.104"/>
        <n v="0.42599999999999999"/>
        <n v="0.03"/>
        <n v="0.26666666666666666"/>
        <n v="34"/>
        <n v="6.2E-2"/>
        <n v="1.4000000000000001"/>
        <n v="3.9334666666666664"/>
        <n v="2.62"/>
        <n v="0.97400000000000009"/>
        <n v="0.64102564102564097"/>
        <n v="21.363333333333333"/>
        <n v="3.9999999999999996E-5"/>
        <n v="1.044"/>
        <n v="5.6833333333333336"/>
        <n v="17.380000000000003"/>
        <n v="0.17500000000000002"/>
        <n v="8.3340278356529712E-2"/>
        <n v="1.38"/>
        <n v="12.45"/>
        <n v="9.0000000000000011E-3"/>
        <n v="9.9999999999999991E-5"/>
        <n v="144.28571428571428"/>
        <n v="119.16249999999999"/>
        <n v="1460.4850000000001"/>
        <n v="105.80799999999999"/>
        <n v="300.11791999999997"/>
        <n v="278.7"/>
        <n v="131.87625"/>
        <n v="107.05"/>
        <n v="126.82285714285715"/>
        <n v="139.96"/>
        <n v="112.4"/>
        <n v="100.52799999999999"/>
        <n v="100.46666666666665"/>
        <n v="141.446"/>
        <n v="267.29166666666669"/>
        <n v="146.88749999999999"/>
        <n v="213.56"/>
        <n v="125.69999999999999"/>
        <n v="104.46206037108834"/>
        <n v="100.56666666666668"/>
        <n v="3.0579999999999998"/>
        <n v="0.95"/>
        <n v="0.35000000000000003"/>
        <n v="7.5333333333333332"/>
        <n v="18.64"/>
        <n v="4.0000000000000001E-3"/>
        <n v="10.02"/>
        <n v="4.5600000000000005"/>
        <n v="21.5075"/>
        <n v="29.276666666666667"/>
        <n v="39.426666666666662"/>
        <n v="21.628"/>
        <n v="0.20500000000000002"/>
        <n v="14.85"/>
        <n v="1.4710000000000001"/>
        <n v="25.584"/>
        <n v="3.8206896551724134"/>
        <n v="15.485964912280703"/>
        <n v="25.912000000000003"/>
        <n v="0.106"/>
        <n v="0.85142857142857142"/>
        <n v="7.4837500000000006"/>
        <n v="27.650000000000002"/>
        <n v="3.55"/>
        <n v="72.989999999999995"/>
        <n v="57.648750000000007"/>
        <n v="12.34"/>
        <n v="0.52"/>
        <n v="6.5299999999999994"/>
        <n v="35.338000000000001"/>
        <n v="0.39333333333333331"/>
        <n v="1.06"/>
        <n v="5.7142857142857147E-4"/>
        <n v="46.379999999999995"/>
        <n v="15.39"/>
        <n v="82.422107692307705"/>
        <n v="2.6866666666666665"/>
        <n v="26.6"/>
        <n v="30.813400000000001"/>
        <n v="5.58"/>
        <n v="0.87454545454545463"/>
        <n v="0.97699999999999987"/>
        <n v="78.927352941176466"/>
        <n v="22.092500000000001"/>
        <n v="0.40666666666666662"/>
        <n v="33.790999999999997"/>
        <n v="0.21649484536082475"/>
        <n v="0.79600000000000004"/>
        <n v="14.993333333333334"/>
        <n v="5.0509090909090908"/>
        <n v="10.214285714285715"/>
        <n v="0.30499999999999999"/>
        <n v="0.75"/>
        <n v="1.2933333333333332"/>
        <n v="143.94736842105263"/>
        <n v="122.10975609756099"/>
        <n v="132.024"/>
        <n v="109.38000000000001"/>
        <n v="105.47157142857144"/>
        <n v="101.4"/>
        <n v="155.51428571428571"/>
        <n v="105.566"/>
        <n v="132.19"/>
        <n v="126"/>
        <n v="160"/>
        <n v="120.48"/>
        <n v="125.52941176470588"/>
        <n v="114.40638297872341"/>
        <n v="315.13888888888891"/>
        <n v="122.39999999999999"/>
        <n v="106.73333333333332"/>
        <n v="158.33333333333331"/>
        <n v="102.25999999999999"/>
        <n v="110.71428571428572"/>
        <n v="148"/>
        <n v="102.32000000000001"/>
        <n v="179.09909909909908"/>
        <n v="111.08135252761969"/>
        <n v="100.04285714285714"/>
        <n v="100.25"/>
        <n v="105.56"/>
        <n v="102.58775877587757"/>
        <n v="111.7"/>
        <n v="128"/>
        <n v="103.75000000000001"/>
        <n v="101.9076"/>
        <n v="117.71428571428571"/>
        <n v="238"/>
        <n v="102"/>
        <n v="101.92000000000002"/>
        <n v="4.7"/>
        <n v="0.11655011655011654"/>
        <n v="36.014285714285712"/>
        <n v="3.54"/>
        <n v="41.4"/>
        <n v="2.6315789473684209E-2"/>
        <n v="0.85129023676509719"/>
        <n v="70.199999999999989"/>
        <n v="1.7000000000000002"/>
        <n v="51.4"/>
        <n v="133.15375"/>
        <n v="148.13333333333333"/>
        <n v="180.62799999999999"/>
        <n v="142.79999999999998"/>
        <n v="114.16666666666666"/>
        <n v="203.505"/>
        <n v="109.41176470588236"/>
        <n v="144.37459999999999"/>
        <n v="103.86666666666666"/>
        <n v="100.44440000000002"/>
        <n v="102.77927272727271"/>
        <n v="105.31250000000001"/>
        <n v="111.78571428571429"/>
        <n v="107.53333333333333"/>
        <n v="114.88571428571429"/>
        <n v="100.02"/>
        <n v="152.13333333333335"/>
        <n v="111.52149999999999"/>
        <n v="123.2608695652174"/>
        <n v="104.4375"/>
        <n v="105.125"/>
        <n v="103.77499999999999"/>
        <n v="151.83333333333334"/>
        <n v="159.99600000000001"/>
        <n v="127.3"/>
        <n v="107"/>
        <n v="115.12214285714286"/>
        <n v="137.11066666666665"/>
        <n v="155.71428571428572"/>
        <n v="108.74999999999999"/>
        <n v="134.05000000000001"/>
        <n v="119.16666666666667"/>
        <n v="179.5"/>
        <n v="134.38124999999999"/>
        <n v="100.43200000000002"/>
        <n v="101.45454545454547"/>
        <n v="107.83333333333334"/>
        <n v="233.33333333333334"/>
        <n v="100.60706666666665"/>
        <n v="101.66666666666666"/>
        <n v="131.0181818181818"/>
        <n v="117.25000000000001"/>
        <n v="100.93039999999999"/>
        <n v="121.8"/>
        <n v="145.4"/>
        <n v="116.61660000000001"/>
        <n v="120.4166"/>
        <n v="101.32000000000001"/>
        <n v="104.32"/>
        <n v="267.13333333333333"/>
        <n v="194.13333333333333"/>
        <n v="120.3802"/>
        <n v="122.00090909090908"/>
        <n v="119.9"/>
        <n v="155.17499999999998"/>
        <n v="130.44999999999999"/>
        <n v="104.97142857142859"/>
        <n v="118.2205035971223"/>
        <n v="103.44827586206897"/>
        <n v="218.00000000000003"/>
        <n v="144.00583333333333"/>
        <n v="104.67500000000001"/>
        <n v="18.142857142857142"/>
        <n v="2.2444444444444445"/>
        <n v="0.33999999999999997"/>
        <n v="4.5"/>
        <n v="41.53846153846154"/>
        <n v="2.0454545454545454"/>
        <n v="18.285714285714285"/>
        <n v="24.02"/>
        <n v="0.1111111111111111"/>
        <n v="11.818181818181818"/>
        <n v="0.31"/>
        <n v="5.416666666666667"/>
        <n v="0.8125"/>
        <n v="1.2857142857142856"/>
        <n v="24.333333333333336"/>
        <n v="40.799492385786799"/>
        <n v="67.55"/>
        <n v="1.3"/>
        <n v="30.666666666666664"/>
        <n v="2.9894179894179893"/>
        <n v="20.133333333333333"/>
        <n v="40.020000000000003"/>
        <n v="75"/>
        <n v="41"/>
        <n v="7.1999999999999993"/>
        <n v="9.4412800000000008"/>
        <n v="4.1666666666666661"/>
        <n v="40.75"/>
        <n v="10"/>
        <n v="39.17"/>
        <n v="2.4375"/>
        <n v="2.8000000000000003"/>
        <n v="37.333333333333336"/>
        <n v="0.42"/>
        <n v="0.3"/>
        <n v="0.30199999999999999"/>
        <n v="3.0153846153846153"/>
        <n v="22.363636363636363"/>
        <n v="0.85714285714285721"/>
        <n v="6.6066666666666665"/>
        <n v="5.7692307692307692"/>
        <n v="0.6"/>
        <n v="5.0256410256410255"/>
        <n v="0.5"/>
        <n v="30.9"/>
        <n v="21.037037037037038"/>
        <n v="2.1999999999999997"/>
        <n v="10.9"/>
        <n v="10.86206896551724"/>
        <n v="38.333333333333336"/>
        <n v="6.5500000000000007"/>
        <n v="14.536842105263158"/>
        <n v="6"/>
        <n v="30.4"/>
        <n v="1.4285714285714286"/>
        <n v="1.1428571428571428"/>
        <n v="0.35714285714285715"/>
        <n v="1.4545454545454546"/>
        <n v="17.155555555555555"/>
        <n v="2.3220000000000001"/>
        <n v="8.9066666666666663"/>
        <n v="9.6333333333333346"/>
        <n v="13.325999999999999"/>
        <n v="2.484"/>
        <n v="1.9066666666666665"/>
        <n v="12"/>
        <n v="1.365"/>
        <n v="28.04"/>
        <n v="38.39"/>
        <n v="39.942857142857143"/>
        <n v="0.84"/>
        <n v="43.406666666666666"/>
        <n v="5.6613333333333333"/>
        <n v="1.722"/>
        <n v="1.9416666666666664"/>
        <n v="11.328275684711327"/>
        <n v="38.86"/>
        <n v="46.100628930817614"/>
        <n v="42.188421052631583"/>
        <n v="28.48"/>
        <n v="1.077142857142857"/>
        <n v="0.79909090909090907"/>
        <n v="1.1919999999999999"/>
        <n v="14.799999999999999"/>
        <n v="17.810000000000002"/>
        <n v="1.325"/>
        <n v="46.666666666666664"/>
        <n v="45.92"/>
        <n v="0.22599999999999998"/>
        <n v="34.625"/>
        <n v="2.0549999999999997"/>
        <n v="2.6069999999999998"/>
        <n v="1.9259999999999999"/>
        <n v="33.666666666666664"/>
        <n v="56.263267182990241"/>
        <n v="82.817599999999999"/>
        <n v="14.860000000000001"/>
        <n v="1.2375123751237513E-2"/>
        <n v="1.7142857142857144E-2"/>
        <n v="29.506136117214709"/>
        <n v="6.293333333333333"/>
        <n v="12.75"/>
        <n v="13.22"/>
        <n v="16.77"/>
        <n v="4.24"/>
        <n v="0.46699999999999997"/>
        <n v="25.087142857142858"/>
        <n v="2.3345000000000002"/>
        <n v="7.26"/>
        <n v="1.625"/>
        <n v="58.558333333333337"/>
        <n v="7.7886666666666677"/>
        <n v="2.2157147647256061"/>
        <n v="29.6029602960296"/>
        <n v="16.055"/>
        <n v="82.207999999999998"/>
        <n v="75.051000000000002"/>
        <n v="5.8500000000000005"/>
        <n v="44.32"/>
        <n v="0.26737967914438499"/>
        <n v="13.13"/>
        <n v="0.19088937093275488"/>
        <n v="0.375"/>
        <n v="21535.021000000001"/>
        <n v="34.527999999999999"/>
        <n v="30.599999999999998"/>
        <n v="2.8420000000000001"/>
        <n v="22.878799999999998"/>
        <n v="3.105"/>
        <n v="47.333333333333336"/>
        <n v="205.54838709677421"/>
        <n v="351.80366666666669"/>
        <n v="114.9"/>
        <n v="237.15"/>
        <n v="118.63774999999998"/>
        <n v="109.92831428571431"/>
        <n v="100.00828571428571"/>
        <n v="103.09292094387415"/>
        <n v="117.27000000000001"/>
        <n v="111.75999999999999"/>
        <n v="342.09999999999997"/>
        <n v="108.49703703703703"/>
        <n v="102.86144578313252"/>
        <n v="130.0018"/>
        <n v="107.65217391304347"/>
        <n v="112.36044444444444"/>
        <n v="145.33333333333334"/>
        <n v="128.19999999999999"/>
        <n v="1.5384615384615385"/>
        <n v="8.5370000000000008"/>
        <n v="8.5714285714285715E-2"/>
        <n v="2.6599999999999997"/>
        <n v="0.05"/>
        <n v="1.4133333333333333"/>
        <n v="95.477386934673376"/>
        <n v="8.974444444444444"/>
        <n v="2.7"/>
        <n v="3.3673333333333333"/>
        <n v="26"/>
        <n v="0.15"/>
        <n v="38.636363636363633"/>
        <n v="6.8000000000000005E-2"/>
        <n v="1.3333333333333335"/>
        <n v="6.3092592592592585"/>
        <n v="62.765333333333331"/>
        <n v="29.376000000000001"/>
        <n v="7.5"/>
        <n v="2.6076923076923078"/>
        <n v="9.1050000000000004"/>
        <n v="1.7647058823529412E-2"/>
        <n v="3.42"/>
        <n v="8.3333333333333343E-2"/>
        <n v="14.182977777777777"/>
        <n v="7.8266666666666662"/>
        <n v="3.8464497269020695E-2"/>
        <n v="12.5"/>
        <n v="1.05"/>
        <n v="14.083333333333334"/>
        <n v="18.300055555555556"/>
        <n v="5.0347999999999997"/>
        <n v="17.933333333333334"/>
        <n v="4.7E-2"/>
        <n v="7.2120000000000006"/>
        <n v="4.1000000000000002E-2"/>
        <n v="5.3125"/>
        <n v="1.6199999999999999"/>
        <n v="4.9516666666666671"/>
        <n v="0.159"/>
        <n v="41.25"/>
        <n v="2.93"/>
        <n v="0.44999999999999996"/>
        <n v="0.51"/>
        <n v="35.537409090909087"/>
        <n v="0.16666666666666669"/>
        <n v="0.13250000000000001"/>
        <n v="3.5704000000000007E-2"/>
        <n v="8.3000000000000007"/>
        <n v="2.4222222222222221"/>
        <n v="0.23809523809523811"/>
        <n v="1.1599999999999999E-2"/>
        <n v="0.22"/>
        <n v="0.47222222222222221"/>
        <n v="1.6714285714285713"/>
        <n v="0.105"/>
        <n v="14.38"/>
        <n v="0.66666666666666674"/>
        <n v="6.4439140811455857"/>
        <n v="39.5"/>
        <n v="6.25E-2"/>
        <n v="0.41333333333333333"/>
        <n v="8.8333333333333339"/>
        <n v="0.48666666666666669"/>
        <n v="10.08"/>
        <n v="5.6937500000000005"/>
        <n v="0.625"/>
        <n v="6.5"/>
        <n v="0.752"/>
        <n v="1.51"/>
        <n v="0.46666666666666673"/>
        <n v="3.85"/>
        <n v="5.8333333333333341E-2"/>
        <n v="20.705000000000002"/>
        <n v="19.139999999999997"/>
        <n v="1.6316666666666666"/>
        <n v="5.6666666666666661"/>
        <n v="0.16999999999999998"/>
        <n v="2.4E-2"/>
        <n v="5.9066666666666672"/>
        <n v="2.9250000000000003"/>
        <n v="5.7142857142857143E-3"/>
        <n v="5.3333333333333339"/>
        <n v="11.75"/>
        <n v="4.2"/>
        <n v="4"/>
        <n v="104.93636363636362"/>
        <n v="105.44"/>
        <n v="104.12571428571428"/>
        <n v="160.54999999999998"/>
        <n v="107.77777777777777"/>
        <n v="135"/>
        <n v="109.07407407407408"/>
        <n v="290"/>
        <n v="103.95714285714286"/>
        <n v="322.24"/>
        <n v="269.91034482758624"/>
        <n v="253.29333333333332"/>
        <n v="260.59999999999997"/>
        <n v="101.31677953348381"/>
        <n v="125.60416666666667"/>
        <n v="102.43783333333334"/>
        <n v="199.244"/>
        <n v="102.45398773006136"/>
        <n v="102.94615384615385"/>
        <n v="100.86153846153847"/>
        <n v="114.99999999999999"/>
        <n v="104.16766467065868"/>
        <n v="155.29999999999998"/>
        <n v="106"/>
        <n v="254.31499999999997"/>
        <n v="101.1"/>
        <n v="129.04"/>
        <n v="102.23076923076924"/>
        <n v="131.80000000000001"/>
        <n v="786.0802000000001"/>
        <n v="145.70000000000002"/>
        <n v="102.60000000000001"/>
        <n v="172.27777777777777"/>
        <n v="159.16819571865443"/>
        <n v="103.76666666666668"/>
        <n v="111.40954545454547"/>
        <n v="280.375"/>
        <n v="112.10606060606061"/>
        <n v="7.0666666666666673"/>
        <n v="4.3999999999999995"/>
        <n v="3.8739999999999997"/>
        <n v="29.299999999999997"/>
        <n v="0.90909090909090906"/>
        <n v="11.600000000000001"/>
        <n v="2.7873639500929119"/>
        <n v="17.8"/>
        <n v="3.0124999999999997"/>
        <n v="50.739999999999995"/>
        <n v="0.54884742041712409"/>
        <n v="14.091666666666667"/>
        <n v="103.8"/>
        <n v="120.24999999999999"/>
        <n v="117"/>
        <n v="122.14285714285715"/>
        <n v="151.63999999999999"/>
        <n v="104.44"/>
        <n v="200.15333333333331"/>
        <n v="101.8"/>
        <n v="137.65714285714284"/>
        <n v="303833.2"/>
        <n v="198.85074626865671"/>
        <n v="202.36666666666667"/>
        <n v="117.96376666666666"/>
        <n v="294.72727272727275"/>
        <n v="213.14633333333336"/>
        <n v="104.24"/>
        <n v="113.66666666666667"/>
        <n v="101.25"/>
        <n v="125.41538461538462"/>
        <n v="119"/>
        <n v="166.46153846153845"/>
        <n v="119.14771428571429"/>
        <n v="100.47368421052632"/>
        <n v="116.66666666666667"/>
        <n v="108.64893617021276"/>
        <n v="114.72"/>
        <n v="103.49999999999999"/>
        <n v="154.97535999999999"/>
        <n v="162.14066666666668"/>
        <n v="104.42100000000001"/>
        <n v="106.12433333333333"/>
        <n v="154.93846153846152"/>
        <n v="110.77157238734421"/>
        <n v="110.91186666666665"/>
        <n v="123.61333333333333"/>
        <n v="211.05"/>
        <n v="101.64999999999999"/>
        <n v="108.33333333333333"/>
        <n v="242"/>
        <n v="100.44999999999999"/>
        <n v="125.06666666666666"/>
        <n v="108.57142857142857"/>
        <n v="110.00000000000001"/>
        <n v="102.23333333333333"/>
        <n v="122"/>
        <n v="101.96000000000001"/>
        <n v="141.1764705882353"/>
        <n v="109.52500000000001"/>
        <n v="104.65"/>
        <n v="124"/>
        <n v="102.75000000000001"/>
        <n v="130.26085714285716"/>
        <n v="39.627499999999998"/>
        <n v="25.976666666666663"/>
        <n v="65.24636363636364"/>
        <n v="11.514000000000001"/>
        <n v="11.360000000000001"/>
        <n v="111.99130434782609"/>
        <n v="15.5"/>
        <n v="32.027999999999999"/>
        <n v="0.60869565217391308"/>
        <n v="31.114999999999998"/>
        <n v="1.1266666666666667"/>
        <n v="40.404000000000003"/>
        <n v="1.3333333333333333E-3"/>
        <n v="5.7334999999999994"/>
        <n v="15.324999999999999"/>
        <n v="15.103448275862069"/>
        <n v="0.503"/>
        <n v="1.3028138528138529"/>
        <n v="0.30285714285714288"/>
        <n v="8.8800000000000008"/>
        <n v="9.84"/>
        <n v="2.4299999999999997"/>
        <n v="1.1299999999999999"/>
        <n v="3.5520833333333335"/>
        <n v="2.3306666666666667"/>
        <n v="0.81600000000000006"/>
        <n v="22.494285714285713"/>
        <n v="1.3668"/>
        <n v="10.754135338345865"/>
        <n v="19.759999999999998"/>
        <n v="84.946999999999989"/>
        <n v="49.381999999999998"/>
        <n v="3.3033333333333332"/>
        <n v="6.6339999999999995"/>
        <n v="70.36"/>
        <n v="102.298"/>
        <n v="377.73333333333335"/>
        <n v="125"/>
        <n v="147.32653061224491"/>
        <n v="102.2"/>
        <n v="101.8723404255319"/>
        <n v="204.2"/>
        <n v="104.05"/>
        <n v="101.265"/>
        <n v="136.13999999999999"/>
        <n v="133.6"/>
        <n v="130.25"/>
        <n v="122.67999999999999"/>
        <n v="182.81058823529412"/>
        <n v="125.29999999999998"/>
        <n v="111.66666666666667"/>
        <n v="115.75757575757575"/>
        <n v="173.2"/>
        <n v="125.98333333333333"/>
        <n v="109.1"/>
        <n v="118.64285714285714"/>
        <n v="100.26666666666667"/>
        <n v="126.48920000000001"/>
        <n v="114.26"/>
        <n v="110.7"/>
        <n v="105.34805315203954"/>
        <n v="103.66666666666666"/>
        <n v="107.08672667523933"/>
        <n v="105.01"/>
        <n v="189.46666666666667"/>
        <n v="171.32499999999999"/>
        <n v="252.48648648648651"/>
        <n v="116.15384615384616"/>
        <n v="203.35000000000002"/>
        <n v="111.60000000000001"/>
        <n v="424"/>
        <n v="107.1"/>
        <n v="104.3625"/>
        <n v="212.40909090909091"/>
        <n v="124.08571428571429"/>
        <n v="110.406125"/>
        <n v="218.75"/>
        <n v="136.625"/>
        <n v="134.8074"/>
        <n v="109.10714285714285"/>
        <n v="110.2"/>
        <n v="113.64000000000001"/>
        <n v="102.35000000000001"/>
        <n v="122.13333333333334"/>
        <n v="111.88571428571427"/>
        <n v="107.3"/>
        <n v="113.85000000000001"/>
        <n v="109.68181818181819"/>
        <n v="126.14444444444443"/>
        <n v="167.42857142857144"/>
        <n v="496.52000000000004"/>
        <n v="109.16"/>
        <n v="102.57499999999999"/>
        <n v="1.6620689655172414"/>
        <n v="0.23333333333333336"/>
        <n v="4.5714285714285712"/>
        <n v="18.181818181818183"/>
        <n v="1.2222222222222223"/>
        <n v="7.0634920634920633"/>
        <n v="2.7272727272727271"/>
        <n v="20.36"/>
        <n v="8.3800000000000008"/>
        <n v="8.06"/>
        <n v="31.94705882352941"/>
        <n v="6.708333333333333"/>
        <n v="9.9878048780487809"/>
        <n v="0.77"/>
        <n v="26.900000000000002"/>
        <n v="6.6055045871559637"/>
        <n v="7.6923076923076927E-3"/>
        <n v="1.1222222222222222"/>
        <n v="1.4999999999999999E-2"/>
        <n v="1E-3"/>
        <n v="1.0554089709762533E-2"/>
        <n v="10.5"/>
        <n v="2.9000000000000004"/>
        <n v="101.24459999999999"/>
        <n v="108.5175"/>
        <n v="147.66666666666666"/>
        <n v="163.19999999999999"/>
        <n v="456.41449999999998"/>
        <n v="107.87731249999999"/>
        <n v="115.08"/>
        <n v="102.36842105263158"/>
        <n v="108.42485875706214"/>
        <n v="125.13333333333334"/>
        <n v="103.840625"/>
        <n v="138.70400000000001"/>
        <n v="120.51600000000001"/>
        <n v="112.26666666666667"/>
        <n v="188.66966666666667"/>
        <n v="661.55466666666666"/>
        <n v="111.31"/>
        <n v="1181.6142199999999"/>
        <n v="137.375"/>
        <n v="117.04040000000001"/>
        <n v="2.1"/>
        <n v="0.7142857142857143"/>
        <n v="2.2388059701492535"/>
        <n v="0.24"/>
        <n v="30.862068965517242"/>
        <n v="8.3333333333333321"/>
        <n v="8.9"/>
        <n v="1.9"/>
        <n v="0.25"/>
        <n v="25.035714285714285"/>
        <n v="166.33076923076925"/>
        <n v="101.44545454545455"/>
        <n v="107.89146666666667"/>
        <n v="277.93846153846158"/>
        <n v="103.58125"/>
        <n v="215"/>
        <n v="110.76216216216217"/>
        <n v="123.64125714285714"/>
        <n v="101.03500000000001"/>
        <n v="111.79285714285714"/>
        <n v="558.7714285714286"/>
        <n v="150.01875000000001"/>
        <n v="106.476"/>
        <n v="157.18899999999999"/>
        <n v="108.65882352941176"/>
        <n v="161.97999999999999"/>
        <n v="205.36666666666665"/>
        <n v="103.36388888888889"/>
        <n v="103.47222222222223"/>
        <n v="106.81333333333333"/>
        <n v="138.96574712643678"/>
        <n v="124.84324324324325"/>
        <n v="206.99999999999997"/>
        <n v="174.00576923076923"/>
        <n v="120.32608695652173"/>
        <n v="110.44428571428573"/>
        <n v="281.56666666666666"/>
        <n v="100.67894736842105"/>
        <n v="134.82571428571427"/>
        <n v="175.95744680851064"/>
        <n v="484.02000000000004"/>
        <n v="145.14000000000001"/>
        <n v="417.73333333333335"/>
        <n v="132.42499999999998"/>
        <n v="250.30841666666666"/>
        <n v="179.9"/>
        <n v="102.62857142857142"/>
        <n v="135.98609999999999"/>
        <n v="117.86666666666667"/>
        <n v="0.44444444444444442"/>
        <n v="28.9"/>
        <n v="8.5714285714285712"/>
        <n v="13.466666666666665"/>
        <n v="49.186046511627907"/>
        <n v="45.133333333333333"/>
        <n v="4.666666666666667"/>
        <n v="3.7600000000000002"/>
        <n v="0.67"/>
        <n v="1.4166666666666665"/>
        <n v="21.25"/>
        <n v="4.117647058823529"/>
        <n v="13.639999999999999"/>
        <n v="0.66115702479338845"/>
        <n v="2.4777777777777779"/>
        <n v="5.0599999999999996"/>
        <n v="22.91"/>
        <n v="0.54999999999999993"/>
        <n v="10.806536636794938"/>
        <n v="0.84008400840084008"/>
        <n v="9.3000000000000007"/>
        <n v="7.4999999999999997E-2"/>
        <n v="79"/>
        <n v="29.228571428571428"/>
        <n v="1.3636363636363637E-2"/>
        <n v="20.5"/>
        <n v="0.27999999999999997"/>
        <n v="2.3076923076923079"/>
        <n v="7.3400000000000007"/>
        <n v="108.2492"/>
        <n v="100.03299999999999"/>
        <n v="122.10714285714286"/>
        <n v="100.69333333333334"/>
        <n v="101.004125"/>
        <n v="145.11000000000001"/>
        <n v="118.33333333333333"/>
        <n v="271.85000000000002"/>
        <n v="125.125"/>
        <n v="101.49999999999999"/>
        <n v="102.69999999999999"/>
        <n v="114.12500000000001"/>
        <n v="104.2"/>
        <n v="145.85714285714286"/>
        <n v="105.06666666666666"/>
        <n v="112.99999999999999"/>
        <n v="121.2"/>
        <n v="101.72463768115942"/>
        <n v="101.06666666666666"/>
        <n v="118"/>
        <n v="155.33333333333331"/>
        <n v="101.18750000000001"/>
        <n v="100.925"/>
        <n v="265.25"/>
        <n v="155.91"/>
        <n v="101.62500000000001"/>
        <n v="103.55555555555556"/>
        <n v="169.86"/>
        <n v="124.70000000000002"/>
        <n v="109.5"/>
        <n v="110.80000000000001"/>
        <n v="104.71999999999998"/>
        <n v="125.26086956521738"/>
        <n v="100.58763157894737"/>
        <n v="141.55000000000001"/>
        <n v="100.75"/>
        <n v="174.2304"/>
        <n v="119.90909090909089"/>
        <n v="142.86666666666667"/>
        <n v="100.33493333333334"/>
        <n v="104.93380000000001"/>
        <n v="132.23333333333335"/>
        <n v="112.79999999999998"/>
        <n v="1253.75"/>
        <n v="102.50632911392405"/>
        <n v="102.6375"/>
        <n v="108"/>
        <n v="122.40879999999999"/>
        <n v="119.45714285714286"/>
        <n v="160.88"/>
        <n v="126.85294117647059"/>
        <n v="139.75"/>
        <n v="100.67349999999999"/>
        <n v="112.94117647058823"/>
        <n v="128.09523809523807"/>
        <n v="201.7"/>
        <n v="137.416"/>
        <n v="115.33333333333333"/>
        <n v="118.39999999999999"/>
        <n v="175"/>
        <n v="117.5"/>
        <n v="101.42212307692309"/>
        <n v="21.714285714285715"/>
        <n v="109.125"/>
        <n v="0.36"/>
        <n v="31.25"/>
        <n v="44.3"/>
        <n v="25.4"/>
        <n v="33.473333333333329"/>
        <n v="47.8"/>
        <n v="9.3333333333333339"/>
        <n v="11.708333333333334"/>
        <n v="20.208000000000002"/>
        <n v="4.2311459353574925"/>
        <n v="26.06"/>
        <n v="0.19801980198019803"/>
        <n v="6.0606060606060606E-3"/>
        <n v="65.100000000000009"/>
        <n v="9.74"/>
        <n v="4.8571428571428568"/>
        <n v="0.67999999999999994"/>
        <n v="1.6666666666666667"/>
        <n v="7.8680000000000003"/>
        <n v="42.725880551301685"/>
        <n v="0.2142857142857143"/>
        <n v="0.87500000000000011"/>
        <n v="5.625"/>
        <n v="3.4722222222222224E-2"/>
        <n v="0.58333333333333337"/>
        <n v="10.181818181818182"/>
        <n v="33.784615384615385"/>
        <n v="68.400000000000006"/>
        <n v="2.2222222222222223E-2"/>
        <n v="11"/>
        <n v="0.73333333333333328"/>
        <n v="110.83333333333334"/>
        <n v="100.41666666666667"/>
        <n v="118.45454545454545"/>
        <n v="114.01428571428571"/>
        <n v="148.10000000000002"/>
        <n v="104.95555555555556"/>
        <n v="129.94800000000001"/>
        <n v="123.48756218905473"/>
        <n v="201.62"/>
        <n v="102.89999999999999"/>
        <n v="260.16666666666663"/>
        <n v="110.52941176470587"/>
        <n v="102.82909090909091"/>
        <n v="115.99999999999999"/>
        <n v="114.7"/>
        <n v="165.44"/>
        <n v="155"/>
        <n v="885"/>
        <n v="101.90833333333333"/>
        <n v="19.600000000000001"/>
        <n v="59.467839999999995"/>
        <n v="45.72"/>
        <n v="3.74"/>
        <n v="2.7025000000000001"/>
        <n v="56.51428571428572"/>
        <n v="21.30952380952381"/>
        <n v="15.6"/>
        <n v="6.2566666666666677"/>
        <n v="65.101538461538468"/>
        <n v="6.7"/>
        <n v="13.5625"/>
        <n v="1.9900000000000002"/>
        <n v="36.236363636363642"/>
        <n v="39.743333333333339"/>
        <n v="25.763636363636365"/>
        <n v="15.491428571428573"/>
        <n v="23.692499999999999"/>
        <n v="39.76"/>
        <n v="20.220833333333331"/>
        <n v="47.631578947368418"/>
        <n v="15.329999999999998"/>
        <n v="1.3818181818181818"/>
        <n v="4.957575757575758"/>
        <n v="3.5666666666666664"/>
        <n v="61.124000000000002"/>
        <n v="11.077777777777778"/>
        <n v="38.735714285714288"/>
        <n v="22.05263157894737"/>
        <n v="13.637499999999999"/>
        <n v="1.7457500000000001"/>
        <n v="20.44963251188932"/>
        <n v="13.852941176470587"/>
        <n v="48.485714285714288"/>
        <n v="30.8"/>
        <n v="35.174193548387095"/>
        <n v="36.404444444444444"/>
        <n v="2.9550000000000001"/>
        <n v="11.06"/>
        <n v="41.407142857142858"/>
        <n v="10.857142857142858"/>
        <n v="7.407407407407407E-2"/>
        <n v="13.307692307692307"/>
        <n v="49.183333333333337"/>
        <n v="2.036"/>
        <n v="52.327777777777776"/>
        <n v="2.083333333333333"/>
        <n v="6.565384615384616"/>
        <n v="134.88999999999999"/>
        <n v="115.85714285714286"/>
        <n v="100.06666666666666"/>
        <n v="105.05"/>
        <n v="100.66250000000001"/>
        <n v="100.16000000000001"/>
        <n v="166.68333333333334"/>
        <n v="101.53333333333335"/>
        <n v="142.85714285714286"/>
        <n v="262.5"/>
        <n v="118.05000000000001"/>
        <n v="200.34"/>
        <n v="306.83333333333331"/>
        <n v="100.149"/>
        <n v="205.29999999999998"/>
        <n v="108.88888888888889"/>
        <n v="101.75"/>
        <n v="125.25"/>
        <n v="124.0061"/>
        <n v="137.92666666666668"/>
        <n v="120.88000000000001"/>
        <n v="107.36666666666667"/>
        <n v="100.33333333333334"/>
        <n v="101.52222222222223"/>
        <n v="100.07692307692308"/>
        <n v="116.96666666666667"/>
        <n v="101.875"/>
        <n v="102.12366666666665"/>
        <n v="154.05897142857143"/>
        <n v="108.74800874800874"/>
        <n v="131.83333333333334"/>
        <n v="133.46666666666667"/>
        <n v="8.0833333333333321"/>
        <n v="42.892307692307689"/>
        <n v="3.6363636363636364E-3"/>
        <n v="4.8680000000000003"/>
        <n v="10.314285714285715"/>
        <n v="71.784615384615378"/>
        <n v="1.6250000000000001E-2"/>
        <n v="20.080000000000002"/>
        <n v="172.68449999999999"/>
        <n v="100.8955223880597"/>
        <n v="104.8048048048048"/>
        <n v="135.1"/>
        <n v="116.32786885245903"/>
        <n v="102.08333333333333"/>
        <n v="111.16666666666666"/>
        <n v="166.08"/>
        <n v="144.58441666666667"/>
        <n v="105.55000000000001"/>
        <n v="136.60000000000002"/>
        <n v="114.5"/>
        <n v="101.71957671957672"/>
        <n v="123.94678492239468"/>
        <n v="102.45669291338582"/>
        <n v="144.5"/>
        <n v="109.3644"/>
        <n v="2.6969696969696968"/>
        <n v="46.6"/>
        <n v="0.16800000000000001"/>
        <n v="42.76"/>
        <n v="0.28333333333333333"/>
        <n v="1.7319999999999998"/>
        <n v="14.111428571428572"/>
        <n v="39.395294117647055"/>
        <n v="2.3529411764705882E-2"/>
        <n v="59.3"/>
        <n v="1.3270833333333334"/>
        <n v="9.0090090090090094"/>
        <n v="1.6"/>
        <n v="52.570512820512818"/>
        <n v="1.04"/>
        <n v="47.4"/>
        <n v="43.03"/>
        <n v="115.55"/>
        <n v="240.79999999999998"/>
        <n v="110.33333333333333"/>
        <n v="195.37933333333334"/>
        <n v="103.1372549019608"/>
        <n v="100.3125"/>
        <n v="120.601"/>
        <n v="106.99047619047619"/>
        <n v="172.43333333333334"/>
        <n v="123.61999999999999"/>
        <n v="108.4"/>
        <n v="116.52013333333333"/>
        <n v="187.245"/>
        <n v="115.93333333333334"/>
        <n v="170.92307692307693"/>
        <n v="126.11835600000001"/>
        <n v="138.44033333333334"/>
        <n v="1705.2499999999998"/>
        <n v="788.05550000000005"/>
        <n v="348.01799999999997"/>
        <n v="149.74666666666667"/>
        <n v="100.63375000000001"/>
        <n v="800.21100000000001"/>
        <n v="106.00260000000002"/>
        <n v="200.51866666666669"/>
        <n v="212.44399999999999"/>
        <n v="198.47237142857145"/>
        <n v="225.94666666666666"/>
        <n v="698.94800000000009"/>
        <n v="398.59528571428569"/>
        <n v="294.0333333333333"/>
        <n v="167.50470000000001"/>
        <n v="1435.5717142857143"/>
        <n v="156.73439999999999"/>
        <n v="117.90285714285716"/>
        <n v="1105.3811999999998"/>
        <n v="192.92499999999998"/>
        <n v="126.8842105263158"/>
        <n v="259.57748878923763"/>
        <n v="262.27999999999997"/>
        <n v="206.74309000000002"/>
        <n v="370.13"/>
        <n v="284.96600000000001"/>
        <n v="579.08000000000004"/>
        <n v="1131.8"/>
        <n v="263.02771750000005"/>
        <n v="674.48"/>
        <n v="256.83081313131316"/>
        <n v="375.49599999999998"/>
        <n v="208.70837499999996"/>
        <n v="346.6"/>
        <n v="402.33"/>
        <n v="1026.8451399999999"/>
        <n v="114.901155"/>
        <n v="354.82402000000002"/>
        <n v="5.08"/>
        <n v="4.3"/>
        <n v="21.146666666666665"/>
        <n v="3.1875"/>
        <n v="42.472727272727276"/>
        <n v="16.966666666666665"/>
        <n v="7.0000000000000009"/>
        <n v="0.13333333333333333"/>
        <n v="7.8"/>
        <n v="26.200000000000003"/>
        <n v="0.76129032258064511"/>
        <n v="382.12909090909091"/>
        <n v="216.79422000000002"/>
        <n v="312"/>
        <n v="234.42048"/>
        <n v="123.68010000000001"/>
        <n v="247.84"/>
        <n v="115.7092"/>
        <n v="117.07484768810599"/>
        <n v="305.15800000000002"/>
        <n v="320.05299999999994"/>
        <n v="819.56399999999996"/>
        <n v="234.90000000000003"/>
        <n v="494.91374999999999"/>
        <n v="7813.7822333333334"/>
        <n v="113.00013888888888"/>
        <n v="921.54219999999998"/>
        <n v="125.10239999999999"/>
        <n v="102.24343076923077"/>
        <n v="484.90975000000003"/>
        <n v="192.33333333333334"/>
        <n v="281.10000000000002"/>
        <n v="125.13700000000001"/>
        <n v="161.459"/>
        <n v="585.35"/>
        <n v="201.14999999999998"/>
        <n v="133.48307999999997"/>
        <n v="120.24900000000001"/>
        <n v="126.16666666666667"/>
        <n v="361.2"/>
        <n v="226.239013671875"/>
        <n v="120.35"/>
        <n v="304.18799999999999"/>
        <n v="178.67599999999999"/>
        <n v="386.81998717948721"/>
        <n v="211.03642500000004"/>
        <n v="131.66833333333335"/>
        <n v="300.47639999999996"/>
        <n v="420.51249999999999"/>
        <n v="136.21680000000001"/>
        <n v="248.17133333333334"/>
        <n v="181.86315789473684"/>
        <n v="123.53"/>
        <n v="506.20938628158842"/>
        <n v="108.21333333333334"/>
        <n v="819.18387755102037"/>
        <n v="121.10000000000001"/>
        <n v="102.99897959183673"/>
        <n v="148.33229411764705"/>
        <n v="120.19070000000001"/>
        <n v="473.27000000000004"/>
        <n v="130.36250000000001"/>
        <n v="353.048"/>
        <n v="101.02"/>
        <n v="113.59142857142857"/>
        <n v="167.41666666666666"/>
        <n v="153.452"/>
        <n v="202.23220000000001"/>
        <n v="168.28125"/>
        <n v="143.45666666666668"/>
        <n v="196.4"/>
        <n v="107.91999999999999"/>
        <n v="114.97699999999999"/>
        <n v="148.04999999999998"/>
        <n v="191.16676082790633"/>
        <n v="199.215125"/>
        <n v="218.6"/>
        <n v="126.86868686868686"/>
        <n v="105.22388000000001"/>
        <n v="128.40666000000002"/>
        <n v="317.3272"/>
        <n v="280.73"/>
        <n v="110.73146853146854"/>
        <n v="152.60429999999999"/>
        <n v="1678.3738373837384"/>
        <n v="543.349156424581"/>
        <n v="115.50800000000001"/>
        <n v="131.20499999999998"/>
        <n v="288.17"/>
        <n v="507.8"/>
        <n v="114.57142857142857"/>
        <n v="110.73333333333333"/>
        <n v="113.33333333333333"/>
        <n v="123.53333333333335"/>
        <n v="100.69999999999999"/>
        <n v="103.53333333333335"/>
        <n v="115.51066666666668"/>
        <n v="120.4004"/>
        <n v="115.040375"/>
        <n v="120.46777777777777"/>
        <n v="101.28333333333333"/>
        <n v="120.54285714285714"/>
        <n v="132.36666666666667"/>
        <n v="136.66666666666666"/>
        <n v="113.25"/>
        <n v="136"/>
        <n v="146.12318374694613"/>
        <n v="129.5"/>
        <n v="254"/>
        <n v="107.04545454545456"/>
        <n v="107.73299999999999"/>
        <n v="107.31250000000001"/>
        <n v="106.52500000000001"/>
        <n v="106.5"/>
        <n v="104.85714285714285"/>
        <n v="104.69999999999999"/>
        <n v="225.66666666666669"/>
        <n v="100.90416666666667"/>
        <n v="147.75"/>
        <n v="134.61099999999999"/>
        <n v="100.880375"/>
        <n v="0.56800000000000006"/>
        <n v="0.38750000000000001"/>
        <n v="10.454545454545453"/>
        <n v="1.4200000000000002"/>
        <n v="28.842857142857142"/>
        <n v="11.799999999999999"/>
        <n v="0.20238095238095236"/>
        <n v="2.1129899999999995"/>
        <n v="1.7333333333333332"/>
        <n v="9.56"/>
        <n v="5.9612499999999999E-2"/>
        <n v="28.405999999999999"/>
        <n v="12.8"/>
        <n v="5.42"/>
        <n v="0.11199999999999999"/>
        <n v="5.7238095238095239"/>
        <n v="11.25"/>
        <n v="1.7098591549295776"/>
        <n v="30.433333333333334"/>
        <n v="0.69641025641025645"/>
        <n v="0.80999999999999994"/>
        <n v="0.26222222222222225"/>
        <n v="9.124454880912446E-3"/>
        <n v="2.2999999999999998"/>
        <n v="2.6660714285714282"/>
        <n v="28.192"/>
        <n v="6.5900366666666672"/>
        <n v="0.72222222222222221"/>
        <n v="0.85000000000000009"/>
        <n v="115.75"/>
        <n v="132.20000000000002"/>
        <n v="102.63636363636364"/>
        <n v="138.64000000000001"/>
        <n v="146.6"/>
        <n v="121.5816111111111"/>
        <n v="180.85714285714286"/>
        <n v="106.075"/>
        <n v="126.92857142857143"/>
        <n v="102.97499999999999"/>
        <n v="250"/>
        <n v="126.02"/>
        <n v="100.12"/>
        <n v="161.4"/>
        <n v="107.18419999999999"/>
        <n v="153.1"/>
        <n v="524.16666666666663"/>
        <n v="489.27777777777777"/>
        <n v="284.74"/>
        <n v="1856.97"/>
        <n v="109.67499999999998"/>
        <n v="1014.6425"/>
        <n v="412.17692027666544"/>
        <n v="503.25"/>
        <n v="184.61052631578946"/>
        <n v="119.73333333333333"/>
        <n v="1081.2401666666667"/>
        <n v="452.37333333333333"/>
        <n v="537.37"/>
        <n v="113.83571428571429"/>
        <n v="951.03109999999992"/>
        <n v="132.89249999999998"/>
        <n v="146.97777777777779"/>
        <n v="542.15"/>
        <n v="382.71818181818185"/>
        <n v="704.18124999999998"/>
        <n v="109.55"/>
        <n v="132.86666666666667"/>
        <n v="152"/>
        <n v="102.72727272727273"/>
        <n v="150.80000000000001"/>
        <n v="111.425"/>
        <n v="195.6"/>
        <n v="114.38333333333333"/>
        <n v="200"/>
        <n v="292.50166666666667"/>
        <n v="156.36363636363637"/>
        <n v="105.66666666666666"/>
        <n v="101.19047619047619"/>
        <n v="122.833"/>
        <n v="101.14285714285714"/>
        <n v="108.11999999999999"/>
        <n v="162.6"/>
        <n v="105.80000000000001"/>
        <n v="243.15000000000003"/>
        <n v="944.83338095238094"/>
        <n v="108.46283333333334"/>
        <n v="157.37692307692308"/>
        <n v="1174.49"/>
        <n v="171.04755366949576"/>
        <n v="125.95294117647057"/>
        <n v="1212.1296000000002"/>
        <n v="495.8"/>
        <n v="332.03999999999996"/>
        <n v="1165"/>
        <n v="153.3153846153846"/>
        <n v="537.10714285714289"/>
        <n v="352.92777777777775"/>
        <n v="137.4"/>
        <n v="128.02668"/>
        <n v="270.68"/>
        <n v="806.4"/>
        <n v="1360.0976000000001"/>
        <n v="930250"/>
        <n v="377.02"/>
        <n v="2647.0250000000001"/>
        <n v="104.45405405405405"/>
        <n v="107.21428571428571"/>
        <n v="168.77142857142857"/>
        <n v="975.11200000000008"/>
        <n v="134.44929411764704"/>
        <n v="272.27777777777777"/>
        <n v="112.6875"/>
        <n v="459.8"/>
        <n v="286.65822784810126"/>
        <n v="222.70833333333334"/>
        <n v="636.14"/>
        <n v="146.5"/>
        <n v="1867.1"/>
        <n v="326.92"/>
        <n v="779.5"/>
        <n v="154.15151515151516"/>
        <n v="115.54666666666667"/>
        <n v="180.03333333333333"/>
        <n v="298.5"/>
        <n v="320.26666666666665"/>
        <n v="380.52499999999998"/>
        <n v="1801.64"/>
        <n v="720.24800000000005"/>
        <n v="283.09000000000003"/>
        <n v="1356.6000000000001"/>
        <n v="220.35999999999999"/>
        <n v="119.6"/>
        <n v="407.76923076923077"/>
        <n v="105.81826105905425"/>
        <n v="141.08235294117648"/>
        <n v="270.7"/>
        <n v="153.80000000000001"/>
        <n v="403.57653061224488"/>
        <n v="185"/>
        <n v="185.33333333333331"/>
        <n v="100.85533333333332"/>
        <n v="106.22116666666668"/>
        <n v="121.36666666666667"/>
        <n v="119.97755555555555"/>
        <n v="100.1"/>
        <n v="104.06666666666666"/>
        <n v="172.8"/>
        <n v="107.2505"/>
        <n v="108.23529411764706"/>
        <n v="146.08079999999998"/>
        <n v="149.07142857142856"/>
        <n v="100.6"/>
        <n v="105.07333333333332"/>
        <n v="350.16666666666663"/>
        <n v="133.6044"/>
        <n v="170.65217391304347"/>
        <n v="109.35829457364341"/>
        <n v="100.70033333333335"/>
        <n v="101.22777777777779"/>
        <n v="106.75857142857143"/>
        <n v="106.65777537961894"/>
        <n v="101.30622"/>
        <n v="106.67450000000001"/>
        <n v="428.83978378378379"/>
        <n v="104.11111111111111"/>
        <n v="107.86666666666666"/>
        <n v="175.84040000000002"/>
        <n v="156.97"/>
        <n v="104.04266666666666"/>
        <n v="121.05999999999999"/>
        <n v="107.69999999999999"/>
        <n v="108.66"/>
        <n v="39.120962394619681"/>
        <n v="3.1481481481481479"/>
        <n v="48"/>
        <n v="20.733333333333334"/>
        <n v="8"/>
        <n v="526.09431428571429"/>
        <n v="254.45000000000002"/>
        <n v="105.91999999999999"/>
        <n v="102.42285714285715"/>
        <n v="144.31375"/>
        <n v="106.30800000000001"/>
        <n v="212.16666666666666"/>
        <n v="101.95"/>
        <n v="102.27200000000001"/>
        <n v="520.73254999999995"/>
        <n v="110.65833333333333"/>
        <n v="101.14333333333335"/>
        <n v="294.20799999999997"/>
        <n v="105.77749999999999"/>
        <n v="6.5000000000000002E-2"/>
        <n v="1.5"/>
        <n v="0.38571428571428573"/>
        <n v="0.5714285714285714"/>
        <n v="7.1428571428571425E-2"/>
        <n v="0.6875"/>
        <n v="14.680000000000001"/>
        <n v="28.571428571428569"/>
        <n v="10.52"/>
        <n v="1.34"/>
        <n v="0.32800000000000001"/>
        <n v="3.2727272727272729"/>
        <n v="5.8823529411764705E-3"/>
        <n v="4.5454545454545456E-2"/>
        <n v="10.877666666666666"/>
        <n v="1.8193398957730169"/>
        <n v="4.3499999999999996"/>
        <n v="1.2123076923076923"/>
        <n v="0.68399999999999994"/>
        <n v="1.2513513513513512"/>
        <n v="0.1875"/>
        <n v="0.06"/>
        <n v="0.71785714285714286"/>
        <n v="16.833333333333332"/>
        <n v="22.52"/>
        <n v="41.384615384615387"/>
        <n v="25.259090909090908"/>
        <n v="1.8399999999999999"/>
        <n v="0.60399999999999998"/>
        <n v="0.83333333333333337"/>
        <n v="3.0666666666666664"/>
        <n v="0.55833333333333335"/>
        <n v="2.5000000000000001E-2"/>
        <n v="14.825133372851216"/>
        <n v="1.24"/>
        <n v="2.8571428571428574E-2"/>
        <n v="2.8571428571428571E-3"/>
        <n v="1.4321428571428572"/>
        <n v="0.13"/>
        <n v="0.48960000000000004"/>
        <n v="3.8461538461538464E-2"/>
        <n v="107.88"/>
        <n v="125.94166666666666"/>
        <n v="202.51495"/>
        <n v="108.60000000000001"/>
        <n v="167.98"/>
        <n v="427.20000000000005"/>
        <n v="107.5"/>
        <n v="101.53353333333335"/>
        <n v="115.45"/>
        <n v="133.5"/>
        <n v="154.69999999999999"/>
        <n v="100.84571428571429"/>
        <n v="182"/>
        <n v="180.86666666666667"/>
        <n v="102.30434782608695"/>
        <n v="110.17999999999999"/>
        <n v="102.25"/>
        <n v="100.78823529411764"/>
        <n v="110.70833333333334"/>
        <n v="180.14285714285714"/>
        <n v="107.21700000000001"/>
        <n v="103.16400000000002"/>
        <n v="135.76026666666667"/>
        <n v="100.00360000000002"/>
        <n v="105.02249999999999"/>
        <n v="171.33333333333334"/>
        <n v="127.49999999999999"/>
        <n v="133.44333333333333"/>
        <n v="112.91099999999999"/>
        <n v="113.72727272727272"/>
        <n v="119.31742857142855"/>
        <n v="103.25"/>
        <n v="265.66666666666669"/>
        <n v="100.05066666666667"/>
        <n v="106.69999999999999"/>
        <n v="133.67142857142858"/>
        <n v="121.39999999999999"/>
        <n v="103.2"/>
        <n v="128.69999999999999"/>
        <n v="101.00533333333333"/>
        <n v="127.53666666666665"/>
        <n v="112.7715"/>
        <n v="105.60000000000001"/>
        <n v="202.625"/>
        <n v="2.5545454545454547"/>
        <n v="7.8181818181818186E-2"/>
        <n v="1.0526315789473684"/>
        <n v="1.7500000000000002"/>
        <n v="18.600000000000001"/>
        <n v="9.8166666666666664"/>
        <n v="4.3333333333333335E-2"/>
        <n v="109.48792"/>
        <n v="156.44444444444446"/>
        <n v="100.325"/>
        <n v="112.94999999999999"/>
        <n v="102.125"/>
        <n v="107.24974999999999"/>
        <n v="104.28333333333333"/>
        <n v="126.125"/>
        <n v="110.66666666666667"/>
        <n v="113.01761111111111"/>
        <n v="103.4"/>
        <n v="107.02857142857142"/>
        <n v="103.57142857142858"/>
        <n v="156.4"/>
        <n v="100.82"/>
        <n v="195.3"/>
        <n v="111.71428571428572"/>
        <n v="119.85454545454546"/>
        <n v="101.85"/>
        <n v="102.80254777070064"/>
        <n v="100.84615384615385"/>
        <n v="102.73469387755102"/>
        <n v="155.53333333333333"/>
        <n v="122.8"/>
        <n v="107.35"/>
        <n v="105.50335570469798"/>
        <n v="118.44444444444444"/>
        <n v="108.88"/>
        <n v="111.25"/>
        <n v="2.2307692307692308"/>
        <n v="0.84285714285714297"/>
        <n v="0.13849999999999998"/>
        <n v="10.6"/>
        <n v="1.1111111111111111E-3"/>
        <n v="2.4340000000000002"/>
        <n v="3.8833333333333329"/>
        <n v="12.166666666666668"/>
        <n v="23.588571428571427"/>
        <n v="39"/>
        <n v="0.99546510341776351"/>
        <n v="6.9320000000000004"/>
        <n v="661.4"/>
        <n v="326.0916666666667"/>
        <n v="101.48571428571429"/>
        <n v="104.21799999999999"/>
        <n v="107.42157000000002"/>
        <n v="110.05454545454545"/>
        <n v="407.7"/>
        <n v="223.92500000000001"/>
        <n v="303.80111428571428"/>
        <n v="141.3251043268175"/>
        <n v="2790.6363636363635"/>
        <n v="171.76130000000001"/>
        <n v="101.01333333333334"/>
        <n v="169.76511744127936"/>
        <n v="114.53400000000001"/>
        <n v="877.6"/>
        <n v="105.38666666666667"/>
        <n v="188.39999999999998"/>
        <n v="143.65230769230772"/>
        <n v="145.88"/>
        <n v="131.184"/>
        <n v="1379.4206249999997"/>
        <n v="956"/>
        <n v="112.00000000000001"/>
        <n v="646.66666666666663"/>
        <n v="110.36948748510132"/>
        <n v="127.74000000000001"/>
        <n v="157.9"/>
        <n v="114.66525000000001"/>
        <n v="137.00934579439252"/>
        <n v="354.62"/>
        <n v="106.02150537634409"/>
        <n v="187.3"/>
        <n v="166.2"/>
        <n v="101.72910662824208"/>
        <n v="164"/>
        <n v="33.559730999999999"/>
        <n v="2.0529999999999999"/>
        <n v="8.4172840000000004"/>
        <n v="1.44"/>
        <n v="0.88333333333333341"/>
        <n v="9.920000000000001E-2"/>
        <n v="0.59666666666666668"/>
        <n v="1.8689285714285715"/>
        <n v="0.88500000000000001"/>
        <n v="11.52156862745098"/>
        <n v="5.1000000000000004E-2"/>
        <n v="21.033333333333335"/>
        <n v="11.436666666666667"/>
        <n v="18.737933333333334"/>
        <n v="9.285714285714286E-2"/>
        <n v="2.7204081632653061"/>
        <n v="9.5000000000000001E-2"/>
        <n v="106.80000000000001"/>
        <n v="104.59625"/>
        <n v="103.42857142857143"/>
        <n v="123.14285714285715"/>
        <n v="159.29509999999999"/>
        <n v="170.70000000000002"/>
        <n v="6.4158609339642041"/>
        <n v="11.343999999999999"/>
        <n v="33.19"/>
        <n v="27.58"/>
        <n v="62.839999999999996"/>
        <n v="7.5880000000000001"/>
        <n v="50.38095238095238"/>
        <n v="17.512820512820511"/>
        <n v="1.375E-2"/>
        <n v="0.33"/>
        <n v="0.86250000000000004"/>
        <n v="28.299999999999997"/>
        <n v="0.14799999999999999"/>
        <n v="10.7325"/>
        <n v="5.3846153846153842E-2"/>
        <n v="0.47333333333333333"/>
        <n v="5.65"/>
        <n v="26.35217391304348"/>
        <n v="0.325125"/>
        <n v="0.7000700070007001"/>
        <n v="46.176470588235297"/>
        <n v="34.410000000000004"/>
        <n v="6.0263157894736841"/>
        <n v="10.539393939393939"/>
        <n v="112.29714285714284"/>
        <n v="350.84462500000001"/>
        <n v="233.21535"/>
        <n v="101.60599999999999"/>
        <n v="153.90035000000003"/>
        <n v="100.7161125319693"/>
        <n v="131.38181818181818"/>
        <n v="102.24133333333334"/>
        <n v="116.35599999999999"/>
        <n v="264.62241666666665"/>
        <n v="119.98010000000001"/>
        <n v="120.10400000000001"/>
        <n v="103.58333333333334"/>
        <n v="108.83333333333334"/>
        <n v="118.12400000000001"/>
        <n v="1462"/>
        <n v="252.54"/>
        <n v="140.05000000000001"/>
        <n v="296.87520259319291"/>
        <n v="144.54249999999999"/>
        <n v="105.745"/>
        <n v="493.21000000000004"/>
        <n v="201.82666666666668"/>
        <n v="170.29262962962963"/>
        <n v="104.30333333333333"/>
        <n v="118.25000000000001"/>
        <n v="107.538"/>
        <n v="2260300"/>
        <n v="978.13466666666682"/>
        <n v="122.9"/>
        <n v="246.0608"/>
        <n v="147.94"/>
        <n v="384.09090909090907"/>
        <n v="0.43750000000000006"/>
        <n v="29.24"/>
        <n v="5.21875"/>
        <n v="21.887499999999999"/>
        <n v="26.700000000000003"/>
        <n v="28.000000000000004"/>
        <n v="1.0999999999999999"/>
        <n v="11.458333333333332"/>
        <n v="19"/>
        <n v="52"/>
        <n v="11.700000000000001"/>
        <n v="0.76923076923076927"/>
        <n v="0.22842639593908631"/>
        <n v="1.125"/>
        <n v="14.314285714285715"/>
        <n v="10.411249999999999"/>
        <n v="0.18867924528301888"/>
        <n v="14.249999999999998"/>
        <n v="7.8809523809523814"/>
        <n v="25.545454545454543"/>
        <n v="2.12"/>
        <n v="105.28"/>
        <n v="117.83999999999999"/>
        <n v="119.7"/>
        <n v="101.16666666666667"/>
        <n v="105.33333333333333"/>
        <n v="107.60000000000001"/>
        <n v="110.5675"/>
        <n v="150"/>
        <n v="104.28571428571429"/>
        <n v="115.5"/>
        <n v="102.64512500000001"/>
        <n v="116.6348"/>
        <n v="133"/>
        <n v="133.20000000000002"/>
        <n v="101.83333333333333"/>
        <n v="127.95"/>
        <n v="112.1"/>
        <n v="100.24444444444444"/>
        <n v="102.4"/>
        <n v="108.2"/>
        <n v="100.27"/>
        <n v="113.3"/>
        <n v="127.57571428571428"/>
        <n v="107.73333333333332"/>
        <n v="141.56666666666666"/>
        <n v="130"/>
        <n v="106.03"/>
        <n v="104.80000000000001"/>
        <n v="116.92307692307693"/>
        <n v="107.74999999999999"/>
        <n v="100.37894736842105"/>
        <n v="106.52"/>
        <n v="114.71959999999999"/>
        <n v="108.25925925925925"/>
        <n v="170"/>
        <n v="187.09899999999999"/>
        <n v="111.42857142857143"/>
        <n v="5.4545454545454541"/>
        <n v="31.546666666666667"/>
        <n v="3.8875000000000002"/>
        <n v="41.699999999999996"/>
        <n v="50"/>
        <n v="4.8666666666666663"/>
        <n v="19.736842105263158"/>
        <n v="6.65"/>
        <n v="32"/>
        <n v="0.43307086614173229"/>
        <n v="0.89999999999999991"/>
        <n v="20.16"/>
        <n v="42.011733333333332"/>
        <n v="15"/>
        <n v="4.67"/>
        <n v="38.119999999999997"/>
        <n v="3.4999999999999996E-2"/>
        <n v="10.833333333333334"/>
        <n v="0.2589285714285714"/>
        <n v="23.333333333333332"/>
        <n v="33.6"/>
        <n v="19.079999999999998"/>
        <n v="0.41111111111111115"/>
        <n v="32.5"/>
        <n v="38.066666666666663"/>
        <n v="2.73"/>
        <n v="9.0909090909090917"/>
        <n v="4.5999999999999996"/>
        <n v="20.833333333333336"/>
        <n v="4.583333333333333"/>
        <n v="4.2133333333333338"/>
        <n v="61.909090909090914"/>
        <n v="0.77999999999999992"/>
        <n v="17.771428571428572"/>
        <n v="9.4166666666666661"/>
        <n v="36.5"/>
        <n v="14.058171745152354"/>
        <n v="61.1"/>
        <n v="7.8378378378378386"/>
        <n v="21.85"/>
        <n v="27.24"/>
        <n v="8.5"/>
        <n v="26.840000000000003"/>
        <n v="129"/>
        <n v="102.44597777777777"/>
        <n v="130.83333333333334"/>
        <n v="102.06937499999999"/>
        <n v="100.92000000000002"/>
        <n v="105.0967741935484"/>
        <n v="102.76"/>
        <n v="100.88571428571429"/>
        <n v="102.875"/>
        <n v="107.24000000000001"/>
        <n v="20.424999999999997"/>
        <n v="4.2880000000000003"/>
        <n v="4.8000000000000004E-3"/>
        <n v="2.1919999999999997"/>
        <n v="8.0250000000000004"/>
        <n v="0.15125"/>
        <n v="59.583333333333336"/>
        <n v="16.734177215189874"/>
        <n v="1.8666666666666669"/>
        <n v="109.62"/>
        <n v="106.85"/>
        <n v="100.71379999999999"/>
        <n v="109.00000000000001"/>
        <n v="113.63000000000001"/>
        <n v="113.92"/>
        <n v="162.5"/>
        <n v="100.15624999999999"/>
        <n v="105.35000000000001"/>
        <n v="174.8"/>
        <n v="100.125"/>
        <n v="171.42857142857142"/>
        <n v="113.56666666666666"/>
        <n v="129.46666666666667"/>
        <n v="109.16666666666666"/>
        <n v="128.92500000000001"/>
        <n v="102.06"/>
        <n v="146.53957758620692"/>
        <n v="100.352"/>
        <n v="121.64999999999999"/>
        <n v="110.4008"/>
        <n v="176.535"/>
        <n v="103.29411764705883"/>
        <n v="104.5"/>
        <n v="100.29999999999998"/>
        <n v="457.74666666666673"/>
        <n v="104.96000000000001"/>
        <n v="171.94285714285715"/>
        <n v="103.73000000000002"/>
        <n v="103.029"/>
        <n v="118.88888888888889"/>
        <n v="318.69988910451895"/>
        <n v="108.50614285714286"/>
        <n v="112.815"/>
        <n v="120.49622641509434"/>
        <n v="180"/>
        <n v="119.756"/>
        <n v="158"/>
        <n v="123.66666666666666"/>
        <n v="117.12499999999999"/>
        <n v="156.96"/>
        <n v="113.104"/>
        <n v="103.17647058823529"/>
        <n v="102.61176470588236"/>
        <n v="105.84090909090908"/>
        <n v="100.71428571428571"/>
        <n v="121.23333333333332"/>
        <n v="100.57142857142858"/>
        <n v="116.02222222222223"/>
        <n v="100.88"/>
        <n v="246.42"/>
        <n v="302.2"/>
        <n v="143.33333333333334"/>
        <n v="131.44"/>
        <n v="168.01999999999998"/>
        <n v="109.67666666666666"/>
        <n v="106.6857142857143"/>
        <n v="146.53333333333333"/>
        <n v="112.53599999999999"/>
        <n v="108.78684000000001"/>
        <n v="126.732"/>
        <n v="213.20000000000002"/>
        <n v="108.71389999999998"/>
        <n v="110.48192771084338"/>
        <n v="110.00666666666667"/>
        <n v="109.34166666666667"/>
        <n v="132.70650000000001"/>
        <n v="190.84810126582278"/>
        <n v="149"/>
        <n v="166.4"/>
        <n v="23.62857142857143"/>
        <n v="5.0000000000000001E-3"/>
        <n v="3.0066666666666664"/>
        <n v="0.15227272727272728"/>
        <n v="66.84"/>
        <n v="19.566666666666666"/>
        <n v="11.294666666666666"/>
        <n v="11.985714285714286"/>
        <n v="6.9999999999999993E-2"/>
        <n v="14.099999999999998"/>
        <n v="3.34"/>
        <n v="59.774999999999999"/>
        <n v="2.3035714285714284E-2"/>
        <n v="8.8000000000000009E-2"/>
        <n v="8.64"/>
        <n v="15.06"/>
        <n v="0.47727272727272729"/>
        <n v="0.11833333333333333"/>
        <n v="0.8417399858735245"/>
        <n v="1.8799999999999997E-2"/>
        <n v="0.21029999999999999"/>
        <n v="11.57920670115792"/>
        <n v="2.44"/>
        <n v="0.19384615384615383"/>
        <n v="23.416"/>
        <n v="5.0808888888888886"/>
        <n v="15.920000000000002"/>
        <n v="1.1831900000000002"/>
        <n v="22.75"/>
        <n v="0.33512064343163539"/>
        <n v="3.9750000000000001"/>
        <n v="17.150000000000002"/>
        <n v="3.6080041046690612"/>
        <n v="13.900000000000002"/>
        <n v="15.225"/>
        <n v="39.112499999999997"/>
        <n v="0.26829268292682928"/>
        <n v="29.625"/>
        <n v="42.360992301112063"/>
        <n v="4.1000000000000005"/>
        <n v="19.762499999999999"/>
        <n v="5.1999999999999998E-2"/>
        <n v="25.030188679245285"/>
        <n v="26.640000000000004"/>
        <n v="4.7363636363636363"/>
        <n v="4.2435339894712749"/>
        <n v="57.333333333333336"/>
        <n v="9.8461538461538465E-3"/>
        <n v="58.291457286432156"/>
        <n v="68.153599999999997"/>
        <n v="3.2499999999999999E-3"/>
        <n v="4.16"/>
        <n v="108.60666666666667"/>
        <n v="3.75"/>
        <n v="15.731707317073171"/>
        <n v="22.5"/>
        <n v="20.849420849420849"/>
        <n v="127.8"/>
        <n v="5.4"/>
        <n v="0.96"/>
        <n v="51.6"/>
        <n v="1.6363636363636365"/>
        <n v="75.400000000000006"/>
        <n v="117.52499999999999"/>
        <n v="131.16666666666669"/>
        <n v="105.95454545454545"/>
        <n v="335.58333333333337"/>
        <n v="112.92857142857142"/>
        <n v="188.50460000000001"/>
        <n v="101.81818181818181"/>
        <n v="133.48133333333334"/>
        <n v="105.1"/>
        <n v="127.15"/>
        <n v="111.15384615384616"/>
        <n v="106.76"/>
        <n v="162.66666666666666"/>
        <n v="160.22808571428573"/>
        <n v="116.16666666666666"/>
        <n v="124.2"/>
        <n v="103.01249999999999"/>
        <n v="112.25"/>
        <n v="108.8142857142857"/>
        <n v="101.13333333333334"/>
        <n v="109.55999999999999"/>
        <n v="114.8421052631579"/>
        <n v="117.39999999999999"/>
        <n v="171.73333333333335"/>
        <n v="114.16238095238094"/>
        <n v="119.75"/>
        <n v="107.20930232558139"/>
        <n v="102.18750000000001"/>
        <n v="116.29333333333334"/>
        <n v="65"/>
        <n v="12.327272727272726"/>
        <n v="4.0266666666666664"/>
        <n v="11.74"/>
        <n v="59.142857142857139"/>
        <n v="11.450000000000001"/>
        <n v="52.16"/>
        <n v="1.25"/>
        <n v="54.52"/>
        <n v="3.4125000000000001"/>
        <n v="46.36363636363636"/>
        <n v="119.32315789473684"/>
        <n v="125.76666666666667"/>
        <n v="119.74347826086958"/>
        <n v="126.25"/>
        <n v="100.11666666666667"/>
        <n v="102.13333333333334"/>
        <n v="100.35142857142858"/>
        <n v="100.05"/>
        <n v="100.11000000000001"/>
        <n v="100.84"/>
        <n v="103.42499999999998"/>
        <n v="124.8"/>
        <n v="109.51612903225806"/>
        <n v="102.03333333333333"/>
        <n v="102.34285714285714"/>
        <n v="107.86500000000001"/>
        <n v="109.88461538461539"/>
        <n v="161"/>
        <n v="131.20000000000002"/>
        <n v="118.8"/>
        <n v="100.39275000000001"/>
        <n v="103.20666666666666"/>
        <n v="100.78754285714287"/>
        <n v="112.32142857142857"/>
        <n v="105.91914022517912"/>
        <n v="115.30588235294117"/>
        <n v="127.30419999999999"/>
        <n v="102.83750000000001"/>
        <n v="102.9375"/>
        <n v="104.3047619047619"/>
        <n v="111.22000000000001"/>
        <n v="105.86"/>
        <n v="100.79166666666666"/>
        <n v="104.92727272727274"/>
        <n v="101.55199999999999"/>
        <n v="127.82222222222221"/>
        <n v="101.82500000000002"/>
        <n v="101.25769230769231"/>
        <n v="128.06"/>
        <n v="106.29949999999999"/>
        <n v="105.21428571428571"/>
        <n v="106.16782608695652"/>
        <n v="109.24000000000001"/>
        <n v="100.45454545454547"/>
        <n v="103.04098360655738"/>
        <n v="112.1664"/>
        <n v="131.28333333333333"/>
        <n v="154.43"/>
        <n v="101.32258064516128"/>
        <n v="100.27777777777777"/>
        <n v="116.84444444444443"/>
        <n v="114.27586206896552"/>
        <n v="121.6"/>
        <n v="102.6467741935484"/>
        <n v="104.75000000000001"/>
        <n v="112.10242048409683"/>
        <n v="101.76666666666667"/>
        <n v="100.26489999999998"/>
        <n v="133.04200000000003"/>
        <n v="286.13861386138615"/>
        <n v="170.44444444444446"/>
        <n v="102.85857142857142"/>
        <n v="144.06666666666666"/>
        <n v="100.07272727272726"/>
        <n v="101.73"/>
        <n v="116.19999999999999"/>
        <n v="136.16666666666666"/>
        <n v="103.39285714285715"/>
        <n v="115.88888888888889"/>
        <n v="104.51666666666665"/>
        <n v="102.02500000000001"/>
        <n v="175.33333333333334"/>
        <n v="106.67999999999999"/>
        <n v="122.28571428571429"/>
        <n v="159.42857142857144"/>
        <n v="109.84"/>
        <n v="100.03999999999999"/>
        <n v="116.05000000000001"/>
        <n v="210.75"/>
        <n v="100.08673425918037"/>
        <n v="106.19047619047619"/>
        <n v="125.6"/>
        <n v="101.51515151515152"/>
        <n v="125.89999999999999"/>
        <n v="112.5"/>
        <n v="146.38888888888889"/>
        <n v="116.8"/>
        <n v="106.26666666666667"/>
        <n v="104.52"/>
        <n v="104.57142857142858"/>
        <n v="138.62051149573753"/>
        <n v="100.32000000000001"/>
        <n v="102.18"/>
        <n v="104.35000000000001"/>
        <n v="138.16666666666666"/>
        <n v="101.44444444444444"/>
        <n v="119.44999999999999"/>
        <n v="100.2909090909091"/>
        <n v="153.4"/>
        <n v="104.42857142857143"/>
        <n v="107.52"/>
        <n v="315"/>
        <n v="101.93333333333334"/>
        <n v="126.28571428571429"/>
        <n v="102.99000000000001"/>
        <n v="101.37777777777779"/>
        <n v="113.46000000000001"/>
        <n v="101.41935483870968"/>
        <n v="105.93333333333332"/>
        <n v="221"/>
        <n v="118.66666666666667"/>
        <n v="117.73333333333333"/>
        <n v="138.5"/>
        <n v="106.57142857142856"/>
        <n v="107.63636363636364"/>
        <n v="103.64999999999999"/>
        <n v="104.43333333333334"/>
        <n v="100.74285714285713"/>
        <n v="100.01100000000001"/>
        <n v="116.86666666666667"/>
        <n v="223"/>
        <n v="142.36363636363635"/>
        <n v="184"/>
        <n v="104.33333333333333"/>
        <n v="111.07499999999999"/>
        <n v="100.41"/>
        <n v="101.86206896551724"/>
        <n v="109.76666666666665"/>
        <n v="137.57142857142856"/>
        <n v="100.31000000000002"/>
        <n v="211"/>
        <n v="123.6"/>
        <n v="108.5"/>
        <n v="103.56666666666668"/>
        <n v="100.00058823529412"/>
        <n v="100.875"/>
        <n v="106.54545454545455"/>
        <n v="138"/>
        <n v="101.15"/>
        <n v="140"/>
        <n v="102.97033333333331"/>
        <n v="108.13333333333333"/>
        <n v="108.54949999999999"/>
        <n v="109.65"/>
        <n v="100.26315789473684"/>
        <n v="105.89999999999999"/>
        <n v="134.67833333333334"/>
        <n v="105.2184"/>
        <n v="185.5"/>
        <n v="289"/>
        <n v="107.80000000000001"/>
        <n v="109.76190476190477"/>
        <n v="170.625"/>
        <n v="101.23076923076924"/>
        <n v="153.19999999999999"/>
        <n v="128.33333333333334"/>
        <n v="100.64999999999999"/>
        <n v="191.3"/>
        <n v="140.19999999999999"/>
        <n v="124.33537832310839"/>
        <n v="126.2"/>
        <n v="190"/>
        <n v="139"/>
        <n v="202"/>
        <n v="103.38000000000001"/>
        <n v="102.3236"/>
        <n v="127.14285714285714"/>
        <n v="121.78"/>
        <n v="113.39285714285714"/>
        <n v="214.6"/>
        <n v="102.05"/>
        <n v="112.85000000000001"/>
        <n v="127.86666666666666"/>
        <n v="142.66666666666669"/>
        <n v="138.33333333333334"/>
        <n v="159.9402985074627"/>
        <n v="114.24000000000001"/>
        <n v="100.60606060606061"/>
        <n v="112.7"/>
        <n v="158.20000000000002"/>
        <n v="105.26894736842105"/>
        <n v="106.86"/>
        <n v="124.4"/>
        <n v="108.70406189555126"/>
        <n v="102.42424242424242"/>
        <n v="106.3"/>
        <n v="105.4"/>
        <n v="107.55999999999999"/>
        <n v="103.76"/>
        <n v="104.4"/>
        <n v="106.33333333333333"/>
        <n v="100.55555555555556"/>
        <n v="101.2"/>
        <n v="118.39285714285714"/>
        <n v="102.66666666666666"/>
        <n v="110.04599999999999"/>
        <n v="169.42857142857144"/>
        <n v="113.65"/>
        <n v="101.56"/>
        <n v="116.91666666666667"/>
        <n v="101.15151515151514"/>
        <n v="132"/>
        <n v="118.95833333333334"/>
        <n v="156.20000000000002"/>
        <n v="103.15"/>
        <n v="180.44444444444446"/>
        <n v="128.44999999999999"/>
        <n v="119.66666666666667"/>
        <n v="123"/>
        <n v="102.23636363636363"/>
        <n v="102.27272727272727"/>
        <n v="114.40928571428573"/>
        <n v="101.9047619047619"/>
        <n v="106.27272727272728"/>
        <n v="113.42219999999999"/>
        <n v="100.03599999999999"/>
        <n v="144"/>
        <n v="108.43750000000001"/>
        <n v="148.88888888888889"/>
        <n v="105.49000000000002"/>
        <n v="130.55555555555557"/>
        <n v="108.80000000000001"/>
        <n v="111.00000000000001"/>
        <n v="100.47999999999999"/>
        <n v="114.35"/>
        <n v="122.06666666666666"/>
        <n v="102.8"/>
        <n v="106.12068965517241"/>
        <n v="101.33000000000001"/>
        <n v="100.01333333333334"/>
        <n v="113.88888888888889"/>
        <n v="287"/>
        <n v="119.11764705882352"/>
        <n v="109.42666666666668"/>
        <n v="126.6"/>
        <n v="100.05999999999999"/>
        <n v="127.25"/>
        <n v="110.63333333333334"/>
        <n v="125.93749999999999"/>
        <n v="107.72727272727273"/>
        <n v="110.1"/>
        <n v="170.66666666666669"/>
        <n v="112.83333333333334"/>
        <n v="130.26666666666665"/>
        <n v="105.45454545454544"/>
        <n v="153.31632653061226"/>
        <n v="162.30000000000001"/>
        <n v="144.4"/>
        <n v="100.8"/>
        <n v="118.91891891891892"/>
        <n v="105.19047619047619"/>
        <n v="109.73333333333332"/>
        <n v="100.099"/>
        <n v="104.93333333333332"/>
        <n v="1.9999999999999998E-4"/>
        <n v="51.023391812865491"/>
        <n v="35.24"/>
        <n v="4.246666666666667"/>
        <n v="36.457142857142856"/>
        <n v="30.866666666666664"/>
        <n v="6.5454545454545459"/>
        <n v="2.1428571428571428"/>
        <n v="16.420000000000002"/>
        <n v="4.8099999999999996"/>
        <n v="100.38249999999999"/>
        <n v="250.66666666666669"/>
        <n v="174.4"/>
        <n v="116.26"/>
        <n v="105.82000000000001"/>
        <n v="110.75"/>
        <n v="101.42500000000001"/>
        <n v="109.375"/>
        <n v="115.16129032258064"/>
        <n v="103.17033333333335"/>
        <n v="138.19999999999999"/>
        <n v="109.54545454545455"/>
        <n v="100.85714285714286"/>
        <n v="113.625"/>
        <n v="128.75"/>
        <n v="102.90416666666667"/>
        <n v="112.76666666666667"/>
        <n v="111.9"/>
        <n v="139.19999999999999"/>
        <n v="110.85714285714286"/>
        <n v="139.06666666666666"/>
        <n v="105.69999999999999"/>
        <n v="101.42857142857142"/>
        <n v="100.245"/>
        <n v="127.96000000000001"/>
        <n v="129.12912912912913"/>
        <n v="107.42857142857143"/>
        <n v="110.52"/>
        <n v="123.42857142857142"/>
        <n v="136.33666666666667"/>
        <n v="103.46657233816768"/>
        <n v="121.33333333333334"/>
        <n v="186"/>
        <n v="300"/>
        <n v="108.25"/>
        <n v="141.15384615384616"/>
        <n v="153.73333333333335"/>
        <n v="102.57142857142858"/>
        <n v="155.75"/>
        <n v="239.4"/>
        <n v="210"/>
        <n v="104.51515151515152"/>
        <n v="111.20000000000002"/>
        <n v="102.04444444444445"/>
        <n v="102.54767441860466"/>
        <n v="338.70588235294122"/>
        <n v="9.31"/>
        <n v="7.24"/>
        <n v="11.272727272727273"/>
        <n v="15.411764705882353"/>
        <n v="28.466666666666669"/>
        <n v="13.333333333333334"/>
        <n v="21.428571428571427"/>
        <n v="18"/>
        <n v="20.125"/>
        <n v="17.899999999999999"/>
        <n v="2.3764705882352941"/>
        <n v="103.52"/>
        <n v="132.6"/>
        <n v="103.34"/>
        <n v="129.63636363636363"/>
        <n v="101.11111111111111"/>
        <n v="108.51428571428572"/>
        <n v="102.33333333333334"/>
        <n v="110.24425000000002"/>
        <n v="101.0154"/>
        <n v="106.24"/>
        <n v="113.45714285714286"/>
        <n v="102.65010000000001"/>
        <n v="116.75"/>
        <n v="107.65274999999998"/>
        <n v="146"/>
        <n v="106.71250000000001"/>
        <n v="143.19999999999999"/>
        <n v="105.04166666666667"/>
        <n v="103.98"/>
        <n v="109.66666666666667"/>
        <n v="128.91666666666666"/>
        <n v="150.75"/>
        <n v="110.96666666666665"/>
        <n v="100.28571428571429"/>
        <n v="3.267605633802817"/>
        <n v="59.657142857142851"/>
        <n v="4.4444444444444444E-3"/>
        <n v="89.666666666666657"/>
        <n v="1.4642857142857144"/>
        <n v="4.0199999999999996"/>
        <n v="4.004545454545454"/>
        <n v="8.52"/>
        <n v="19.650000000000002"/>
        <n v="6.6666666666666666E-2"/>
        <n v="30.333333333333336"/>
        <n v="121.73333333333333"/>
        <n v="330"/>
        <n v="100.95190476190474"/>
        <n v="140.13333333333333"/>
        <n v="100.001"/>
        <n v="119.238"/>
        <n v="227.99999999999997"/>
        <n v="104.54285714285714"/>
        <n v="110.02000000000001"/>
        <n v="105.42"/>
        <n v="152.66666666666666"/>
        <n v="225"/>
        <n v="106.02199999999999"/>
        <n v="109.03333333333333"/>
        <n v="100.824"/>
        <n v="6500"/>
        <n v="8.7200000000000006"/>
        <n v="21.94"/>
        <n v="21.3"/>
        <n v="41.489795918367342"/>
        <n v="2.105"/>
        <n v="16.161904761904761"/>
        <n v="16.376923076923077"/>
        <n v="7.043333333333333"/>
        <n v="3.8"/>
        <n v="34.08"/>
        <n v="2.5999999999999999E-2"/>
        <n v="16.254545454545454"/>
        <n v="5.2"/>
        <n v="17.666666666666668"/>
        <n v="26.937422295897225"/>
        <n v="12.55"/>
        <n v="3.4474868431088401"/>
        <n v="52.794871794871788"/>
        <n v="4.9639999999999995"/>
        <n v="5.5555555555555552E-2"/>
        <n v="13.066666666666665"/>
        <n v="27.1"/>
        <n v="1.4749999999999999"/>
        <n v="16.826666666666668"/>
        <n v="21.55"/>
        <n v="3.4666666666666663"/>
        <n v="10.625"/>
        <n v="17.599999999999998"/>
        <n v="48.833333333333336"/>
        <n v="11.533333333333333"/>
        <n v="67.333333333333329"/>
        <n v="15.299999999999999"/>
        <n v="8.6666666666666679"/>
        <n v="0.22499999999999998"/>
        <n v="3.0833333333333335"/>
        <n v="37.412500000000001"/>
        <n v="36.36"/>
        <n v="0.2857142857142857"/>
        <n v="1.7999999999999998"/>
        <n v="8.1333333333333329"/>
        <n v="12.034782608695652"/>
        <n v="15.266666666666667"/>
        <n v="13.020000000000001"/>
        <n v="2.2650000000000001"/>
        <n v="8.3333333333333332E-3"/>
        <n v="15.742857142857142"/>
        <n v="43.833333333333336"/>
        <n v="86.135181975736558"/>
        <n v="12.196620583717358"/>
        <n v="35.64"/>
        <n v="3.3666666666666663"/>
        <n v="15.770000000000001"/>
        <n v="5.0000000000000001E-4"/>
        <n v="9.6153846153846159E-2"/>
        <n v="24.285714285714285"/>
        <n v="32.049999999999997"/>
        <n v="3.214285714285714"/>
        <n v="6.3"/>
        <n v="24.117647058823529"/>
        <n v="10.54"/>
        <n v="7.4690265486725664"/>
        <n v="7.3333333333333334E-2"/>
        <n v="0.97142857142857131"/>
        <n v="21.099999999999998"/>
        <n v="78.100000000000009"/>
        <n v="47.692307692307693"/>
        <n v="1.4500000000000002"/>
        <n v="10.7"/>
        <n v="1.8333333333333333"/>
        <n v="4.083333333333333"/>
        <n v="34.802513464991023"/>
        <n v="6.3333333333333339"/>
        <n v="9.76"/>
        <n v="37.75"/>
        <n v="2.1333333333333333"/>
        <n v="4.1818181818181817"/>
        <n v="5.41"/>
        <n v="35"/>
        <n v="16.566666666666666"/>
        <n v="57.199999999999996"/>
        <n v="16.514285714285716"/>
        <n v="10.050000000000001"/>
        <n v="3.8860103626943006"/>
        <n v="24.194444444444443"/>
        <n v="7.6"/>
        <n v="0.82857142857142851"/>
        <n v="16.666666666666664"/>
        <n v="69.561111111111103"/>
        <n v="7.166666666666667"/>
        <n v="28.050000000000004"/>
        <n v="6.8287037037037033"/>
        <n v="25.698702928870294"/>
        <n v="1.4814814814814816"/>
        <n v="36.85"/>
        <n v="47.05"/>
        <n v="11.428571428571429"/>
        <n v="12.04"/>
        <n v="0.21"/>
        <n v="37.5"/>
        <n v="8.2142857142857135"/>
        <n v="17.652941176470588"/>
        <n v="37.533333333333339"/>
        <n v="22"/>
        <n v="17.62"/>
        <n v="53"/>
        <n v="22.142857142857142"/>
        <n v="2.5333333333333332"/>
        <n v="2.85"/>
        <n v="2.4500000000000002"/>
        <n v="1.4210526315789473"/>
        <n v="19.25"/>
        <n v="0.67500000000000004"/>
        <n v="60.9"/>
        <n v="34.4"/>
        <n v="16.5"/>
        <n v="1.0571428571428572"/>
        <n v="26.727272727272727"/>
        <n v="28.799999999999997"/>
        <n v="15.737410071942445"/>
        <n v="21.685714285714287"/>
        <n v="10.8"/>
        <n v="4.8"/>
        <n v="1.8181818181818181E-2"/>
        <n v="1.1111111111111112"/>
        <n v="27.400000000000002"/>
        <n v="21.366666666666667"/>
        <n v="6.9696969696969706"/>
        <n v="70.599999999999994"/>
        <n v="2.0500000000000003"/>
        <n v="1.9666666666666666"/>
        <n v="28.666666666666668"/>
        <n v="3.1333333333333333"/>
      </sharedItems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ate Created Conversion " numFmtId="14">
      <sharedItems containsSemiMixedTypes="0" containsNonDate="0" containsDate="1" containsString="0" minDate="2009-08-10T19:26:00" maxDate="2017-05-03T19:12:00" count="4092"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6-10-10T10:21:47"/>
        <d v="2014-10-28T22:00:00"/>
        <d v="2015-05-15T22:17:22"/>
        <d v="2017-02-03T23:51:20"/>
        <d v="2015-06-11T02:00:00"/>
        <d v="2015-04-03T13:59:01"/>
        <d v="2016-10-20T05:28:13"/>
        <d v="2014-10-30T22:29:43"/>
        <d v="2014-06-16T20:16:00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  <d v="2016-01-08T06:34:00"/>
      </sharedItems>
      <fieldGroup par="21" base="10">
        <rangePr groupBy="months" startDate="2009-08-10T19:26:00" endDate="2017-05-03T19:12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launched_at" numFmtId="0">
      <sharedItems containsSemiMixedTypes="0" containsString="0" containsNumber="1" containsInteger="1" minValue="1242532513" maxValue="1489591807"/>
    </cacheField>
    <cacheField name="Date Ended Conversion 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3" base="12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 count="2">
        <b v="0"/>
        <b v="1"/>
      </sharedItems>
    </cacheField>
    <cacheField name="backers_count" numFmtId="0">
      <sharedItems containsSemiMixedTypes="0" containsString="0" containsNumber="1" containsInteger="1" minValue="0" maxValue="26457" count="502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</sharedItems>
    </cacheField>
    <cacheField name="spotlight" numFmtId="0">
      <sharedItems count="2">
        <b v="1"/>
        <b v="0"/>
      </sharedItems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Average Donations" numFmtId="0">
      <sharedItems containsSemiMixedTypes="0" containsString="0" containsNumber="1" minValue="0" maxValue="1185295.835"/>
    </cacheField>
    <cacheField name="Category 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Quarters" numFmtId="0" databaseField="0">
      <fieldGroup base="10">
        <rangePr groupBy="quarters" startDate="2009-08-10T19:26:00" endDate="2017-05-03T19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" numFmtId="0" databaseField="0">
      <fieldGroup base="10">
        <rangePr groupBy="years" startDate="2009-08-10T19:26:00" endDate="2017-05-03T19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  <cacheField name="Quarters2" numFmtId="0" databaseField="0">
      <fieldGroup base="12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12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x v="0"/>
    <x v="0"/>
    <x v="0"/>
    <x v="0"/>
    <x v="0"/>
    <x v="0"/>
    <x v="0"/>
    <x v="0"/>
    <s v="USD"/>
    <n v="1437620400"/>
    <x v="0"/>
    <n v="1434931811"/>
    <x v="0"/>
    <x v="0"/>
    <x v="0"/>
    <x v="0"/>
    <x v="0"/>
    <n v="5907.5"/>
    <x v="0"/>
    <x v="0"/>
  </r>
  <r>
    <x v="1"/>
    <x v="1"/>
    <x v="1"/>
    <x v="1"/>
    <x v="1"/>
    <x v="1"/>
    <x v="0"/>
    <x v="0"/>
    <s v="USD"/>
    <n v="1488464683"/>
    <x v="1"/>
    <n v="1485872683"/>
    <x v="1"/>
    <x v="0"/>
    <x v="1"/>
    <x v="0"/>
    <x v="0"/>
    <n v="7366"/>
    <x v="0"/>
    <x v="0"/>
  </r>
  <r>
    <x v="2"/>
    <x v="2"/>
    <x v="2"/>
    <x v="2"/>
    <x v="2"/>
    <x v="2"/>
    <x v="0"/>
    <x v="1"/>
    <s v="GBP"/>
    <n v="1455555083"/>
    <x v="2"/>
    <n v="1454691083"/>
    <x v="2"/>
    <x v="0"/>
    <x v="2"/>
    <x v="0"/>
    <x v="0"/>
    <n v="280"/>
    <x v="0"/>
    <x v="0"/>
  </r>
  <r>
    <x v="3"/>
    <x v="3"/>
    <x v="3"/>
    <x v="3"/>
    <x v="3"/>
    <x v="3"/>
    <x v="0"/>
    <x v="0"/>
    <s v="USD"/>
    <n v="1407414107"/>
    <x v="3"/>
    <n v="1404822107"/>
    <x v="3"/>
    <x v="0"/>
    <x v="3"/>
    <x v="0"/>
    <x v="0"/>
    <n v="5270"/>
    <x v="0"/>
    <x v="0"/>
  </r>
  <r>
    <x v="4"/>
    <x v="4"/>
    <x v="4"/>
    <x v="4"/>
    <x v="4"/>
    <x v="4"/>
    <x v="0"/>
    <x v="0"/>
    <s v="USD"/>
    <n v="1450555279"/>
    <x v="4"/>
    <n v="1447963279"/>
    <x v="4"/>
    <x v="0"/>
    <x v="4"/>
    <x v="0"/>
    <x v="0"/>
    <n v="27200.14"/>
    <x v="0"/>
    <x v="0"/>
  </r>
  <r>
    <x v="5"/>
    <x v="5"/>
    <x v="5"/>
    <x v="5"/>
    <x v="5"/>
    <x v="5"/>
    <x v="0"/>
    <x v="0"/>
    <s v="USD"/>
    <n v="1469770500"/>
    <x v="5"/>
    <n v="1468362207"/>
    <x v="5"/>
    <x v="0"/>
    <x v="5"/>
    <x v="0"/>
    <x v="0"/>
    <n v="2218.5"/>
    <x v="0"/>
    <x v="0"/>
  </r>
  <r>
    <x v="6"/>
    <x v="6"/>
    <x v="6"/>
    <x v="6"/>
    <x v="6"/>
    <x v="6"/>
    <x v="0"/>
    <x v="0"/>
    <s v="USD"/>
    <n v="1402710250"/>
    <x v="6"/>
    <n v="1401846250"/>
    <x v="6"/>
    <x v="0"/>
    <x v="6"/>
    <x v="0"/>
    <x v="0"/>
    <n v="4288.5"/>
    <x v="0"/>
    <x v="0"/>
  </r>
  <r>
    <x v="7"/>
    <x v="7"/>
    <x v="7"/>
    <x v="7"/>
    <x v="7"/>
    <x v="7"/>
    <x v="0"/>
    <x v="0"/>
    <s v="USD"/>
    <n v="1467680867"/>
    <x v="7"/>
    <n v="1464224867"/>
    <x v="7"/>
    <x v="0"/>
    <x v="7"/>
    <x v="0"/>
    <x v="0"/>
    <n v="4583.5"/>
    <x v="0"/>
    <x v="0"/>
  </r>
  <r>
    <x v="8"/>
    <x v="8"/>
    <x v="8"/>
    <x v="8"/>
    <x v="8"/>
    <x v="8"/>
    <x v="0"/>
    <x v="0"/>
    <s v="USD"/>
    <n v="1460754000"/>
    <x v="8"/>
    <n v="1460155212"/>
    <x v="8"/>
    <x v="0"/>
    <x v="8"/>
    <x v="0"/>
    <x v="0"/>
    <n v="1756.76"/>
    <x v="0"/>
    <x v="0"/>
  </r>
  <r>
    <x v="9"/>
    <x v="9"/>
    <x v="9"/>
    <x v="2"/>
    <x v="9"/>
    <x v="9"/>
    <x v="0"/>
    <x v="0"/>
    <s v="USD"/>
    <n v="1460860144"/>
    <x v="9"/>
    <n v="1458268144"/>
    <x v="9"/>
    <x v="0"/>
    <x v="9"/>
    <x v="0"/>
    <x v="0"/>
    <n v="324.995"/>
    <x v="0"/>
    <x v="0"/>
  </r>
  <r>
    <x v="10"/>
    <x v="10"/>
    <x v="10"/>
    <x v="9"/>
    <x v="10"/>
    <x v="10"/>
    <x v="0"/>
    <x v="0"/>
    <s v="USD"/>
    <n v="1403660279"/>
    <x v="10"/>
    <n v="1400636279"/>
    <x v="10"/>
    <x v="0"/>
    <x v="10"/>
    <x v="0"/>
    <x v="0"/>
    <n v="1517"/>
    <x v="0"/>
    <x v="0"/>
  </r>
  <r>
    <x v="11"/>
    <x v="11"/>
    <x v="11"/>
    <x v="10"/>
    <x v="11"/>
    <x v="11"/>
    <x v="0"/>
    <x v="0"/>
    <s v="USD"/>
    <n v="1471834800"/>
    <x v="11"/>
    <n v="1469126462"/>
    <x v="11"/>
    <x v="0"/>
    <x v="11"/>
    <x v="0"/>
    <x v="0"/>
    <n v="3050"/>
    <x v="0"/>
    <x v="0"/>
  </r>
  <r>
    <x v="12"/>
    <x v="12"/>
    <x v="12"/>
    <x v="11"/>
    <x v="12"/>
    <x v="12"/>
    <x v="0"/>
    <x v="0"/>
    <s v="USD"/>
    <n v="1405479600"/>
    <x v="12"/>
    <n v="1401642425"/>
    <x v="12"/>
    <x v="0"/>
    <x v="12"/>
    <x v="0"/>
    <x v="0"/>
    <n v="25207.5"/>
    <x v="0"/>
    <x v="0"/>
  </r>
  <r>
    <x v="13"/>
    <x v="13"/>
    <x v="13"/>
    <x v="8"/>
    <x v="13"/>
    <x v="13"/>
    <x v="0"/>
    <x v="0"/>
    <s v="USD"/>
    <n v="1466713620"/>
    <x v="13"/>
    <n v="1463588109"/>
    <x v="13"/>
    <x v="0"/>
    <x v="13"/>
    <x v="0"/>
    <x v="0"/>
    <n v="2825"/>
    <x v="0"/>
    <x v="0"/>
  </r>
  <r>
    <x v="14"/>
    <x v="14"/>
    <x v="14"/>
    <x v="12"/>
    <x v="14"/>
    <x v="14"/>
    <x v="0"/>
    <x v="2"/>
    <s v="AUD"/>
    <n v="1405259940"/>
    <x v="14"/>
    <n v="1403051888"/>
    <x v="14"/>
    <x v="0"/>
    <x v="14"/>
    <x v="0"/>
    <x v="0"/>
    <n v="3048.5"/>
    <x v="0"/>
    <x v="0"/>
  </r>
  <r>
    <x v="15"/>
    <x v="15"/>
    <x v="15"/>
    <x v="13"/>
    <x v="15"/>
    <x v="15"/>
    <x v="0"/>
    <x v="3"/>
    <s v="EUR"/>
    <n v="1443384840"/>
    <x v="15"/>
    <n v="1441790658"/>
    <x v="15"/>
    <x v="0"/>
    <x v="15"/>
    <x v="0"/>
    <x v="0"/>
    <n v="1115"/>
    <x v="0"/>
    <x v="0"/>
  </r>
  <r>
    <x v="16"/>
    <x v="16"/>
    <x v="16"/>
    <x v="14"/>
    <x v="16"/>
    <x v="16"/>
    <x v="0"/>
    <x v="0"/>
    <s v="USD"/>
    <n v="1402896600"/>
    <x v="16"/>
    <n v="1398971211"/>
    <x v="16"/>
    <x v="0"/>
    <x v="16"/>
    <x v="0"/>
    <x v="0"/>
    <n v="6049.5"/>
    <x v="0"/>
    <x v="0"/>
  </r>
  <r>
    <x v="17"/>
    <x v="17"/>
    <x v="17"/>
    <x v="15"/>
    <x v="17"/>
    <x v="17"/>
    <x v="0"/>
    <x v="1"/>
    <s v="GBP"/>
    <n v="1415126022"/>
    <x v="17"/>
    <n v="1412530422"/>
    <x v="17"/>
    <x v="0"/>
    <x v="17"/>
    <x v="0"/>
    <x v="0"/>
    <n v="773"/>
    <x v="0"/>
    <x v="0"/>
  </r>
  <r>
    <x v="18"/>
    <x v="18"/>
    <x v="18"/>
    <x v="11"/>
    <x v="18"/>
    <x v="18"/>
    <x v="0"/>
    <x v="0"/>
    <s v="USD"/>
    <n v="1410958856"/>
    <x v="18"/>
    <n v="1408366856"/>
    <x v="18"/>
    <x v="0"/>
    <x v="18"/>
    <x v="0"/>
    <x v="0"/>
    <n v="16119.165000000001"/>
    <x v="0"/>
    <x v="0"/>
  </r>
  <r>
    <x v="19"/>
    <x v="19"/>
    <x v="19"/>
    <x v="16"/>
    <x v="19"/>
    <x v="19"/>
    <x v="0"/>
    <x v="0"/>
    <s v="USD"/>
    <n v="1437420934"/>
    <x v="19"/>
    <n v="1434828934"/>
    <x v="19"/>
    <x v="0"/>
    <x v="19"/>
    <x v="0"/>
    <x v="0"/>
    <n v="628.5"/>
    <x v="0"/>
    <x v="0"/>
  </r>
  <r>
    <x v="20"/>
    <x v="20"/>
    <x v="20"/>
    <x v="13"/>
    <x v="20"/>
    <x v="20"/>
    <x v="0"/>
    <x v="0"/>
    <s v="USD"/>
    <n v="1442167912"/>
    <x v="20"/>
    <n v="1436983912"/>
    <x v="20"/>
    <x v="0"/>
    <x v="20"/>
    <x v="0"/>
    <x v="0"/>
    <n v="1014.5"/>
    <x v="0"/>
    <x v="0"/>
  </r>
  <r>
    <x v="21"/>
    <x v="21"/>
    <x v="21"/>
    <x v="17"/>
    <x v="21"/>
    <x v="21"/>
    <x v="0"/>
    <x v="0"/>
    <s v="USD"/>
    <n v="1411743789"/>
    <x v="21"/>
    <n v="1409151789"/>
    <x v="21"/>
    <x v="0"/>
    <x v="21"/>
    <x v="0"/>
    <x v="0"/>
    <n v="10145.5"/>
    <x v="0"/>
    <x v="0"/>
  </r>
  <r>
    <x v="22"/>
    <x v="22"/>
    <x v="22"/>
    <x v="18"/>
    <x v="22"/>
    <x v="22"/>
    <x v="0"/>
    <x v="0"/>
    <s v="USD"/>
    <n v="1420099140"/>
    <x v="22"/>
    <n v="1418766740"/>
    <x v="22"/>
    <x v="0"/>
    <x v="22"/>
    <x v="0"/>
    <x v="0"/>
    <n v="209"/>
    <x v="0"/>
    <x v="0"/>
  </r>
  <r>
    <x v="23"/>
    <x v="23"/>
    <x v="23"/>
    <x v="13"/>
    <x v="23"/>
    <x v="23"/>
    <x v="0"/>
    <x v="0"/>
    <s v="USD"/>
    <n v="1430407200"/>
    <x v="23"/>
    <n v="1428086501"/>
    <x v="23"/>
    <x v="0"/>
    <x v="23"/>
    <x v="0"/>
    <x v="0"/>
    <n v="1196.5"/>
    <x v="0"/>
    <x v="0"/>
  </r>
  <r>
    <x v="24"/>
    <x v="24"/>
    <x v="24"/>
    <x v="19"/>
    <x v="24"/>
    <x v="24"/>
    <x v="0"/>
    <x v="0"/>
    <s v="USD"/>
    <n v="1442345940"/>
    <x v="24"/>
    <n v="1439494863"/>
    <x v="24"/>
    <x v="0"/>
    <x v="24"/>
    <x v="0"/>
    <x v="0"/>
    <n v="19328.345000000001"/>
    <x v="0"/>
    <x v="0"/>
  </r>
  <r>
    <x v="25"/>
    <x v="25"/>
    <x v="25"/>
    <x v="20"/>
    <x v="25"/>
    <x v="25"/>
    <x v="0"/>
    <x v="0"/>
    <s v="USD"/>
    <n v="1452299761"/>
    <x v="25"/>
    <n v="1447115761"/>
    <x v="25"/>
    <x v="0"/>
    <x v="25"/>
    <x v="0"/>
    <x v="0"/>
    <n v="407"/>
    <x v="0"/>
    <x v="0"/>
  </r>
  <r>
    <x v="26"/>
    <x v="26"/>
    <x v="26"/>
    <x v="21"/>
    <x v="26"/>
    <x v="26"/>
    <x v="0"/>
    <x v="0"/>
    <s v="USD"/>
    <n v="1408278144"/>
    <x v="26"/>
    <n v="1404822144"/>
    <x v="26"/>
    <x v="0"/>
    <x v="10"/>
    <x v="0"/>
    <x v="0"/>
    <n v="979.5"/>
    <x v="0"/>
    <x v="0"/>
  </r>
  <r>
    <x v="27"/>
    <x v="27"/>
    <x v="27"/>
    <x v="22"/>
    <x v="27"/>
    <x v="27"/>
    <x v="0"/>
    <x v="4"/>
    <s v="NZD"/>
    <n v="1416113833"/>
    <x v="27"/>
    <n v="1413518233"/>
    <x v="27"/>
    <x v="0"/>
    <x v="3"/>
    <x v="0"/>
    <x v="0"/>
    <n v="11247.5"/>
    <x v="0"/>
    <x v="0"/>
  </r>
  <r>
    <x v="28"/>
    <x v="28"/>
    <x v="28"/>
    <x v="14"/>
    <x v="28"/>
    <x v="28"/>
    <x v="0"/>
    <x v="0"/>
    <s v="USD"/>
    <n v="1450307284"/>
    <x v="28"/>
    <n v="1447715284"/>
    <x v="28"/>
    <x v="0"/>
    <x v="26"/>
    <x v="0"/>
    <x v="0"/>
    <n v="6056.5"/>
    <x v="0"/>
    <x v="0"/>
  </r>
  <r>
    <x v="29"/>
    <x v="29"/>
    <x v="29"/>
    <x v="9"/>
    <x v="29"/>
    <x v="29"/>
    <x v="0"/>
    <x v="1"/>
    <s v="GBP"/>
    <n v="1406045368"/>
    <x v="29"/>
    <n v="1403453368"/>
    <x v="29"/>
    <x v="0"/>
    <x v="27"/>
    <x v="0"/>
    <x v="0"/>
    <n v="1908.5"/>
    <x v="0"/>
    <x v="0"/>
  </r>
  <r>
    <x v="30"/>
    <x v="30"/>
    <x v="30"/>
    <x v="23"/>
    <x v="30"/>
    <x v="30"/>
    <x v="0"/>
    <x v="0"/>
    <s v="USD"/>
    <n v="1408604515"/>
    <x v="30"/>
    <n v="1406012515"/>
    <x v="30"/>
    <x v="0"/>
    <x v="28"/>
    <x v="0"/>
    <x v="0"/>
    <n v="2052.4949999999999"/>
    <x v="0"/>
    <x v="0"/>
  </r>
  <r>
    <x v="31"/>
    <x v="31"/>
    <x v="31"/>
    <x v="24"/>
    <x v="31"/>
    <x v="31"/>
    <x v="0"/>
    <x v="0"/>
    <s v="USD"/>
    <n v="1453748434"/>
    <x v="31"/>
    <n v="1452193234"/>
    <x v="31"/>
    <x v="0"/>
    <x v="29"/>
    <x v="0"/>
    <x v="0"/>
    <n v="7"/>
    <x v="0"/>
    <x v="0"/>
  </r>
  <r>
    <x v="32"/>
    <x v="32"/>
    <x v="32"/>
    <x v="25"/>
    <x v="32"/>
    <x v="32"/>
    <x v="0"/>
    <x v="0"/>
    <s v="USD"/>
    <n v="1463111940"/>
    <x v="32"/>
    <n v="1459523017"/>
    <x v="32"/>
    <x v="0"/>
    <x v="30"/>
    <x v="0"/>
    <x v="0"/>
    <n v="14304.5"/>
    <x v="0"/>
    <x v="0"/>
  </r>
  <r>
    <x v="33"/>
    <x v="33"/>
    <x v="33"/>
    <x v="26"/>
    <x v="33"/>
    <x v="33"/>
    <x v="0"/>
    <x v="0"/>
    <s v="USD"/>
    <n v="1447001501"/>
    <x v="33"/>
    <n v="1444405901"/>
    <x v="33"/>
    <x v="0"/>
    <x v="31"/>
    <x v="0"/>
    <x v="0"/>
    <n v="2712"/>
    <x v="0"/>
    <x v="0"/>
  </r>
  <r>
    <x v="34"/>
    <x v="34"/>
    <x v="34"/>
    <x v="27"/>
    <x v="34"/>
    <x v="34"/>
    <x v="0"/>
    <x v="0"/>
    <s v="USD"/>
    <n v="1407224601"/>
    <x v="34"/>
    <n v="1405928601"/>
    <x v="34"/>
    <x v="0"/>
    <x v="32"/>
    <x v="0"/>
    <x v="0"/>
    <n v="1730"/>
    <x v="0"/>
    <x v="0"/>
  </r>
  <r>
    <x v="35"/>
    <x v="35"/>
    <x v="35"/>
    <x v="28"/>
    <x v="35"/>
    <x v="35"/>
    <x v="0"/>
    <x v="0"/>
    <s v="USD"/>
    <n v="1430179200"/>
    <x v="35"/>
    <n v="1428130814"/>
    <x v="35"/>
    <x v="0"/>
    <x v="33"/>
    <x v="0"/>
    <x v="0"/>
    <n v="846.5"/>
    <x v="0"/>
    <x v="0"/>
  </r>
  <r>
    <x v="36"/>
    <x v="36"/>
    <x v="36"/>
    <x v="12"/>
    <x v="36"/>
    <x v="36"/>
    <x v="0"/>
    <x v="0"/>
    <s v="USD"/>
    <n v="1428128525"/>
    <x v="36"/>
    <n v="1425540125"/>
    <x v="36"/>
    <x v="0"/>
    <x v="34"/>
    <x v="0"/>
    <x v="0"/>
    <n v="4286.5"/>
    <x v="0"/>
    <x v="0"/>
  </r>
  <r>
    <x v="37"/>
    <x v="37"/>
    <x v="37"/>
    <x v="29"/>
    <x v="37"/>
    <x v="37"/>
    <x v="0"/>
    <x v="0"/>
    <s v="USD"/>
    <n v="1425055079"/>
    <x v="37"/>
    <n v="1422463079"/>
    <x v="37"/>
    <x v="0"/>
    <x v="35"/>
    <x v="0"/>
    <x v="0"/>
    <n v="20305"/>
    <x v="0"/>
    <x v="0"/>
  </r>
  <r>
    <x v="38"/>
    <x v="38"/>
    <x v="38"/>
    <x v="30"/>
    <x v="38"/>
    <x v="38"/>
    <x v="0"/>
    <x v="0"/>
    <s v="USD"/>
    <n v="1368235344"/>
    <x v="38"/>
    <n v="1365643344"/>
    <x v="38"/>
    <x v="0"/>
    <x v="36"/>
    <x v="0"/>
    <x v="0"/>
    <n v="1408.5"/>
    <x v="0"/>
    <x v="0"/>
  </r>
  <r>
    <x v="39"/>
    <x v="39"/>
    <x v="39"/>
    <x v="31"/>
    <x v="39"/>
    <x v="39"/>
    <x v="0"/>
    <x v="1"/>
    <s v="GBP"/>
    <n v="1401058740"/>
    <x v="39"/>
    <n v="1398388068"/>
    <x v="39"/>
    <x v="0"/>
    <x v="37"/>
    <x v="0"/>
    <x v="0"/>
    <n v="16481"/>
    <x v="0"/>
    <x v="0"/>
  </r>
  <r>
    <x v="40"/>
    <x v="40"/>
    <x v="40"/>
    <x v="13"/>
    <x v="40"/>
    <x v="40"/>
    <x v="0"/>
    <x v="0"/>
    <s v="USD"/>
    <n v="1403150400"/>
    <x v="40"/>
    <n v="1401426488"/>
    <x v="40"/>
    <x v="0"/>
    <x v="38"/>
    <x v="0"/>
    <x v="0"/>
    <n v="1021.5"/>
    <x v="0"/>
    <x v="0"/>
  </r>
  <r>
    <x v="41"/>
    <x v="41"/>
    <x v="41"/>
    <x v="13"/>
    <x v="41"/>
    <x v="31"/>
    <x v="0"/>
    <x v="0"/>
    <s v="USD"/>
    <n v="1412516354"/>
    <x v="41"/>
    <n v="1409924354"/>
    <x v="41"/>
    <x v="0"/>
    <x v="10"/>
    <x v="0"/>
    <x v="0"/>
    <n v="1009.5"/>
    <x v="0"/>
    <x v="0"/>
  </r>
  <r>
    <x v="42"/>
    <x v="42"/>
    <x v="42"/>
    <x v="32"/>
    <x v="42"/>
    <x v="41"/>
    <x v="0"/>
    <x v="0"/>
    <s v="USD"/>
    <n v="1419780026"/>
    <x v="42"/>
    <n v="1417188026"/>
    <x v="42"/>
    <x v="0"/>
    <x v="39"/>
    <x v="0"/>
    <x v="0"/>
    <n v="10014.5"/>
    <x v="0"/>
    <x v="0"/>
  </r>
  <r>
    <x v="43"/>
    <x v="43"/>
    <x v="43"/>
    <x v="3"/>
    <x v="43"/>
    <x v="42"/>
    <x v="0"/>
    <x v="0"/>
    <s v="USD"/>
    <n v="1405209600"/>
    <x v="43"/>
    <n v="1402599486"/>
    <x v="43"/>
    <x v="0"/>
    <x v="40"/>
    <x v="0"/>
    <x v="0"/>
    <n v="15564.5"/>
    <x v="0"/>
    <x v="0"/>
  </r>
  <r>
    <x v="44"/>
    <x v="44"/>
    <x v="44"/>
    <x v="13"/>
    <x v="41"/>
    <x v="31"/>
    <x v="0"/>
    <x v="0"/>
    <s v="USD"/>
    <n v="1412648537"/>
    <x v="44"/>
    <n v="1408760537"/>
    <x v="44"/>
    <x v="0"/>
    <x v="41"/>
    <x v="0"/>
    <x v="0"/>
    <n v="1007.5"/>
    <x v="0"/>
    <x v="0"/>
  </r>
  <r>
    <x v="45"/>
    <x v="45"/>
    <x v="45"/>
    <x v="10"/>
    <x v="44"/>
    <x v="43"/>
    <x v="0"/>
    <x v="0"/>
    <s v="USD"/>
    <n v="1461769107"/>
    <x v="45"/>
    <n v="1459177107"/>
    <x v="45"/>
    <x v="0"/>
    <x v="42"/>
    <x v="0"/>
    <x v="0"/>
    <n v="3030.5"/>
    <x v="0"/>
    <x v="0"/>
  </r>
  <r>
    <x v="46"/>
    <x v="46"/>
    <x v="46"/>
    <x v="33"/>
    <x v="45"/>
    <x v="44"/>
    <x v="0"/>
    <x v="2"/>
    <s v="AUD"/>
    <n v="1450220974"/>
    <x v="46"/>
    <n v="1447628974"/>
    <x v="46"/>
    <x v="0"/>
    <x v="43"/>
    <x v="0"/>
    <x v="0"/>
    <n v="4397.5"/>
    <x v="0"/>
    <x v="0"/>
  </r>
  <r>
    <x v="47"/>
    <x v="47"/>
    <x v="47"/>
    <x v="10"/>
    <x v="46"/>
    <x v="45"/>
    <x v="0"/>
    <x v="0"/>
    <s v="USD"/>
    <n v="1419021607"/>
    <x v="47"/>
    <n v="1413834007"/>
    <x v="47"/>
    <x v="0"/>
    <x v="16"/>
    <x v="0"/>
    <x v="0"/>
    <n v="2725.2750000000001"/>
    <x v="0"/>
    <x v="0"/>
  </r>
  <r>
    <x v="48"/>
    <x v="48"/>
    <x v="48"/>
    <x v="13"/>
    <x v="47"/>
    <x v="46"/>
    <x v="0"/>
    <x v="1"/>
    <s v="GBP"/>
    <n v="1425211200"/>
    <x v="48"/>
    <n v="1422534260"/>
    <x v="48"/>
    <x v="0"/>
    <x v="44"/>
    <x v="0"/>
    <x v="0"/>
    <n v="1098.5"/>
    <x v="0"/>
    <x v="0"/>
  </r>
  <r>
    <x v="49"/>
    <x v="49"/>
    <x v="49"/>
    <x v="14"/>
    <x v="48"/>
    <x v="31"/>
    <x v="0"/>
    <x v="0"/>
    <s v="USD"/>
    <n v="1445660045"/>
    <x v="49"/>
    <n v="1443068045"/>
    <x v="49"/>
    <x v="0"/>
    <x v="45"/>
    <x v="0"/>
    <x v="0"/>
    <n v="6043.5"/>
    <x v="0"/>
    <x v="0"/>
  </r>
  <r>
    <x v="50"/>
    <x v="50"/>
    <x v="50"/>
    <x v="20"/>
    <x v="49"/>
    <x v="31"/>
    <x v="0"/>
    <x v="1"/>
    <s v="GBP"/>
    <n v="1422637200"/>
    <x v="50"/>
    <n v="1419271458"/>
    <x v="50"/>
    <x v="0"/>
    <x v="19"/>
    <x v="0"/>
    <x v="0"/>
    <n v="311"/>
    <x v="0"/>
    <x v="0"/>
  </r>
  <r>
    <x v="51"/>
    <x v="51"/>
    <x v="51"/>
    <x v="34"/>
    <x v="50"/>
    <x v="47"/>
    <x v="0"/>
    <x v="0"/>
    <s v="USD"/>
    <n v="1439245037"/>
    <x v="51"/>
    <n v="1436653037"/>
    <x v="51"/>
    <x v="0"/>
    <x v="46"/>
    <x v="0"/>
    <x v="0"/>
    <n v="7100.5"/>
    <x v="0"/>
    <x v="0"/>
  </r>
  <r>
    <x v="52"/>
    <x v="52"/>
    <x v="52"/>
    <x v="3"/>
    <x v="51"/>
    <x v="48"/>
    <x v="0"/>
    <x v="0"/>
    <s v="USD"/>
    <n v="1405615846"/>
    <x v="52"/>
    <n v="1403023846"/>
    <x v="52"/>
    <x v="0"/>
    <x v="47"/>
    <x v="0"/>
    <x v="0"/>
    <n v="5836.5"/>
    <x v="0"/>
    <x v="0"/>
  </r>
  <r>
    <x v="53"/>
    <x v="53"/>
    <x v="53"/>
    <x v="9"/>
    <x v="52"/>
    <x v="49"/>
    <x v="0"/>
    <x v="0"/>
    <s v="USD"/>
    <n v="1396648800"/>
    <x v="53"/>
    <n v="1395407445"/>
    <x v="53"/>
    <x v="0"/>
    <x v="27"/>
    <x v="0"/>
    <x v="0"/>
    <n v="1703"/>
    <x v="0"/>
    <x v="0"/>
  </r>
  <r>
    <x v="54"/>
    <x v="54"/>
    <x v="54"/>
    <x v="3"/>
    <x v="53"/>
    <x v="50"/>
    <x v="0"/>
    <x v="0"/>
    <s v="USD"/>
    <n v="1451063221"/>
    <x v="54"/>
    <n v="1448471221"/>
    <x v="54"/>
    <x v="0"/>
    <x v="47"/>
    <x v="0"/>
    <x v="0"/>
    <n v="5076"/>
    <x v="0"/>
    <x v="0"/>
  </r>
  <r>
    <x v="55"/>
    <x v="55"/>
    <x v="55"/>
    <x v="35"/>
    <x v="54"/>
    <x v="51"/>
    <x v="0"/>
    <x v="0"/>
    <s v="USD"/>
    <n v="1464390916"/>
    <x v="55"/>
    <n v="1462576516"/>
    <x v="55"/>
    <x v="0"/>
    <x v="48"/>
    <x v="0"/>
    <x v="0"/>
    <n v="5588"/>
    <x v="0"/>
    <x v="0"/>
  </r>
  <r>
    <x v="56"/>
    <x v="56"/>
    <x v="56"/>
    <x v="6"/>
    <x v="55"/>
    <x v="52"/>
    <x v="0"/>
    <x v="1"/>
    <s v="GBP"/>
    <n v="1433779200"/>
    <x v="56"/>
    <n v="1432559424"/>
    <x v="56"/>
    <x v="0"/>
    <x v="49"/>
    <x v="0"/>
    <x v="0"/>
    <n v="4377.5"/>
    <x v="0"/>
    <x v="0"/>
  </r>
  <r>
    <x v="57"/>
    <x v="57"/>
    <x v="57"/>
    <x v="36"/>
    <x v="56"/>
    <x v="53"/>
    <x v="0"/>
    <x v="0"/>
    <s v="USD"/>
    <n v="1429991962"/>
    <x v="57"/>
    <n v="1427399962"/>
    <x v="57"/>
    <x v="0"/>
    <x v="50"/>
    <x v="0"/>
    <x v="0"/>
    <n v="7677"/>
    <x v="0"/>
    <x v="0"/>
  </r>
  <r>
    <x v="58"/>
    <x v="58"/>
    <x v="58"/>
    <x v="3"/>
    <x v="57"/>
    <x v="54"/>
    <x v="0"/>
    <x v="0"/>
    <s v="USD"/>
    <n v="1416423172"/>
    <x v="58"/>
    <n v="1413827572"/>
    <x v="58"/>
    <x v="0"/>
    <x v="11"/>
    <x v="0"/>
    <x v="0"/>
    <n v="5183"/>
    <x v="0"/>
    <x v="0"/>
  </r>
  <r>
    <x v="59"/>
    <x v="59"/>
    <x v="59"/>
    <x v="22"/>
    <x v="58"/>
    <x v="55"/>
    <x v="0"/>
    <x v="0"/>
    <s v="USD"/>
    <n v="1442264400"/>
    <x v="59"/>
    <n v="1439530776"/>
    <x v="59"/>
    <x v="0"/>
    <x v="51"/>
    <x v="0"/>
    <x v="0"/>
    <n v="10029.07"/>
    <x v="0"/>
    <x v="0"/>
  </r>
  <r>
    <x v="60"/>
    <x v="60"/>
    <x v="60"/>
    <x v="37"/>
    <x v="59"/>
    <x v="56"/>
    <x v="0"/>
    <x v="1"/>
    <s v="GBP"/>
    <n v="1395532800"/>
    <x v="60"/>
    <n v="1393882717"/>
    <x v="60"/>
    <x v="0"/>
    <x v="52"/>
    <x v="0"/>
    <x v="1"/>
    <n v="2378.165"/>
    <x v="0"/>
    <x v="1"/>
  </r>
  <r>
    <x v="61"/>
    <x v="61"/>
    <x v="61"/>
    <x v="10"/>
    <x v="60"/>
    <x v="57"/>
    <x v="0"/>
    <x v="0"/>
    <s v="USD"/>
    <n v="1370547157"/>
    <x v="61"/>
    <n v="1368646357"/>
    <x v="61"/>
    <x v="0"/>
    <x v="23"/>
    <x v="0"/>
    <x v="1"/>
    <n v="3719"/>
    <x v="0"/>
    <x v="1"/>
  </r>
  <r>
    <x v="62"/>
    <x v="62"/>
    <x v="62"/>
    <x v="9"/>
    <x v="61"/>
    <x v="58"/>
    <x v="0"/>
    <x v="0"/>
    <s v="USD"/>
    <n v="1362337878"/>
    <x v="62"/>
    <n v="1360177878"/>
    <x v="62"/>
    <x v="0"/>
    <x v="53"/>
    <x v="0"/>
    <x v="1"/>
    <n v="2345"/>
    <x v="0"/>
    <x v="1"/>
  </r>
  <r>
    <x v="63"/>
    <x v="63"/>
    <x v="63"/>
    <x v="13"/>
    <x v="62"/>
    <x v="59"/>
    <x v="0"/>
    <x v="0"/>
    <s v="USD"/>
    <n v="1388206740"/>
    <x v="63"/>
    <n v="1386194013"/>
    <x v="63"/>
    <x v="0"/>
    <x v="31"/>
    <x v="0"/>
    <x v="1"/>
    <n v="1167.1849999999999"/>
    <x v="0"/>
    <x v="1"/>
  </r>
  <r>
    <x v="64"/>
    <x v="64"/>
    <x v="64"/>
    <x v="38"/>
    <x v="63"/>
    <x v="60"/>
    <x v="0"/>
    <x v="0"/>
    <s v="USD"/>
    <n v="1373243181"/>
    <x v="64"/>
    <n v="1370651181"/>
    <x v="64"/>
    <x v="0"/>
    <x v="54"/>
    <x v="0"/>
    <x v="1"/>
    <n v="1052"/>
    <x v="0"/>
    <x v="1"/>
  </r>
  <r>
    <x v="65"/>
    <x v="65"/>
    <x v="65"/>
    <x v="39"/>
    <x v="64"/>
    <x v="61"/>
    <x v="0"/>
    <x v="5"/>
    <s v="CAD"/>
    <n v="1407736740"/>
    <x v="65"/>
    <n v="1405453354"/>
    <x v="65"/>
    <x v="0"/>
    <x v="7"/>
    <x v="0"/>
    <x v="1"/>
    <n v="3792"/>
    <x v="0"/>
    <x v="1"/>
  </r>
  <r>
    <x v="66"/>
    <x v="66"/>
    <x v="66"/>
    <x v="13"/>
    <x v="65"/>
    <x v="62"/>
    <x v="0"/>
    <x v="0"/>
    <s v="USD"/>
    <n v="1468873420"/>
    <x v="66"/>
    <n v="1466281420"/>
    <x v="66"/>
    <x v="0"/>
    <x v="55"/>
    <x v="0"/>
    <x v="1"/>
    <n v="1199"/>
    <x v="0"/>
    <x v="1"/>
  </r>
  <r>
    <x v="67"/>
    <x v="67"/>
    <x v="67"/>
    <x v="13"/>
    <x v="66"/>
    <x v="63"/>
    <x v="0"/>
    <x v="0"/>
    <s v="USD"/>
    <n v="1342360804"/>
    <x v="67"/>
    <n v="1339768804"/>
    <x v="67"/>
    <x v="0"/>
    <x v="9"/>
    <x v="0"/>
    <x v="1"/>
    <n v="1172.5"/>
    <x v="0"/>
    <x v="1"/>
  </r>
  <r>
    <x v="68"/>
    <x v="68"/>
    <x v="68"/>
    <x v="20"/>
    <x v="67"/>
    <x v="64"/>
    <x v="0"/>
    <x v="1"/>
    <s v="GBP"/>
    <n v="1393162791"/>
    <x v="68"/>
    <n v="1390570791"/>
    <x v="68"/>
    <x v="0"/>
    <x v="17"/>
    <x v="0"/>
    <x v="1"/>
    <n v="399.5"/>
    <x v="0"/>
    <x v="1"/>
  </r>
  <r>
    <x v="69"/>
    <x v="69"/>
    <x v="69"/>
    <x v="3"/>
    <x v="68"/>
    <x v="65"/>
    <x v="0"/>
    <x v="0"/>
    <s v="USD"/>
    <n v="1317538740"/>
    <x v="69"/>
    <n v="1314765025"/>
    <x v="69"/>
    <x v="0"/>
    <x v="56"/>
    <x v="0"/>
    <x v="1"/>
    <n v="5636.1149999999998"/>
    <x v="0"/>
    <x v="1"/>
  </r>
  <r>
    <x v="70"/>
    <x v="70"/>
    <x v="70"/>
    <x v="2"/>
    <x v="69"/>
    <x v="66"/>
    <x v="0"/>
    <x v="0"/>
    <s v="USD"/>
    <n v="1315171845"/>
    <x v="70"/>
    <n v="1309987845"/>
    <x v="70"/>
    <x v="0"/>
    <x v="57"/>
    <x v="0"/>
    <x v="1"/>
    <n v="326.5"/>
    <x v="0"/>
    <x v="1"/>
  </r>
  <r>
    <x v="71"/>
    <x v="71"/>
    <x v="71"/>
    <x v="40"/>
    <x v="70"/>
    <x v="67"/>
    <x v="0"/>
    <x v="0"/>
    <s v="USD"/>
    <n v="1338186657"/>
    <x v="71"/>
    <n v="1333002657"/>
    <x v="71"/>
    <x v="0"/>
    <x v="58"/>
    <x v="0"/>
    <x v="1"/>
    <n v="1131.5"/>
    <x v="0"/>
    <x v="1"/>
  </r>
  <r>
    <x v="72"/>
    <x v="72"/>
    <x v="72"/>
    <x v="41"/>
    <x v="71"/>
    <x v="68"/>
    <x v="0"/>
    <x v="0"/>
    <s v="USD"/>
    <n v="1352937600"/>
    <x v="72"/>
    <n v="1351210481"/>
    <x v="72"/>
    <x v="0"/>
    <x v="14"/>
    <x v="0"/>
    <x v="1"/>
    <n v="1213"/>
    <x v="0"/>
    <x v="1"/>
  </r>
  <r>
    <x v="73"/>
    <x v="73"/>
    <x v="73"/>
    <x v="42"/>
    <x v="72"/>
    <x v="31"/>
    <x v="0"/>
    <x v="0"/>
    <s v="USD"/>
    <n v="1304395140"/>
    <x v="73"/>
    <n v="1297620584"/>
    <x v="73"/>
    <x v="0"/>
    <x v="59"/>
    <x v="0"/>
    <x v="1"/>
    <n v="459"/>
    <x v="0"/>
    <x v="1"/>
  </r>
  <r>
    <x v="74"/>
    <x v="74"/>
    <x v="74"/>
    <x v="2"/>
    <x v="73"/>
    <x v="69"/>
    <x v="0"/>
    <x v="6"/>
    <s v="EUR"/>
    <n v="1453376495"/>
    <x v="74"/>
    <n v="1450784495"/>
    <x v="74"/>
    <x v="0"/>
    <x v="60"/>
    <x v="0"/>
    <x v="1"/>
    <n v="296.83"/>
    <x v="0"/>
    <x v="1"/>
  </r>
  <r>
    <x v="75"/>
    <x v="75"/>
    <x v="75"/>
    <x v="8"/>
    <x v="74"/>
    <x v="70"/>
    <x v="0"/>
    <x v="0"/>
    <s v="USD"/>
    <n v="1366693272"/>
    <x v="75"/>
    <n v="1364101272"/>
    <x v="75"/>
    <x v="0"/>
    <x v="5"/>
    <x v="0"/>
    <x v="1"/>
    <n v="2043.5"/>
    <x v="0"/>
    <x v="1"/>
  </r>
  <r>
    <x v="76"/>
    <x v="76"/>
    <x v="76"/>
    <x v="43"/>
    <x v="75"/>
    <x v="71"/>
    <x v="0"/>
    <x v="0"/>
    <s v="USD"/>
    <n v="1325007358"/>
    <x v="76"/>
    <n v="1319819758"/>
    <x v="76"/>
    <x v="0"/>
    <x v="41"/>
    <x v="0"/>
    <x v="1"/>
    <n v="237.5"/>
    <x v="0"/>
    <x v="1"/>
  </r>
  <r>
    <x v="77"/>
    <x v="77"/>
    <x v="77"/>
    <x v="44"/>
    <x v="76"/>
    <x v="72"/>
    <x v="0"/>
    <x v="0"/>
    <s v="USD"/>
    <n v="1337569140"/>
    <x v="77"/>
    <n v="1332991717"/>
    <x v="77"/>
    <x v="0"/>
    <x v="55"/>
    <x v="0"/>
    <x v="1"/>
    <n v="798"/>
    <x v="0"/>
    <x v="1"/>
  </r>
  <r>
    <x v="78"/>
    <x v="78"/>
    <x v="78"/>
    <x v="45"/>
    <x v="77"/>
    <x v="73"/>
    <x v="0"/>
    <x v="6"/>
    <s v="EUR"/>
    <n v="1472751121"/>
    <x v="78"/>
    <n v="1471887121"/>
    <x v="78"/>
    <x v="0"/>
    <x v="2"/>
    <x v="0"/>
    <x v="1"/>
    <n v="693"/>
    <x v="0"/>
    <x v="1"/>
  </r>
  <r>
    <x v="79"/>
    <x v="79"/>
    <x v="79"/>
    <x v="46"/>
    <x v="78"/>
    <x v="74"/>
    <x v="0"/>
    <x v="1"/>
    <s v="GBP"/>
    <n v="1398451093"/>
    <x v="79"/>
    <n v="1395859093"/>
    <x v="79"/>
    <x v="0"/>
    <x v="14"/>
    <x v="0"/>
    <x v="1"/>
    <n v="846"/>
    <x v="0"/>
    <x v="1"/>
  </r>
  <r>
    <x v="80"/>
    <x v="80"/>
    <x v="80"/>
    <x v="14"/>
    <x v="79"/>
    <x v="75"/>
    <x v="0"/>
    <x v="0"/>
    <s v="USD"/>
    <n v="1386640856"/>
    <x v="80"/>
    <n v="1383616856"/>
    <x v="80"/>
    <x v="0"/>
    <x v="5"/>
    <x v="0"/>
    <x v="1"/>
    <n v="6458.5"/>
    <x v="0"/>
    <x v="1"/>
  </r>
  <r>
    <x v="81"/>
    <x v="81"/>
    <x v="81"/>
    <x v="47"/>
    <x v="80"/>
    <x v="76"/>
    <x v="0"/>
    <x v="0"/>
    <s v="USD"/>
    <n v="1342234920"/>
    <x v="81"/>
    <n v="1341892127"/>
    <x v="81"/>
    <x v="0"/>
    <x v="33"/>
    <x v="0"/>
    <x v="1"/>
    <n v="756.5"/>
    <x v="0"/>
    <x v="1"/>
  </r>
  <r>
    <x v="82"/>
    <x v="82"/>
    <x v="82"/>
    <x v="23"/>
    <x v="81"/>
    <x v="77"/>
    <x v="0"/>
    <x v="0"/>
    <s v="USD"/>
    <n v="1318189261"/>
    <x v="82"/>
    <n v="1315597261"/>
    <x v="82"/>
    <x v="0"/>
    <x v="61"/>
    <x v="0"/>
    <x v="1"/>
    <n v="2050.25"/>
    <x v="0"/>
    <x v="1"/>
  </r>
  <r>
    <x v="83"/>
    <x v="83"/>
    <x v="83"/>
    <x v="48"/>
    <x v="82"/>
    <x v="78"/>
    <x v="0"/>
    <x v="1"/>
    <s v="GBP"/>
    <n v="1424604600"/>
    <x v="83"/>
    <n v="1423320389"/>
    <x v="83"/>
    <x v="0"/>
    <x v="62"/>
    <x v="0"/>
    <x v="1"/>
    <n v="109"/>
    <x v="0"/>
    <x v="1"/>
  </r>
  <r>
    <x v="84"/>
    <x v="84"/>
    <x v="84"/>
    <x v="2"/>
    <x v="83"/>
    <x v="31"/>
    <x v="0"/>
    <x v="0"/>
    <s v="USD"/>
    <n v="1305483086"/>
    <x v="84"/>
    <n v="1302891086"/>
    <x v="84"/>
    <x v="0"/>
    <x v="63"/>
    <x v="0"/>
    <x v="1"/>
    <n v="253.5"/>
    <x v="0"/>
    <x v="1"/>
  </r>
  <r>
    <x v="85"/>
    <x v="85"/>
    <x v="85"/>
    <x v="38"/>
    <x v="84"/>
    <x v="79"/>
    <x v="0"/>
    <x v="0"/>
    <s v="USD"/>
    <n v="1316746837"/>
    <x v="85"/>
    <n v="1314154837"/>
    <x v="85"/>
    <x v="0"/>
    <x v="64"/>
    <x v="0"/>
    <x v="1"/>
    <n v="763.5"/>
    <x v="0"/>
    <x v="1"/>
  </r>
  <r>
    <x v="86"/>
    <x v="86"/>
    <x v="86"/>
    <x v="12"/>
    <x v="85"/>
    <x v="80"/>
    <x v="0"/>
    <x v="6"/>
    <s v="EUR"/>
    <n v="1451226045"/>
    <x v="86"/>
    <n v="1444828845"/>
    <x v="86"/>
    <x v="0"/>
    <x v="57"/>
    <x v="0"/>
    <x v="1"/>
    <n v="3202.5"/>
    <x v="0"/>
    <x v="1"/>
  </r>
  <r>
    <x v="87"/>
    <x v="87"/>
    <x v="87"/>
    <x v="30"/>
    <x v="86"/>
    <x v="81"/>
    <x v="0"/>
    <x v="0"/>
    <s v="USD"/>
    <n v="1275529260"/>
    <x v="87"/>
    <n v="1274705803"/>
    <x v="87"/>
    <x v="0"/>
    <x v="20"/>
    <x v="0"/>
    <x v="1"/>
    <n v="1320"/>
    <x v="0"/>
    <x v="1"/>
  </r>
  <r>
    <x v="88"/>
    <x v="88"/>
    <x v="88"/>
    <x v="8"/>
    <x v="87"/>
    <x v="82"/>
    <x v="0"/>
    <x v="0"/>
    <s v="USD"/>
    <n v="1403452131"/>
    <x v="88"/>
    <n v="1401205731"/>
    <x v="88"/>
    <x v="0"/>
    <x v="65"/>
    <x v="0"/>
    <x v="1"/>
    <n v="1830"/>
    <x v="0"/>
    <x v="1"/>
  </r>
  <r>
    <x v="89"/>
    <x v="89"/>
    <x v="89"/>
    <x v="12"/>
    <x v="88"/>
    <x v="83"/>
    <x v="0"/>
    <x v="0"/>
    <s v="USD"/>
    <n v="1370196192"/>
    <x v="89"/>
    <n v="1368036192"/>
    <x v="89"/>
    <x v="0"/>
    <x v="66"/>
    <x v="0"/>
    <x v="1"/>
    <n v="3480"/>
    <x v="0"/>
    <x v="1"/>
  </r>
  <r>
    <x v="90"/>
    <x v="90"/>
    <x v="90"/>
    <x v="2"/>
    <x v="89"/>
    <x v="84"/>
    <x v="0"/>
    <x v="0"/>
    <s v="USD"/>
    <n v="1310454499"/>
    <x v="90"/>
    <n v="1307862499"/>
    <x v="90"/>
    <x v="0"/>
    <x v="38"/>
    <x v="0"/>
    <x v="1"/>
    <n v="259"/>
    <x v="0"/>
    <x v="1"/>
  </r>
  <r>
    <x v="91"/>
    <x v="91"/>
    <x v="91"/>
    <x v="9"/>
    <x v="87"/>
    <x v="43"/>
    <x v="0"/>
    <x v="0"/>
    <s v="USD"/>
    <n v="1305625164"/>
    <x v="91"/>
    <n v="1300354764"/>
    <x v="91"/>
    <x v="0"/>
    <x v="67"/>
    <x v="0"/>
    <x v="1"/>
    <n v="1823"/>
    <x v="0"/>
    <x v="1"/>
  </r>
  <r>
    <x v="92"/>
    <x v="92"/>
    <x v="92"/>
    <x v="10"/>
    <x v="90"/>
    <x v="85"/>
    <x v="0"/>
    <x v="5"/>
    <s v="CAD"/>
    <n v="1485936000"/>
    <x v="92"/>
    <n v="1481949983"/>
    <x v="92"/>
    <x v="0"/>
    <x v="68"/>
    <x v="0"/>
    <x v="1"/>
    <n v="2651.5"/>
    <x v="0"/>
    <x v="1"/>
  </r>
  <r>
    <x v="93"/>
    <x v="93"/>
    <x v="93"/>
    <x v="28"/>
    <x v="91"/>
    <x v="86"/>
    <x v="0"/>
    <x v="0"/>
    <s v="USD"/>
    <n v="1341349200"/>
    <x v="93"/>
    <n v="1338928537"/>
    <x v="93"/>
    <x v="0"/>
    <x v="41"/>
    <x v="0"/>
    <x v="1"/>
    <n v="560.5"/>
    <x v="0"/>
    <x v="1"/>
  </r>
  <r>
    <x v="94"/>
    <x v="94"/>
    <x v="94"/>
    <x v="49"/>
    <x v="92"/>
    <x v="87"/>
    <x v="0"/>
    <x v="1"/>
    <s v="GBP"/>
    <n v="1396890822"/>
    <x v="94"/>
    <n v="1395162822"/>
    <x v="94"/>
    <x v="0"/>
    <x v="8"/>
    <x v="0"/>
    <x v="1"/>
    <n v="136"/>
    <x v="0"/>
    <x v="1"/>
  </r>
  <r>
    <x v="95"/>
    <x v="95"/>
    <x v="95"/>
    <x v="18"/>
    <x v="75"/>
    <x v="88"/>
    <x v="0"/>
    <x v="0"/>
    <s v="USD"/>
    <n v="1330214841"/>
    <x v="95"/>
    <n v="1327622841"/>
    <x v="95"/>
    <x v="0"/>
    <x v="64"/>
    <x v="0"/>
    <x v="1"/>
    <n v="240.5"/>
    <x v="0"/>
    <x v="1"/>
  </r>
  <r>
    <x v="96"/>
    <x v="96"/>
    <x v="96"/>
    <x v="15"/>
    <x v="93"/>
    <x v="89"/>
    <x v="0"/>
    <x v="0"/>
    <s v="USD"/>
    <n v="1280631600"/>
    <x v="96"/>
    <n v="1274889241"/>
    <x v="96"/>
    <x v="0"/>
    <x v="69"/>
    <x v="0"/>
    <x v="1"/>
    <n v="877"/>
    <x v="0"/>
    <x v="1"/>
  </r>
  <r>
    <x v="97"/>
    <x v="97"/>
    <x v="97"/>
    <x v="44"/>
    <x v="94"/>
    <x v="90"/>
    <x v="0"/>
    <x v="0"/>
    <s v="USD"/>
    <n v="1310440482"/>
    <x v="97"/>
    <n v="1307848482"/>
    <x v="97"/>
    <x v="0"/>
    <x v="22"/>
    <x v="0"/>
    <x v="1"/>
    <n v="216.5"/>
    <x v="0"/>
    <x v="1"/>
  </r>
  <r>
    <x v="98"/>
    <x v="98"/>
    <x v="98"/>
    <x v="50"/>
    <x v="95"/>
    <x v="90"/>
    <x v="0"/>
    <x v="0"/>
    <s v="USD"/>
    <n v="1354923000"/>
    <x v="98"/>
    <n v="1351796674"/>
    <x v="98"/>
    <x v="0"/>
    <x v="65"/>
    <x v="0"/>
    <x v="1"/>
    <n v="1730"/>
    <x v="0"/>
    <x v="1"/>
  </r>
  <r>
    <x v="99"/>
    <x v="99"/>
    <x v="99"/>
    <x v="15"/>
    <x v="96"/>
    <x v="91"/>
    <x v="0"/>
    <x v="0"/>
    <s v="USD"/>
    <n v="1390426799"/>
    <x v="99"/>
    <n v="1387834799"/>
    <x v="99"/>
    <x v="0"/>
    <x v="70"/>
    <x v="0"/>
    <x v="1"/>
    <n v="814.64499999999998"/>
    <x v="0"/>
    <x v="1"/>
  </r>
  <r>
    <x v="100"/>
    <x v="100"/>
    <x v="100"/>
    <x v="10"/>
    <x v="97"/>
    <x v="31"/>
    <x v="0"/>
    <x v="0"/>
    <s v="USD"/>
    <n v="1352055886"/>
    <x v="100"/>
    <n v="1350324286"/>
    <x v="100"/>
    <x v="0"/>
    <x v="55"/>
    <x v="0"/>
    <x v="1"/>
    <n v="2513"/>
    <x v="0"/>
    <x v="1"/>
  </r>
  <r>
    <x v="101"/>
    <x v="101"/>
    <x v="101"/>
    <x v="8"/>
    <x v="98"/>
    <x v="31"/>
    <x v="0"/>
    <x v="0"/>
    <s v="USD"/>
    <n v="1359052710"/>
    <x v="101"/>
    <n v="1356979110"/>
    <x v="101"/>
    <x v="0"/>
    <x v="2"/>
    <x v="0"/>
    <x v="1"/>
    <n v="1767.5"/>
    <x v="0"/>
    <x v="1"/>
  </r>
  <r>
    <x v="102"/>
    <x v="102"/>
    <x v="102"/>
    <x v="12"/>
    <x v="99"/>
    <x v="92"/>
    <x v="0"/>
    <x v="0"/>
    <s v="USD"/>
    <n v="1293073733"/>
    <x v="102"/>
    <n v="1290481733"/>
    <x v="102"/>
    <x v="0"/>
    <x v="71"/>
    <x v="0"/>
    <x v="1"/>
    <n v="3865"/>
    <x v="0"/>
    <x v="1"/>
  </r>
  <r>
    <x v="103"/>
    <x v="103"/>
    <x v="103"/>
    <x v="46"/>
    <x v="100"/>
    <x v="93"/>
    <x v="0"/>
    <x v="1"/>
    <s v="GBP"/>
    <n v="1394220030"/>
    <x v="103"/>
    <n v="1392232830"/>
    <x v="103"/>
    <x v="0"/>
    <x v="72"/>
    <x v="0"/>
    <x v="1"/>
    <n v="708"/>
    <x v="0"/>
    <x v="1"/>
  </r>
  <r>
    <x v="104"/>
    <x v="104"/>
    <x v="104"/>
    <x v="2"/>
    <x v="49"/>
    <x v="43"/>
    <x v="0"/>
    <x v="0"/>
    <s v="USD"/>
    <n v="1301792400"/>
    <x v="104"/>
    <n v="1299775266"/>
    <x v="104"/>
    <x v="0"/>
    <x v="73"/>
    <x v="0"/>
    <x v="1"/>
    <n v="305"/>
    <x v="0"/>
    <x v="1"/>
  </r>
  <r>
    <x v="105"/>
    <x v="105"/>
    <x v="105"/>
    <x v="41"/>
    <x v="101"/>
    <x v="94"/>
    <x v="0"/>
    <x v="0"/>
    <s v="USD"/>
    <n v="1463184000"/>
    <x v="105"/>
    <n v="1461605020"/>
    <x v="105"/>
    <x v="0"/>
    <x v="65"/>
    <x v="0"/>
    <x v="1"/>
    <n v="1211.5"/>
    <x v="0"/>
    <x v="1"/>
  </r>
  <r>
    <x v="106"/>
    <x v="106"/>
    <x v="106"/>
    <x v="10"/>
    <x v="102"/>
    <x v="10"/>
    <x v="0"/>
    <x v="0"/>
    <s v="USD"/>
    <n v="1333391901"/>
    <x v="106"/>
    <n v="1332182301"/>
    <x v="106"/>
    <x v="0"/>
    <x v="74"/>
    <x v="0"/>
    <x v="1"/>
    <n v="2526"/>
    <x v="0"/>
    <x v="1"/>
  </r>
  <r>
    <x v="107"/>
    <x v="107"/>
    <x v="107"/>
    <x v="51"/>
    <x v="103"/>
    <x v="95"/>
    <x v="0"/>
    <x v="0"/>
    <s v="USD"/>
    <n v="1303688087"/>
    <x v="107"/>
    <n v="1301787287"/>
    <x v="107"/>
    <x v="0"/>
    <x v="50"/>
    <x v="0"/>
    <x v="1"/>
    <n v="3877"/>
    <x v="0"/>
    <x v="1"/>
  </r>
  <r>
    <x v="108"/>
    <x v="108"/>
    <x v="108"/>
    <x v="15"/>
    <x v="29"/>
    <x v="96"/>
    <x v="0"/>
    <x v="0"/>
    <s v="USD"/>
    <n v="1370011370"/>
    <x v="108"/>
    <n v="1364827370"/>
    <x v="108"/>
    <x v="0"/>
    <x v="5"/>
    <x v="0"/>
    <x v="1"/>
    <n v="1873.5"/>
    <x v="0"/>
    <x v="1"/>
  </r>
  <r>
    <x v="109"/>
    <x v="109"/>
    <x v="109"/>
    <x v="28"/>
    <x v="104"/>
    <x v="97"/>
    <x v="0"/>
    <x v="0"/>
    <s v="USD"/>
    <n v="1298680630"/>
    <x v="109"/>
    <n v="1296088630"/>
    <x v="109"/>
    <x v="0"/>
    <x v="5"/>
    <x v="0"/>
    <x v="1"/>
    <n v="1121"/>
    <x v="0"/>
    <x v="1"/>
  </r>
  <r>
    <x v="110"/>
    <x v="110"/>
    <x v="110"/>
    <x v="46"/>
    <x v="105"/>
    <x v="98"/>
    <x v="0"/>
    <x v="0"/>
    <s v="USD"/>
    <n v="1384408740"/>
    <x v="110"/>
    <n v="1381445253"/>
    <x v="110"/>
    <x v="0"/>
    <x v="55"/>
    <x v="0"/>
    <x v="1"/>
    <n v="863"/>
    <x v="0"/>
    <x v="1"/>
  </r>
  <r>
    <x v="111"/>
    <x v="111"/>
    <x v="111"/>
    <x v="8"/>
    <x v="106"/>
    <x v="99"/>
    <x v="0"/>
    <x v="2"/>
    <s v="AUD"/>
    <n v="1433059187"/>
    <x v="111"/>
    <n v="1430467187"/>
    <x v="111"/>
    <x v="0"/>
    <x v="28"/>
    <x v="0"/>
    <x v="1"/>
    <n v="2731.5"/>
    <x v="0"/>
    <x v="1"/>
  </r>
  <r>
    <x v="112"/>
    <x v="112"/>
    <x v="112"/>
    <x v="10"/>
    <x v="107"/>
    <x v="87"/>
    <x v="0"/>
    <x v="0"/>
    <s v="USD"/>
    <n v="1397354400"/>
    <x v="112"/>
    <n v="1395277318"/>
    <x v="112"/>
    <x v="0"/>
    <x v="75"/>
    <x v="0"/>
    <x v="1"/>
    <n v="2640.5"/>
    <x v="0"/>
    <x v="1"/>
  </r>
  <r>
    <x v="113"/>
    <x v="113"/>
    <x v="113"/>
    <x v="10"/>
    <x v="108"/>
    <x v="100"/>
    <x v="0"/>
    <x v="0"/>
    <s v="USD"/>
    <n v="1312642800"/>
    <x v="113"/>
    <n v="1311963128"/>
    <x v="113"/>
    <x v="0"/>
    <x v="76"/>
    <x v="0"/>
    <x v="1"/>
    <n v="3564"/>
    <x v="0"/>
    <x v="1"/>
  </r>
  <r>
    <x v="114"/>
    <x v="114"/>
    <x v="114"/>
    <x v="9"/>
    <x v="109"/>
    <x v="101"/>
    <x v="0"/>
    <x v="0"/>
    <s v="USD"/>
    <n v="1326436488"/>
    <x v="114"/>
    <n v="1321252488"/>
    <x v="114"/>
    <x v="0"/>
    <x v="2"/>
    <x v="0"/>
    <x v="1"/>
    <n v="1567.5"/>
    <x v="0"/>
    <x v="1"/>
  </r>
  <r>
    <x v="115"/>
    <x v="115"/>
    <x v="115"/>
    <x v="52"/>
    <x v="110"/>
    <x v="102"/>
    <x v="0"/>
    <x v="0"/>
    <s v="USD"/>
    <n v="1328377444"/>
    <x v="115"/>
    <n v="1326217444"/>
    <x v="115"/>
    <x v="0"/>
    <x v="19"/>
    <x v="0"/>
    <x v="1"/>
    <n v="327"/>
    <x v="0"/>
    <x v="1"/>
  </r>
  <r>
    <x v="116"/>
    <x v="116"/>
    <x v="116"/>
    <x v="8"/>
    <x v="111"/>
    <x v="103"/>
    <x v="0"/>
    <x v="0"/>
    <s v="USD"/>
    <n v="1302260155"/>
    <x v="116"/>
    <n v="1298289355"/>
    <x v="116"/>
    <x v="0"/>
    <x v="7"/>
    <x v="0"/>
    <x v="1"/>
    <n v="2017.5"/>
    <x v="0"/>
    <x v="1"/>
  </r>
  <r>
    <x v="117"/>
    <x v="117"/>
    <x v="117"/>
    <x v="37"/>
    <x v="112"/>
    <x v="104"/>
    <x v="0"/>
    <x v="0"/>
    <s v="USD"/>
    <n v="1276110000"/>
    <x v="117"/>
    <n v="1268337744"/>
    <x v="117"/>
    <x v="0"/>
    <x v="74"/>
    <x v="0"/>
    <x v="1"/>
    <n v="2274.61"/>
    <x v="0"/>
    <x v="1"/>
  </r>
  <r>
    <x v="118"/>
    <x v="118"/>
    <x v="118"/>
    <x v="10"/>
    <x v="113"/>
    <x v="105"/>
    <x v="0"/>
    <x v="0"/>
    <s v="USD"/>
    <n v="1311902236"/>
    <x v="118"/>
    <n v="1309310236"/>
    <x v="118"/>
    <x v="0"/>
    <x v="70"/>
    <x v="0"/>
    <x v="1"/>
    <n v="2845.29"/>
    <x v="0"/>
    <x v="1"/>
  </r>
  <r>
    <x v="119"/>
    <x v="119"/>
    <x v="119"/>
    <x v="53"/>
    <x v="114"/>
    <x v="106"/>
    <x v="0"/>
    <x v="0"/>
    <s v="USD"/>
    <n v="1313276400"/>
    <x v="119"/>
    <n v="1310693986"/>
    <x v="119"/>
    <x v="0"/>
    <x v="77"/>
    <x v="0"/>
    <x v="1"/>
    <n v="1717.55"/>
    <x v="0"/>
    <x v="1"/>
  </r>
  <r>
    <x v="120"/>
    <x v="120"/>
    <x v="120"/>
    <x v="54"/>
    <x v="115"/>
    <x v="107"/>
    <x v="1"/>
    <x v="7"/>
    <s v="HKD"/>
    <n v="1475457107"/>
    <x v="120"/>
    <n v="1472865107"/>
    <x v="120"/>
    <x v="0"/>
    <x v="29"/>
    <x v="1"/>
    <x v="2"/>
    <n v="5.5"/>
    <x v="0"/>
    <x v="2"/>
  </r>
  <r>
    <x v="121"/>
    <x v="121"/>
    <x v="121"/>
    <x v="9"/>
    <x v="116"/>
    <x v="108"/>
    <x v="1"/>
    <x v="0"/>
    <s v="USD"/>
    <n v="1429352160"/>
    <x v="121"/>
    <n v="1427993710"/>
    <x v="121"/>
    <x v="0"/>
    <x v="29"/>
    <x v="1"/>
    <x v="2"/>
    <n v="1"/>
    <x v="0"/>
    <x v="2"/>
  </r>
  <r>
    <x v="122"/>
    <x v="122"/>
    <x v="122"/>
    <x v="55"/>
    <x v="117"/>
    <x v="109"/>
    <x v="1"/>
    <x v="0"/>
    <s v="USD"/>
    <n v="1476094907"/>
    <x v="122"/>
    <n v="1470910907"/>
    <x v="122"/>
    <x v="0"/>
    <x v="78"/>
    <x v="1"/>
    <x v="2"/>
    <n v="0"/>
    <x v="0"/>
    <x v="2"/>
  </r>
  <r>
    <x v="123"/>
    <x v="123"/>
    <x v="123"/>
    <x v="56"/>
    <x v="118"/>
    <x v="110"/>
    <x v="1"/>
    <x v="0"/>
    <s v="USD"/>
    <n v="1414533600"/>
    <x v="123"/>
    <n v="1411411564"/>
    <x v="123"/>
    <x v="0"/>
    <x v="79"/>
    <x v="1"/>
    <x v="2"/>
    <n v="78.5"/>
    <x v="0"/>
    <x v="2"/>
  </r>
  <r>
    <x v="124"/>
    <x v="124"/>
    <x v="124"/>
    <x v="23"/>
    <x v="117"/>
    <x v="109"/>
    <x v="1"/>
    <x v="0"/>
    <s v="USD"/>
    <n v="1431728242"/>
    <x v="124"/>
    <n v="1429568242"/>
    <x v="124"/>
    <x v="0"/>
    <x v="78"/>
    <x v="1"/>
    <x v="2"/>
    <n v="0"/>
    <x v="0"/>
    <x v="2"/>
  </r>
  <r>
    <x v="125"/>
    <x v="125"/>
    <x v="125"/>
    <x v="2"/>
    <x v="119"/>
    <x v="111"/>
    <x v="1"/>
    <x v="5"/>
    <s v="CAD"/>
    <n v="1486165880"/>
    <x v="125"/>
    <n v="1480981880"/>
    <x v="125"/>
    <x v="0"/>
    <x v="79"/>
    <x v="1"/>
    <x v="2"/>
    <n v="38"/>
    <x v="0"/>
    <x v="2"/>
  </r>
  <r>
    <x v="126"/>
    <x v="126"/>
    <x v="126"/>
    <x v="31"/>
    <x v="120"/>
    <x v="112"/>
    <x v="1"/>
    <x v="0"/>
    <s v="USD"/>
    <n v="1433988000"/>
    <x v="126"/>
    <n v="1431353337"/>
    <x v="126"/>
    <x v="0"/>
    <x v="62"/>
    <x v="1"/>
    <x v="2"/>
    <n v="700"/>
    <x v="0"/>
    <x v="2"/>
  </r>
  <r>
    <x v="127"/>
    <x v="127"/>
    <x v="127"/>
    <x v="6"/>
    <x v="121"/>
    <x v="113"/>
    <x v="1"/>
    <x v="0"/>
    <s v="USD"/>
    <n v="1428069541"/>
    <x v="127"/>
    <n v="1425481141"/>
    <x v="127"/>
    <x v="0"/>
    <x v="80"/>
    <x v="1"/>
    <x v="2"/>
    <n v="97"/>
    <x v="0"/>
    <x v="2"/>
  </r>
  <r>
    <x v="128"/>
    <x v="128"/>
    <x v="128"/>
    <x v="57"/>
    <x v="122"/>
    <x v="114"/>
    <x v="1"/>
    <x v="0"/>
    <s v="USD"/>
    <n v="1476941293"/>
    <x v="128"/>
    <n v="1473917293"/>
    <x v="128"/>
    <x v="0"/>
    <x v="79"/>
    <x v="1"/>
    <x v="2"/>
    <n v="936.5"/>
    <x v="0"/>
    <x v="2"/>
  </r>
  <r>
    <x v="129"/>
    <x v="129"/>
    <x v="129"/>
    <x v="22"/>
    <x v="117"/>
    <x v="109"/>
    <x v="1"/>
    <x v="0"/>
    <s v="USD"/>
    <n v="1414708183"/>
    <x v="129"/>
    <n v="1409524183"/>
    <x v="129"/>
    <x v="0"/>
    <x v="78"/>
    <x v="1"/>
    <x v="2"/>
    <n v="0"/>
    <x v="0"/>
    <x v="2"/>
  </r>
  <r>
    <x v="130"/>
    <x v="130"/>
    <x v="130"/>
    <x v="20"/>
    <x v="117"/>
    <x v="109"/>
    <x v="1"/>
    <x v="1"/>
    <s v="GBP"/>
    <n v="1402949760"/>
    <x v="130"/>
    <n v="1400536692"/>
    <x v="130"/>
    <x v="0"/>
    <x v="78"/>
    <x v="1"/>
    <x v="2"/>
    <n v="0"/>
    <x v="0"/>
    <x v="2"/>
  </r>
  <r>
    <x v="131"/>
    <x v="131"/>
    <x v="131"/>
    <x v="38"/>
    <x v="117"/>
    <x v="109"/>
    <x v="1"/>
    <x v="0"/>
    <s v="USD"/>
    <n v="1467763200"/>
    <x v="131"/>
    <n v="1466453161"/>
    <x v="131"/>
    <x v="0"/>
    <x v="78"/>
    <x v="1"/>
    <x v="2"/>
    <n v="0"/>
    <x v="0"/>
    <x v="2"/>
  </r>
  <r>
    <x v="132"/>
    <x v="132"/>
    <x v="132"/>
    <x v="58"/>
    <x v="123"/>
    <x v="115"/>
    <x v="1"/>
    <x v="0"/>
    <s v="USD"/>
    <n v="1415392207"/>
    <x v="132"/>
    <n v="1411500607"/>
    <x v="132"/>
    <x v="0"/>
    <x v="75"/>
    <x v="1"/>
    <x v="2"/>
    <n v="3868"/>
    <x v="0"/>
    <x v="2"/>
  </r>
  <r>
    <x v="133"/>
    <x v="133"/>
    <x v="133"/>
    <x v="59"/>
    <x v="117"/>
    <x v="109"/>
    <x v="1"/>
    <x v="0"/>
    <s v="USD"/>
    <n v="1464715860"/>
    <x v="133"/>
    <n v="1462130584"/>
    <x v="133"/>
    <x v="0"/>
    <x v="78"/>
    <x v="1"/>
    <x v="2"/>
    <n v="0"/>
    <x v="0"/>
    <x v="2"/>
  </r>
  <r>
    <x v="134"/>
    <x v="134"/>
    <x v="134"/>
    <x v="10"/>
    <x v="117"/>
    <x v="109"/>
    <x v="1"/>
    <x v="0"/>
    <s v="USD"/>
    <n v="1441386000"/>
    <x v="134"/>
    <n v="1438811418"/>
    <x v="134"/>
    <x v="0"/>
    <x v="78"/>
    <x v="1"/>
    <x v="2"/>
    <n v="0"/>
    <x v="0"/>
    <x v="2"/>
  </r>
  <r>
    <x v="135"/>
    <x v="135"/>
    <x v="135"/>
    <x v="9"/>
    <x v="124"/>
    <x v="116"/>
    <x v="1"/>
    <x v="0"/>
    <s v="USD"/>
    <n v="1404241200"/>
    <x v="135"/>
    <n v="1401354597"/>
    <x v="135"/>
    <x v="0"/>
    <x v="81"/>
    <x v="1"/>
    <x v="2"/>
    <n v="204"/>
    <x v="0"/>
    <x v="2"/>
  </r>
  <r>
    <x v="136"/>
    <x v="136"/>
    <x v="121"/>
    <x v="9"/>
    <x v="117"/>
    <x v="109"/>
    <x v="1"/>
    <x v="0"/>
    <s v="USD"/>
    <n v="1431771360"/>
    <x v="136"/>
    <n v="1427968234"/>
    <x v="136"/>
    <x v="0"/>
    <x v="78"/>
    <x v="1"/>
    <x v="2"/>
    <n v="0"/>
    <x v="0"/>
    <x v="2"/>
  </r>
  <r>
    <x v="137"/>
    <x v="137"/>
    <x v="136"/>
    <x v="56"/>
    <x v="117"/>
    <x v="109"/>
    <x v="1"/>
    <x v="8"/>
    <s v="DKK"/>
    <n v="1444657593"/>
    <x v="137"/>
    <n v="1440337593"/>
    <x v="137"/>
    <x v="0"/>
    <x v="78"/>
    <x v="1"/>
    <x v="2"/>
    <n v="0"/>
    <x v="0"/>
    <x v="2"/>
  </r>
  <r>
    <x v="138"/>
    <x v="138"/>
    <x v="137"/>
    <x v="60"/>
    <x v="125"/>
    <x v="117"/>
    <x v="1"/>
    <x v="0"/>
    <s v="USD"/>
    <n v="1438405140"/>
    <x v="138"/>
    <n v="1435731041"/>
    <x v="138"/>
    <x v="0"/>
    <x v="6"/>
    <x v="1"/>
    <x v="2"/>
    <n v="2385"/>
    <x v="0"/>
    <x v="2"/>
  </r>
  <r>
    <x v="139"/>
    <x v="139"/>
    <x v="138"/>
    <x v="2"/>
    <x v="83"/>
    <x v="31"/>
    <x v="1"/>
    <x v="0"/>
    <s v="USD"/>
    <n v="1436738772"/>
    <x v="139"/>
    <n v="1435874772"/>
    <x v="139"/>
    <x v="0"/>
    <x v="29"/>
    <x v="1"/>
    <x v="2"/>
    <n v="250.5"/>
    <x v="0"/>
    <x v="2"/>
  </r>
  <r>
    <x v="140"/>
    <x v="140"/>
    <x v="139"/>
    <x v="61"/>
    <x v="117"/>
    <x v="109"/>
    <x v="1"/>
    <x v="0"/>
    <s v="USD"/>
    <n v="1426823132"/>
    <x v="140"/>
    <n v="1424234732"/>
    <x v="140"/>
    <x v="0"/>
    <x v="78"/>
    <x v="1"/>
    <x v="2"/>
    <n v="0"/>
    <x v="0"/>
    <x v="2"/>
  </r>
  <r>
    <x v="141"/>
    <x v="141"/>
    <x v="140"/>
    <x v="14"/>
    <x v="126"/>
    <x v="118"/>
    <x v="1"/>
    <x v="0"/>
    <s v="USD"/>
    <n v="1433043623"/>
    <x v="141"/>
    <n v="1429155623"/>
    <x v="141"/>
    <x v="0"/>
    <x v="33"/>
    <x v="1"/>
    <x v="2"/>
    <n v="660.5"/>
    <x v="0"/>
    <x v="2"/>
  </r>
  <r>
    <x v="142"/>
    <x v="142"/>
    <x v="141"/>
    <x v="9"/>
    <x v="115"/>
    <x v="119"/>
    <x v="1"/>
    <x v="0"/>
    <s v="USD"/>
    <n v="1416176778"/>
    <x v="142"/>
    <n v="1414358778"/>
    <x v="142"/>
    <x v="0"/>
    <x v="29"/>
    <x v="1"/>
    <x v="2"/>
    <n v="5.5"/>
    <x v="0"/>
    <x v="2"/>
  </r>
  <r>
    <x v="143"/>
    <x v="143"/>
    <x v="142"/>
    <x v="62"/>
    <x v="117"/>
    <x v="109"/>
    <x v="1"/>
    <x v="2"/>
    <s v="AUD"/>
    <n v="1472882100"/>
    <x v="143"/>
    <n v="1467941542"/>
    <x v="143"/>
    <x v="0"/>
    <x v="78"/>
    <x v="1"/>
    <x v="2"/>
    <n v="0"/>
    <x v="0"/>
    <x v="2"/>
  </r>
  <r>
    <x v="144"/>
    <x v="144"/>
    <x v="143"/>
    <x v="51"/>
    <x v="127"/>
    <x v="120"/>
    <x v="1"/>
    <x v="5"/>
    <s v="CAD"/>
    <n v="1428945472"/>
    <x v="144"/>
    <n v="1423765072"/>
    <x v="144"/>
    <x v="0"/>
    <x v="77"/>
    <x v="1"/>
    <x v="2"/>
    <n v="1053.5"/>
    <x v="0"/>
    <x v="2"/>
  </r>
  <r>
    <x v="145"/>
    <x v="145"/>
    <x v="144"/>
    <x v="37"/>
    <x v="128"/>
    <x v="121"/>
    <x v="1"/>
    <x v="0"/>
    <s v="USD"/>
    <n v="1439298052"/>
    <x v="145"/>
    <n v="1436965252"/>
    <x v="145"/>
    <x v="0"/>
    <x v="82"/>
    <x v="1"/>
    <x v="2"/>
    <n v="173.5"/>
    <x v="0"/>
    <x v="2"/>
  </r>
  <r>
    <x v="146"/>
    <x v="146"/>
    <x v="145"/>
    <x v="22"/>
    <x v="129"/>
    <x v="122"/>
    <x v="1"/>
    <x v="0"/>
    <s v="USD"/>
    <n v="1484698998"/>
    <x v="146"/>
    <n v="1479514998"/>
    <x v="146"/>
    <x v="0"/>
    <x v="83"/>
    <x v="1"/>
    <x v="2"/>
    <n v="59"/>
    <x v="0"/>
    <x v="2"/>
  </r>
  <r>
    <x v="147"/>
    <x v="147"/>
    <x v="146"/>
    <x v="39"/>
    <x v="117"/>
    <x v="109"/>
    <x v="1"/>
    <x v="1"/>
    <s v="GBP"/>
    <n v="1420741080"/>
    <x v="147"/>
    <n v="1417026340"/>
    <x v="147"/>
    <x v="0"/>
    <x v="78"/>
    <x v="1"/>
    <x v="2"/>
    <n v="0"/>
    <x v="0"/>
    <x v="2"/>
  </r>
  <r>
    <x v="148"/>
    <x v="148"/>
    <x v="147"/>
    <x v="63"/>
    <x v="130"/>
    <x v="123"/>
    <x v="1"/>
    <x v="0"/>
    <s v="USD"/>
    <n v="1456555536"/>
    <x v="148"/>
    <n v="1453963536"/>
    <x v="148"/>
    <x v="0"/>
    <x v="84"/>
    <x v="1"/>
    <x v="2"/>
    <n v="21"/>
    <x v="0"/>
    <x v="2"/>
  </r>
  <r>
    <x v="149"/>
    <x v="149"/>
    <x v="148"/>
    <x v="3"/>
    <x v="131"/>
    <x v="124"/>
    <x v="1"/>
    <x v="0"/>
    <s v="USD"/>
    <n v="1419494400"/>
    <x v="149"/>
    <n v="1416888470"/>
    <x v="149"/>
    <x v="0"/>
    <x v="79"/>
    <x v="1"/>
    <x v="2"/>
    <n v="49"/>
    <x v="0"/>
    <x v="2"/>
  </r>
  <r>
    <x v="150"/>
    <x v="150"/>
    <x v="149"/>
    <x v="64"/>
    <x v="132"/>
    <x v="125"/>
    <x v="1"/>
    <x v="0"/>
    <s v="USD"/>
    <n v="1432612382"/>
    <x v="150"/>
    <n v="1427428382"/>
    <x v="150"/>
    <x v="0"/>
    <x v="85"/>
    <x v="1"/>
    <x v="2"/>
    <n v="15089.5"/>
    <x v="0"/>
    <x v="2"/>
  </r>
  <r>
    <x v="151"/>
    <x v="151"/>
    <x v="150"/>
    <x v="65"/>
    <x v="133"/>
    <x v="126"/>
    <x v="1"/>
    <x v="2"/>
    <s v="AUD"/>
    <n v="1434633191"/>
    <x v="151"/>
    <n v="1429449191"/>
    <x v="151"/>
    <x v="0"/>
    <x v="81"/>
    <x v="1"/>
    <x v="2"/>
    <n v="72.5"/>
    <x v="0"/>
    <x v="2"/>
  </r>
  <r>
    <x v="152"/>
    <x v="152"/>
    <x v="151"/>
    <x v="66"/>
    <x v="134"/>
    <x v="127"/>
    <x v="1"/>
    <x v="0"/>
    <s v="USD"/>
    <n v="1411437100"/>
    <x v="152"/>
    <n v="1408845100"/>
    <x v="152"/>
    <x v="0"/>
    <x v="84"/>
    <x v="1"/>
    <x v="2"/>
    <n v="16"/>
    <x v="0"/>
    <x v="2"/>
  </r>
  <r>
    <x v="153"/>
    <x v="153"/>
    <x v="152"/>
    <x v="63"/>
    <x v="135"/>
    <x v="128"/>
    <x v="1"/>
    <x v="0"/>
    <s v="USD"/>
    <n v="1417532644"/>
    <x v="153"/>
    <n v="1413900244"/>
    <x v="153"/>
    <x v="0"/>
    <x v="73"/>
    <x v="1"/>
    <x v="2"/>
    <n v="184.5"/>
    <x v="0"/>
    <x v="2"/>
  </r>
  <r>
    <x v="154"/>
    <x v="154"/>
    <x v="153"/>
    <x v="15"/>
    <x v="130"/>
    <x v="129"/>
    <x v="1"/>
    <x v="0"/>
    <s v="USD"/>
    <n v="1433336895"/>
    <x v="154"/>
    <n v="1429621695"/>
    <x v="154"/>
    <x v="0"/>
    <x v="83"/>
    <x v="1"/>
    <x v="2"/>
    <n v="21.5"/>
    <x v="0"/>
    <x v="2"/>
  </r>
  <r>
    <x v="155"/>
    <x v="155"/>
    <x v="154"/>
    <x v="67"/>
    <x v="136"/>
    <x v="130"/>
    <x v="1"/>
    <x v="0"/>
    <s v="USD"/>
    <n v="1437657935"/>
    <x v="155"/>
    <n v="1434201935"/>
    <x v="155"/>
    <x v="0"/>
    <x v="80"/>
    <x v="1"/>
    <x v="2"/>
    <n v="42.5"/>
    <x v="0"/>
    <x v="2"/>
  </r>
  <r>
    <x v="156"/>
    <x v="156"/>
    <x v="155"/>
    <x v="19"/>
    <x v="137"/>
    <x v="131"/>
    <x v="1"/>
    <x v="5"/>
    <s v="CAD"/>
    <n v="1407034796"/>
    <x v="156"/>
    <n v="1401850796"/>
    <x v="156"/>
    <x v="0"/>
    <x v="41"/>
    <x v="1"/>
    <x v="2"/>
    <n v="900"/>
    <x v="0"/>
    <x v="2"/>
  </r>
  <r>
    <x v="157"/>
    <x v="157"/>
    <x v="156"/>
    <x v="68"/>
    <x v="138"/>
    <x v="132"/>
    <x v="1"/>
    <x v="0"/>
    <s v="USD"/>
    <n v="1456523572"/>
    <x v="157"/>
    <n v="1453931572"/>
    <x v="157"/>
    <x v="0"/>
    <x v="84"/>
    <x v="1"/>
    <x v="2"/>
    <n v="5"/>
    <x v="0"/>
    <x v="2"/>
  </r>
  <r>
    <x v="158"/>
    <x v="158"/>
    <x v="157"/>
    <x v="10"/>
    <x v="117"/>
    <x v="109"/>
    <x v="1"/>
    <x v="0"/>
    <s v="USD"/>
    <n v="1413942628"/>
    <x v="158"/>
    <n v="1411350628"/>
    <x v="158"/>
    <x v="0"/>
    <x v="78"/>
    <x v="1"/>
    <x v="2"/>
    <n v="0"/>
    <x v="0"/>
    <x v="2"/>
  </r>
  <r>
    <x v="159"/>
    <x v="159"/>
    <x v="158"/>
    <x v="69"/>
    <x v="115"/>
    <x v="133"/>
    <x v="1"/>
    <x v="0"/>
    <s v="USD"/>
    <n v="1467541545"/>
    <x v="159"/>
    <n v="1464085545"/>
    <x v="159"/>
    <x v="0"/>
    <x v="29"/>
    <x v="1"/>
    <x v="2"/>
    <n v="5.5"/>
    <x v="0"/>
    <x v="2"/>
  </r>
  <r>
    <x v="160"/>
    <x v="160"/>
    <x v="159"/>
    <x v="10"/>
    <x v="117"/>
    <x v="109"/>
    <x v="2"/>
    <x v="0"/>
    <s v="USD"/>
    <n v="1439675691"/>
    <x v="160"/>
    <n v="1434491691"/>
    <x v="160"/>
    <x v="0"/>
    <x v="78"/>
    <x v="1"/>
    <x v="3"/>
    <n v="0"/>
    <x v="0"/>
    <x v="3"/>
  </r>
  <r>
    <x v="161"/>
    <x v="161"/>
    <x v="160"/>
    <x v="63"/>
    <x v="139"/>
    <x v="134"/>
    <x v="2"/>
    <x v="0"/>
    <s v="USD"/>
    <n v="1404318595"/>
    <x v="161"/>
    <n v="1401726595"/>
    <x v="161"/>
    <x v="0"/>
    <x v="29"/>
    <x v="1"/>
    <x v="3"/>
    <n v="3"/>
    <x v="0"/>
    <x v="3"/>
  </r>
  <r>
    <x v="162"/>
    <x v="162"/>
    <x v="161"/>
    <x v="70"/>
    <x v="140"/>
    <x v="135"/>
    <x v="2"/>
    <x v="0"/>
    <s v="USD"/>
    <n v="1408232520"/>
    <x v="162"/>
    <n v="1405393356"/>
    <x v="162"/>
    <x v="0"/>
    <x v="73"/>
    <x v="1"/>
    <x v="3"/>
    <n v="222.5"/>
    <x v="0"/>
    <x v="3"/>
  </r>
  <r>
    <x v="163"/>
    <x v="163"/>
    <x v="162"/>
    <x v="71"/>
    <x v="117"/>
    <x v="109"/>
    <x v="2"/>
    <x v="0"/>
    <s v="USD"/>
    <n v="1443657600"/>
    <x v="163"/>
    <n v="1440716654"/>
    <x v="163"/>
    <x v="0"/>
    <x v="78"/>
    <x v="1"/>
    <x v="3"/>
    <n v="0"/>
    <x v="0"/>
    <x v="3"/>
  </r>
  <r>
    <x v="164"/>
    <x v="164"/>
    <x v="163"/>
    <x v="72"/>
    <x v="141"/>
    <x v="136"/>
    <x v="2"/>
    <x v="0"/>
    <s v="USD"/>
    <n v="1411150701"/>
    <x v="164"/>
    <n v="1405966701"/>
    <x v="164"/>
    <x v="0"/>
    <x v="63"/>
    <x v="1"/>
    <x v="3"/>
    <n v="323.5"/>
    <x v="0"/>
    <x v="3"/>
  </r>
  <r>
    <x v="165"/>
    <x v="165"/>
    <x v="164"/>
    <x v="73"/>
    <x v="117"/>
    <x v="109"/>
    <x v="2"/>
    <x v="1"/>
    <s v="GBP"/>
    <n v="1452613724"/>
    <x v="165"/>
    <n v="1450021724"/>
    <x v="165"/>
    <x v="0"/>
    <x v="78"/>
    <x v="1"/>
    <x v="3"/>
    <n v="0"/>
    <x v="0"/>
    <x v="3"/>
  </r>
  <r>
    <x v="166"/>
    <x v="166"/>
    <x v="165"/>
    <x v="10"/>
    <x v="142"/>
    <x v="137"/>
    <x v="2"/>
    <x v="0"/>
    <s v="USD"/>
    <n v="1484531362"/>
    <x v="166"/>
    <n v="1481939362"/>
    <x v="166"/>
    <x v="0"/>
    <x v="29"/>
    <x v="1"/>
    <x v="3"/>
    <n v="1500.5"/>
    <x v="0"/>
    <x v="3"/>
  </r>
  <r>
    <x v="167"/>
    <x v="167"/>
    <x v="166"/>
    <x v="74"/>
    <x v="143"/>
    <x v="134"/>
    <x v="2"/>
    <x v="0"/>
    <s v="USD"/>
    <n v="1438726535"/>
    <x v="167"/>
    <n v="1433542535"/>
    <x v="167"/>
    <x v="0"/>
    <x v="84"/>
    <x v="1"/>
    <x v="3"/>
    <n v="6.5"/>
    <x v="0"/>
    <x v="3"/>
  </r>
  <r>
    <x v="168"/>
    <x v="168"/>
    <x v="167"/>
    <x v="6"/>
    <x v="144"/>
    <x v="138"/>
    <x v="2"/>
    <x v="0"/>
    <s v="USD"/>
    <n v="1426791770"/>
    <x v="168"/>
    <n v="1424203370"/>
    <x v="168"/>
    <x v="0"/>
    <x v="83"/>
    <x v="1"/>
    <x v="3"/>
    <n v="164"/>
    <x v="0"/>
    <x v="3"/>
  </r>
  <r>
    <x v="169"/>
    <x v="169"/>
    <x v="168"/>
    <x v="30"/>
    <x v="145"/>
    <x v="139"/>
    <x v="2"/>
    <x v="1"/>
    <s v="GBP"/>
    <n v="1413634059"/>
    <x v="169"/>
    <n v="1411042059"/>
    <x v="169"/>
    <x v="0"/>
    <x v="73"/>
    <x v="1"/>
    <x v="3"/>
    <n v="285"/>
    <x v="0"/>
    <x v="3"/>
  </r>
  <r>
    <x v="170"/>
    <x v="170"/>
    <x v="169"/>
    <x v="3"/>
    <x v="144"/>
    <x v="140"/>
    <x v="2"/>
    <x v="0"/>
    <s v="USD"/>
    <n v="1440912480"/>
    <x v="170"/>
    <n v="1438385283"/>
    <x v="170"/>
    <x v="0"/>
    <x v="73"/>
    <x v="1"/>
    <x v="3"/>
    <n v="167.5"/>
    <x v="0"/>
    <x v="3"/>
  </r>
  <r>
    <x v="171"/>
    <x v="171"/>
    <x v="170"/>
    <x v="63"/>
    <x v="116"/>
    <x v="133"/>
    <x v="2"/>
    <x v="0"/>
    <s v="USD"/>
    <n v="1470975614"/>
    <x v="171"/>
    <n v="1465791614"/>
    <x v="171"/>
    <x v="0"/>
    <x v="29"/>
    <x v="1"/>
    <x v="3"/>
    <n v="1"/>
    <x v="0"/>
    <x v="3"/>
  </r>
  <r>
    <x v="172"/>
    <x v="172"/>
    <x v="171"/>
    <x v="75"/>
    <x v="117"/>
    <x v="109"/>
    <x v="2"/>
    <x v="0"/>
    <s v="USD"/>
    <n v="1426753723"/>
    <x v="172"/>
    <n v="1423733323"/>
    <x v="172"/>
    <x v="0"/>
    <x v="78"/>
    <x v="1"/>
    <x v="3"/>
    <n v="0"/>
    <x v="0"/>
    <x v="3"/>
  </r>
  <r>
    <x v="173"/>
    <x v="173"/>
    <x v="172"/>
    <x v="76"/>
    <x v="117"/>
    <x v="109"/>
    <x v="2"/>
    <x v="1"/>
    <s v="GBP"/>
    <n v="1425131108"/>
    <x v="173"/>
    <n v="1422539108"/>
    <x v="173"/>
    <x v="0"/>
    <x v="78"/>
    <x v="1"/>
    <x v="3"/>
    <n v="0"/>
    <x v="0"/>
    <x v="3"/>
  </r>
  <r>
    <x v="174"/>
    <x v="174"/>
    <x v="173"/>
    <x v="12"/>
    <x v="117"/>
    <x v="109"/>
    <x v="2"/>
    <x v="9"/>
    <s v="EUR"/>
    <n v="1431108776"/>
    <x v="174"/>
    <n v="1425924776"/>
    <x v="174"/>
    <x v="0"/>
    <x v="78"/>
    <x v="1"/>
    <x v="3"/>
    <n v="0"/>
    <x v="0"/>
    <x v="3"/>
  </r>
  <r>
    <x v="175"/>
    <x v="175"/>
    <x v="174"/>
    <x v="22"/>
    <x v="146"/>
    <x v="141"/>
    <x v="2"/>
    <x v="1"/>
    <s v="GBP"/>
    <n v="1409337611"/>
    <x v="175"/>
    <n v="1407177611"/>
    <x v="175"/>
    <x v="0"/>
    <x v="55"/>
    <x v="1"/>
    <x v="3"/>
    <n v="661.5"/>
    <x v="0"/>
    <x v="3"/>
  </r>
  <r>
    <x v="176"/>
    <x v="176"/>
    <x v="175"/>
    <x v="15"/>
    <x v="117"/>
    <x v="109"/>
    <x v="2"/>
    <x v="0"/>
    <s v="USD"/>
    <n v="1438803999"/>
    <x v="176"/>
    <n v="1436211999"/>
    <x v="176"/>
    <x v="0"/>
    <x v="78"/>
    <x v="1"/>
    <x v="3"/>
    <n v="0"/>
    <x v="0"/>
    <x v="3"/>
  </r>
  <r>
    <x v="177"/>
    <x v="177"/>
    <x v="176"/>
    <x v="52"/>
    <x v="147"/>
    <x v="142"/>
    <x v="2"/>
    <x v="0"/>
    <s v="USD"/>
    <n v="1427155726"/>
    <x v="177"/>
    <n v="1425690526"/>
    <x v="177"/>
    <x v="0"/>
    <x v="63"/>
    <x v="1"/>
    <x v="3"/>
    <n v="93.5"/>
    <x v="0"/>
    <x v="3"/>
  </r>
  <r>
    <x v="178"/>
    <x v="178"/>
    <x v="177"/>
    <x v="69"/>
    <x v="117"/>
    <x v="109"/>
    <x v="2"/>
    <x v="3"/>
    <s v="EUR"/>
    <n v="1448582145"/>
    <x v="178"/>
    <n v="1445986545"/>
    <x v="178"/>
    <x v="0"/>
    <x v="78"/>
    <x v="1"/>
    <x v="3"/>
    <n v="0"/>
    <x v="0"/>
    <x v="3"/>
  </r>
  <r>
    <x v="179"/>
    <x v="179"/>
    <x v="178"/>
    <x v="28"/>
    <x v="148"/>
    <x v="143"/>
    <x v="2"/>
    <x v="0"/>
    <s v="USD"/>
    <n v="1457056555"/>
    <x v="179"/>
    <n v="1454464555"/>
    <x v="179"/>
    <x v="0"/>
    <x v="84"/>
    <x v="1"/>
    <x v="3"/>
    <n v="101"/>
    <x v="0"/>
    <x v="3"/>
  </r>
  <r>
    <x v="180"/>
    <x v="180"/>
    <x v="179"/>
    <x v="38"/>
    <x v="149"/>
    <x v="144"/>
    <x v="2"/>
    <x v="1"/>
    <s v="GBP"/>
    <n v="1428951600"/>
    <x v="180"/>
    <n v="1425512843"/>
    <x v="180"/>
    <x v="0"/>
    <x v="62"/>
    <x v="1"/>
    <x v="3"/>
    <n v="207"/>
    <x v="0"/>
    <x v="3"/>
  </r>
  <r>
    <x v="181"/>
    <x v="181"/>
    <x v="180"/>
    <x v="77"/>
    <x v="150"/>
    <x v="145"/>
    <x v="2"/>
    <x v="1"/>
    <s v="GBP"/>
    <n v="1434995295"/>
    <x v="181"/>
    <n v="1432403295"/>
    <x v="181"/>
    <x v="0"/>
    <x v="80"/>
    <x v="1"/>
    <x v="3"/>
    <n v="363"/>
    <x v="0"/>
    <x v="3"/>
  </r>
  <r>
    <x v="182"/>
    <x v="182"/>
    <x v="181"/>
    <x v="28"/>
    <x v="117"/>
    <x v="109"/>
    <x v="2"/>
    <x v="0"/>
    <s v="USD"/>
    <n v="1483748232"/>
    <x v="182"/>
    <n v="1481156232"/>
    <x v="182"/>
    <x v="0"/>
    <x v="78"/>
    <x v="1"/>
    <x v="3"/>
    <n v="0"/>
    <x v="0"/>
    <x v="3"/>
  </r>
  <r>
    <x v="183"/>
    <x v="183"/>
    <x v="182"/>
    <x v="78"/>
    <x v="151"/>
    <x v="146"/>
    <x v="2"/>
    <x v="1"/>
    <s v="GBP"/>
    <n v="1417033610"/>
    <x v="183"/>
    <n v="1414438010"/>
    <x v="183"/>
    <x v="0"/>
    <x v="8"/>
    <x v="1"/>
    <x v="3"/>
    <n v="2247"/>
    <x v="0"/>
    <x v="3"/>
  </r>
  <r>
    <x v="184"/>
    <x v="184"/>
    <x v="183"/>
    <x v="15"/>
    <x v="152"/>
    <x v="147"/>
    <x v="2"/>
    <x v="5"/>
    <s v="CAD"/>
    <n v="1409543940"/>
    <x v="184"/>
    <n v="1404586762"/>
    <x v="184"/>
    <x v="0"/>
    <x v="84"/>
    <x v="1"/>
    <x v="3"/>
    <n v="26.5"/>
    <x v="0"/>
    <x v="3"/>
  </r>
  <r>
    <x v="185"/>
    <x v="185"/>
    <x v="184"/>
    <x v="79"/>
    <x v="153"/>
    <x v="148"/>
    <x v="2"/>
    <x v="10"/>
    <s v="NOK"/>
    <n v="1471557139"/>
    <x v="185"/>
    <n v="1468965139"/>
    <x v="185"/>
    <x v="0"/>
    <x v="73"/>
    <x v="1"/>
    <x v="3"/>
    <n v="1105"/>
    <x v="0"/>
    <x v="3"/>
  </r>
  <r>
    <x v="186"/>
    <x v="186"/>
    <x v="185"/>
    <x v="10"/>
    <x v="117"/>
    <x v="109"/>
    <x v="2"/>
    <x v="0"/>
    <s v="USD"/>
    <n v="1488571200"/>
    <x v="186"/>
    <n v="1485977434"/>
    <x v="186"/>
    <x v="0"/>
    <x v="78"/>
    <x v="1"/>
    <x v="3"/>
    <n v="0"/>
    <x v="0"/>
    <x v="3"/>
  </r>
  <r>
    <x v="187"/>
    <x v="187"/>
    <x v="186"/>
    <x v="10"/>
    <x v="25"/>
    <x v="149"/>
    <x v="2"/>
    <x v="0"/>
    <s v="USD"/>
    <n v="1437461940"/>
    <x v="187"/>
    <n v="1435383457"/>
    <x v="187"/>
    <x v="0"/>
    <x v="81"/>
    <x v="1"/>
    <x v="3"/>
    <n v="402.5"/>
    <x v="0"/>
    <x v="3"/>
  </r>
  <r>
    <x v="188"/>
    <x v="188"/>
    <x v="187"/>
    <x v="15"/>
    <x v="117"/>
    <x v="109"/>
    <x v="2"/>
    <x v="0"/>
    <s v="USD"/>
    <n v="1409891015"/>
    <x v="188"/>
    <n v="1407299015"/>
    <x v="188"/>
    <x v="0"/>
    <x v="78"/>
    <x v="1"/>
    <x v="3"/>
    <n v="0"/>
    <x v="0"/>
    <x v="3"/>
  </r>
  <r>
    <x v="189"/>
    <x v="189"/>
    <x v="188"/>
    <x v="69"/>
    <x v="154"/>
    <x v="150"/>
    <x v="2"/>
    <x v="0"/>
    <s v="USD"/>
    <n v="1472920477"/>
    <x v="189"/>
    <n v="1467736477"/>
    <x v="189"/>
    <x v="0"/>
    <x v="81"/>
    <x v="1"/>
    <x v="3"/>
    <n v="175"/>
    <x v="0"/>
    <x v="3"/>
  </r>
  <r>
    <x v="190"/>
    <x v="190"/>
    <x v="189"/>
    <x v="14"/>
    <x v="155"/>
    <x v="151"/>
    <x v="2"/>
    <x v="0"/>
    <s v="USD"/>
    <n v="1466091446"/>
    <x v="190"/>
    <n v="1465227446"/>
    <x v="190"/>
    <x v="0"/>
    <x v="29"/>
    <x v="1"/>
    <x v="3"/>
    <n v="25.5"/>
    <x v="0"/>
    <x v="3"/>
  </r>
  <r>
    <x v="191"/>
    <x v="191"/>
    <x v="190"/>
    <x v="10"/>
    <x v="156"/>
    <x v="152"/>
    <x v="2"/>
    <x v="2"/>
    <s v="AUD"/>
    <n v="1443782138"/>
    <x v="191"/>
    <n v="1440326138"/>
    <x v="191"/>
    <x v="0"/>
    <x v="83"/>
    <x v="1"/>
    <x v="3"/>
    <n v="126.5"/>
    <x v="0"/>
    <x v="3"/>
  </r>
  <r>
    <x v="192"/>
    <x v="192"/>
    <x v="191"/>
    <x v="80"/>
    <x v="157"/>
    <x v="153"/>
    <x v="2"/>
    <x v="0"/>
    <s v="USD"/>
    <n v="1413572432"/>
    <x v="192"/>
    <n v="1410980432"/>
    <x v="192"/>
    <x v="0"/>
    <x v="83"/>
    <x v="1"/>
    <x v="3"/>
    <n v="10"/>
    <x v="0"/>
    <x v="3"/>
  </r>
  <r>
    <x v="193"/>
    <x v="193"/>
    <x v="192"/>
    <x v="28"/>
    <x v="117"/>
    <x v="109"/>
    <x v="2"/>
    <x v="1"/>
    <s v="GBP"/>
    <n v="1417217166"/>
    <x v="193"/>
    <n v="1412029566"/>
    <x v="193"/>
    <x v="0"/>
    <x v="78"/>
    <x v="1"/>
    <x v="3"/>
    <n v="0"/>
    <x v="0"/>
    <x v="3"/>
  </r>
  <r>
    <x v="194"/>
    <x v="194"/>
    <x v="193"/>
    <x v="30"/>
    <x v="158"/>
    <x v="154"/>
    <x v="2"/>
    <x v="1"/>
    <s v="GBP"/>
    <n v="1457308531"/>
    <x v="194"/>
    <n v="1452124531"/>
    <x v="194"/>
    <x v="0"/>
    <x v="83"/>
    <x v="1"/>
    <x v="3"/>
    <n v="3"/>
    <x v="0"/>
    <x v="3"/>
  </r>
  <r>
    <x v="195"/>
    <x v="195"/>
    <x v="194"/>
    <x v="71"/>
    <x v="117"/>
    <x v="109"/>
    <x v="2"/>
    <x v="0"/>
    <s v="USD"/>
    <n v="1436544332"/>
    <x v="195"/>
    <n v="1431360332"/>
    <x v="195"/>
    <x v="0"/>
    <x v="78"/>
    <x v="1"/>
    <x v="3"/>
    <n v="0"/>
    <x v="0"/>
    <x v="3"/>
  </r>
  <r>
    <x v="196"/>
    <x v="196"/>
    <x v="195"/>
    <x v="8"/>
    <x v="159"/>
    <x v="155"/>
    <x v="2"/>
    <x v="1"/>
    <s v="GBP"/>
    <n v="1444510800"/>
    <x v="196"/>
    <n v="1442062898"/>
    <x v="196"/>
    <x v="0"/>
    <x v="10"/>
    <x v="1"/>
    <x v="3"/>
    <n v="742"/>
    <x v="0"/>
    <x v="3"/>
  </r>
  <r>
    <x v="197"/>
    <x v="197"/>
    <x v="196"/>
    <x v="30"/>
    <x v="160"/>
    <x v="156"/>
    <x v="2"/>
    <x v="1"/>
    <s v="GBP"/>
    <n v="1487365200"/>
    <x v="197"/>
    <n v="1483734100"/>
    <x v="197"/>
    <x v="0"/>
    <x v="22"/>
    <x v="1"/>
    <x v="3"/>
    <n v="135"/>
    <x v="0"/>
    <x v="3"/>
  </r>
  <r>
    <x v="198"/>
    <x v="198"/>
    <x v="197"/>
    <x v="31"/>
    <x v="161"/>
    <x v="157"/>
    <x v="2"/>
    <x v="0"/>
    <s v="USD"/>
    <n v="1412500322"/>
    <x v="198"/>
    <n v="1409908322"/>
    <x v="198"/>
    <x v="0"/>
    <x v="79"/>
    <x v="1"/>
    <x v="3"/>
    <n v="142.5"/>
    <x v="0"/>
    <x v="3"/>
  </r>
  <r>
    <x v="199"/>
    <x v="199"/>
    <x v="198"/>
    <x v="3"/>
    <x v="117"/>
    <x v="109"/>
    <x v="2"/>
    <x v="0"/>
    <s v="USD"/>
    <n v="1472698702"/>
    <x v="199"/>
    <n v="1470106702"/>
    <x v="199"/>
    <x v="0"/>
    <x v="78"/>
    <x v="1"/>
    <x v="3"/>
    <n v="0"/>
    <x v="0"/>
    <x v="3"/>
  </r>
  <r>
    <x v="200"/>
    <x v="200"/>
    <x v="199"/>
    <x v="12"/>
    <x v="162"/>
    <x v="158"/>
    <x v="2"/>
    <x v="0"/>
    <s v="USD"/>
    <n v="1410746403"/>
    <x v="200"/>
    <n v="1408154403"/>
    <x v="200"/>
    <x v="0"/>
    <x v="59"/>
    <x v="1"/>
    <x v="3"/>
    <n v="794.77499999999998"/>
    <x v="0"/>
    <x v="3"/>
  </r>
  <r>
    <x v="201"/>
    <x v="201"/>
    <x v="200"/>
    <x v="81"/>
    <x v="163"/>
    <x v="159"/>
    <x v="2"/>
    <x v="0"/>
    <s v="USD"/>
    <n v="1423424329"/>
    <x v="201"/>
    <n v="1421696329"/>
    <x v="201"/>
    <x v="0"/>
    <x v="63"/>
    <x v="1"/>
    <x v="3"/>
    <n v="193.5"/>
    <x v="0"/>
    <x v="3"/>
  </r>
  <r>
    <x v="202"/>
    <x v="202"/>
    <x v="201"/>
    <x v="12"/>
    <x v="117"/>
    <x v="109"/>
    <x v="2"/>
    <x v="0"/>
    <s v="USD"/>
    <n v="1444337940"/>
    <x v="202"/>
    <n v="1441750564"/>
    <x v="202"/>
    <x v="0"/>
    <x v="78"/>
    <x v="1"/>
    <x v="3"/>
    <n v="0"/>
    <x v="0"/>
    <x v="3"/>
  </r>
  <r>
    <x v="203"/>
    <x v="203"/>
    <x v="202"/>
    <x v="30"/>
    <x v="164"/>
    <x v="160"/>
    <x v="2"/>
    <x v="1"/>
    <s v="GBP"/>
    <n v="1422562864"/>
    <x v="203"/>
    <n v="1417378864"/>
    <x v="203"/>
    <x v="0"/>
    <x v="22"/>
    <x v="1"/>
    <x v="3"/>
    <n v="377"/>
    <x v="0"/>
    <x v="3"/>
  </r>
  <r>
    <x v="204"/>
    <x v="204"/>
    <x v="203"/>
    <x v="82"/>
    <x v="165"/>
    <x v="161"/>
    <x v="2"/>
    <x v="2"/>
    <s v="AUD"/>
    <n v="1470319203"/>
    <x v="204"/>
    <n v="1467727203"/>
    <x v="204"/>
    <x v="0"/>
    <x v="86"/>
    <x v="1"/>
    <x v="3"/>
    <n v="76729"/>
    <x v="0"/>
    <x v="3"/>
  </r>
  <r>
    <x v="205"/>
    <x v="205"/>
    <x v="204"/>
    <x v="6"/>
    <x v="166"/>
    <x v="162"/>
    <x v="2"/>
    <x v="0"/>
    <s v="USD"/>
    <n v="1444144222"/>
    <x v="205"/>
    <n v="1441120222"/>
    <x v="205"/>
    <x v="0"/>
    <x v="57"/>
    <x v="1"/>
    <x v="3"/>
    <n v="658.5"/>
    <x v="0"/>
    <x v="3"/>
  </r>
  <r>
    <x v="206"/>
    <x v="206"/>
    <x v="205"/>
    <x v="83"/>
    <x v="117"/>
    <x v="109"/>
    <x v="2"/>
    <x v="0"/>
    <s v="USD"/>
    <n v="1470441983"/>
    <x v="206"/>
    <n v="1468627583"/>
    <x v="206"/>
    <x v="0"/>
    <x v="78"/>
    <x v="1"/>
    <x v="3"/>
    <n v="0"/>
    <x v="0"/>
    <x v="3"/>
  </r>
  <r>
    <x v="207"/>
    <x v="207"/>
    <x v="206"/>
    <x v="32"/>
    <x v="167"/>
    <x v="163"/>
    <x v="2"/>
    <x v="5"/>
    <s v="CAD"/>
    <n v="1420346638"/>
    <x v="207"/>
    <n v="1417754638"/>
    <x v="207"/>
    <x v="0"/>
    <x v="62"/>
    <x v="1"/>
    <x v="3"/>
    <n v="1071.5"/>
    <x v="0"/>
    <x v="3"/>
  </r>
  <r>
    <x v="208"/>
    <x v="208"/>
    <x v="207"/>
    <x v="63"/>
    <x v="117"/>
    <x v="109"/>
    <x v="2"/>
    <x v="2"/>
    <s v="AUD"/>
    <n v="1418719967"/>
    <x v="208"/>
    <n v="1416127967"/>
    <x v="208"/>
    <x v="0"/>
    <x v="78"/>
    <x v="1"/>
    <x v="3"/>
    <n v="0"/>
    <x v="0"/>
    <x v="3"/>
  </r>
  <r>
    <x v="209"/>
    <x v="209"/>
    <x v="208"/>
    <x v="31"/>
    <x v="117"/>
    <x v="109"/>
    <x v="2"/>
    <x v="0"/>
    <s v="USD"/>
    <n v="1436566135"/>
    <x v="209"/>
    <n v="1433974135"/>
    <x v="209"/>
    <x v="0"/>
    <x v="78"/>
    <x v="1"/>
    <x v="3"/>
    <n v="0"/>
    <x v="0"/>
    <x v="3"/>
  </r>
  <r>
    <x v="210"/>
    <x v="210"/>
    <x v="209"/>
    <x v="14"/>
    <x v="168"/>
    <x v="164"/>
    <x v="2"/>
    <x v="0"/>
    <s v="USD"/>
    <n v="1443675600"/>
    <x v="210"/>
    <n v="1441157592"/>
    <x v="210"/>
    <x v="0"/>
    <x v="51"/>
    <x v="1"/>
    <x v="3"/>
    <n v="1531.5"/>
    <x v="0"/>
    <x v="3"/>
  </r>
  <r>
    <x v="211"/>
    <x v="211"/>
    <x v="210"/>
    <x v="10"/>
    <x v="169"/>
    <x v="165"/>
    <x v="2"/>
    <x v="0"/>
    <s v="USD"/>
    <n v="1442634617"/>
    <x v="211"/>
    <n v="1440042617"/>
    <x v="211"/>
    <x v="0"/>
    <x v="8"/>
    <x v="1"/>
    <x v="3"/>
    <n v="1121"/>
    <x v="0"/>
    <x v="3"/>
  </r>
  <r>
    <x v="212"/>
    <x v="212"/>
    <x v="211"/>
    <x v="84"/>
    <x v="116"/>
    <x v="166"/>
    <x v="2"/>
    <x v="0"/>
    <s v="USD"/>
    <n v="1460837320"/>
    <x v="212"/>
    <n v="1455656920"/>
    <x v="212"/>
    <x v="0"/>
    <x v="29"/>
    <x v="1"/>
    <x v="3"/>
    <n v="1"/>
    <x v="0"/>
    <x v="3"/>
  </r>
  <r>
    <x v="213"/>
    <x v="213"/>
    <x v="212"/>
    <x v="63"/>
    <x v="170"/>
    <x v="167"/>
    <x v="2"/>
    <x v="0"/>
    <s v="USD"/>
    <n v="1439734001"/>
    <x v="213"/>
    <n v="1437142547"/>
    <x v="213"/>
    <x v="0"/>
    <x v="29"/>
    <x v="1"/>
    <x v="3"/>
    <n v="10.5"/>
    <x v="0"/>
    <x v="3"/>
  </r>
  <r>
    <x v="214"/>
    <x v="214"/>
    <x v="213"/>
    <x v="78"/>
    <x v="116"/>
    <x v="168"/>
    <x v="2"/>
    <x v="0"/>
    <s v="USD"/>
    <n v="1425655349"/>
    <x v="214"/>
    <n v="1420471349"/>
    <x v="214"/>
    <x v="0"/>
    <x v="29"/>
    <x v="1"/>
    <x v="3"/>
    <n v="1"/>
    <x v="0"/>
    <x v="3"/>
  </r>
  <r>
    <x v="215"/>
    <x v="215"/>
    <x v="214"/>
    <x v="85"/>
    <x v="115"/>
    <x v="169"/>
    <x v="2"/>
    <x v="1"/>
    <s v="GBP"/>
    <n v="1455753540"/>
    <x v="215"/>
    <n v="1452058282"/>
    <x v="215"/>
    <x v="0"/>
    <x v="29"/>
    <x v="1"/>
    <x v="3"/>
    <n v="5.5"/>
    <x v="0"/>
    <x v="3"/>
  </r>
  <r>
    <x v="216"/>
    <x v="216"/>
    <x v="215"/>
    <x v="63"/>
    <x v="171"/>
    <x v="170"/>
    <x v="2"/>
    <x v="0"/>
    <s v="USD"/>
    <n v="1429740037"/>
    <x v="216"/>
    <n v="1425423637"/>
    <x v="216"/>
    <x v="0"/>
    <x v="87"/>
    <x v="1"/>
    <x v="3"/>
    <n v="13966.61"/>
    <x v="0"/>
    <x v="3"/>
  </r>
  <r>
    <x v="217"/>
    <x v="217"/>
    <x v="216"/>
    <x v="57"/>
    <x v="172"/>
    <x v="171"/>
    <x v="2"/>
    <x v="11"/>
    <s v="SEK"/>
    <n v="1419780149"/>
    <x v="217"/>
    <n v="1417101749"/>
    <x v="217"/>
    <x v="0"/>
    <x v="44"/>
    <x v="1"/>
    <x v="3"/>
    <n v="5990.5"/>
    <x v="0"/>
    <x v="3"/>
  </r>
  <r>
    <x v="218"/>
    <x v="218"/>
    <x v="217"/>
    <x v="10"/>
    <x v="173"/>
    <x v="172"/>
    <x v="2"/>
    <x v="0"/>
    <s v="USD"/>
    <n v="1431702289"/>
    <x v="218"/>
    <n v="1426518289"/>
    <x v="218"/>
    <x v="0"/>
    <x v="29"/>
    <x v="1"/>
    <x v="3"/>
    <n v="50.5"/>
    <x v="0"/>
    <x v="3"/>
  </r>
  <r>
    <x v="219"/>
    <x v="219"/>
    <x v="218"/>
    <x v="63"/>
    <x v="174"/>
    <x v="173"/>
    <x v="2"/>
    <x v="0"/>
    <s v="USD"/>
    <n v="1459493940"/>
    <x v="219"/>
    <n v="1456732225"/>
    <x v="219"/>
    <x v="0"/>
    <x v="88"/>
    <x v="1"/>
    <x v="3"/>
    <n v="4445.5"/>
    <x v="0"/>
    <x v="3"/>
  </r>
  <r>
    <x v="220"/>
    <x v="220"/>
    <x v="219"/>
    <x v="63"/>
    <x v="175"/>
    <x v="174"/>
    <x v="2"/>
    <x v="0"/>
    <s v="USD"/>
    <n v="1440101160"/>
    <x v="220"/>
    <n v="1436542030"/>
    <x v="220"/>
    <x v="0"/>
    <x v="83"/>
    <x v="1"/>
    <x v="3"/>
    <n v="181.5"/>
    <x v="0"/>
    <x v="3"/>
  </r>
  <r>
    <x v="221"/>
    <x v="221"/>
    <x v="220"/>
    <x v="63"/>
    <x v="117"/>
    <x v="109"/>
    <x v="2"/>
    <x v="0"/>
    <s v="USD"/>
    <n v="1427569564"/>
    <x v="221"/>
    <n v="1422389164"/>
    <x v="221"/>
    <x v="0"/>
    <x v="78"/>
    <x v="1"/>
    <x v="3"/>
    <n v="0"/>
    <x v="0"/>
    <x v="3"/>
  </r>
  <r>
    <x v="222"/>
    <x v="222"/>
    <x v="221"/>
    <x v="28"/>
    <x v="176"/>
    <x v="175"/>
    <x v="2"/>
    <x v="0"/>
    <s v="USD"/>
    <n v="1427423940"/>
    <x v="222"/>
    <n v="1422383318"/>
    <x v="222"/>
    <x v="0"/>
    <x v="84"/>
    <x v="1"/>
    <x v="3"/>
    <n v="66"/>
    <x v="0"/>
    <x v="3"/>
  </r>
  <r>
    <x v="223"/>
    <x v="223"/>
    <x v="222"/>
    <x v="86"/>
    <x v="117"/>
    <x v="109"/>
    <x v="2"/>
    <x v="0"/>
    <s v="USD"/>
    <n v="1463879100"/>
    <x v="223"/>
    <n v="1461287350"/>
    <x v="223"/>
    <x v="0"/>
    <x v="78"/>
    <x v="1"/>
    <x v="3"/>
    <n v="0"/>
    <x v="0"/>
    <x v="3"/>
  </r>
  <r>
    <x v="224"/>
    <x v="224"/>
    <x v="223"/>
    <x v="87"/>
    <x v="117"/>
    <x v="109"/>
    <x v="2"/>
    <x v="2"/>
    <s v="AUD"/>
    <n v="1436506726"/>
    <x v="224"/>
    <n v="1431322726"/>
    <x v="224"/>
    <x v="0"/>
    <x v="78"/>
    <x v="1"/>
    <x v="3"/>
    <n v="0"/>
    <x v="0"/>
    <x v="3"/>
  </r>
  <r>
    <x v="225"/>
    <x v="225"/>
    <x v="224"/>
    <x v="48"/>
    <x v="117"/>
    <x v="109"/>
    <x v="2"/>
    <x v="0"/>
    <s v="USD"/>
    <n v="1460153054"/>
    <x v="225"/>
    <n v="1457564654"/>
    <x v="225"/>
    <x v="0"/>
    <x v="78"/>
    <x v="1"/>
    <x v="3"/>
    <n v="0"/>
    <x v="0"/>
    <x v="3"/>
  </r>
  <r>
    <x v="226"/>
    <x v="226"/>
    <x v="225"/>
    <x v="88"/>
    <x v="156"/>
    <x v="176"/>
    <x v="2"/>
    <x v="1"/>
    <s v="GBP"/>
    <n v="1433064540"/>
    <x v="226"/>
    <n v="1428854344"/>
    <x v="226"/>
    <x v="0"/>
    <x v="84"/>
    <x v="1"/>
    <x v="3"/>
    <n v="126"/>
    <x v="0"/>
    <x v="3"/>
  </r>
  <r>
    <x v="227"/>
    <x v="227"/>
    <x v="226"/>
    <x v="89"/>
    <x v="117"/>
    <x v="109"/>
    <x v="2"/>
    <x v="0"/>
    <s v="USD"/>
    <n v="1436477241"/>
    <x v="227"/>
    <n v="1433885241"/>
    <x v="227"/>
    <x v="0"/>
    <x v="78"/>
    <x v="1"/>
    <x v="3"/>
    <n v="0"/>
    <x v="0"/>
    <x v="3"/>
  </r>
  <r>
    <x v="228"/>
    <x v="228"/>
    <x v="227"/>
    <x v="6"/>
    <x v="117"/>
    <x v="109"/>
    <x v="2"/>
    <x v="1"/>
    <s v="GBP"/>
    <n v="1433176105"/>
    <x v="228"/>
    <n v="1427992105"/>
    <x v="228"/>
    <x v="0"/>
    <x v="78"/>
    <x v="1"/>
    <x v="3"/>
    <n v="0"/>
    <x v="0"/>
    <x v="3"/>
  </r>
  <r>
    <x v="229"/>
    <x v="229"/>
    <x v="228"/>
    <x v="9"/>
    <x v="117"/>
    <x v="109"/>
    <x v="2"/>
    <x v="12"/>
    <s v="EUR"/>
    <n v="1455402297"/>
    <x v="229"/>
    <n v="1452810297"/>
    <x v="229"/>
    <x v="0"/>
    <x v="78"/>
    <x v="1"/>
    <x v="3"/>
    <n v="0"/>
    <x v="0"/>
    <x v="3"/>
  </r>
  <r>
    <x v="230"/>
    <x v="230"/>
    <x v="229"/>
    <x v="36"/>
    <x v="177"/>
    <x v="177"/>
    <x v="2"/>
    <x v="0"/>
    <s v="USD"/>
    <n v="1433443151"/>
    <x v="230"/>
    <n v="1430851151"/>
    <x v="230"/>
    <x v="0"/>
    <x v="84"/>
    <x v="1"/>
    <x v="3"/>
    <n v="31"/>
    <x v="0"/>
    <x v="3"/>
  </r>
  <r>
    <x v="231"/>
    <x v="231"/>
    <x v="230"/>
    <x v="86"/>
    <x v="117"/>
    <x v="109"/>
    <x v="2"/>
    <x v="0"/>
    <s v="USD"/>
    <n v="1451775651"/>
    <x v="231"/>
    <n v="1449183651"/>
    <x v="231"/>
    <x v="0"/>
    <x v="78"/>
    <x v="1"/>
    <x v="3"/>
    <n v="0"/>
    <x v="0"/>
    <x v="3"/>
  </r>
  <r>
    <x v="232"/>
    <x v="232"/>
    <x v="231"/>
    <x v="23"/>
    <x v="178"/>
    <x v="178"/>
    <x v="2"/>
    <x v="1"/>
    <s v="GBP"/>
    <n v="1425066546"/>
    <x v="232"/>
    <n v="1422474546"/>
    <x v="232"/>
    <x v="0"/>
    <x v="63"/>
    <x v="1"/>
    <x v="3"/>
    <n v="58.5"/>
    <x v="0"/>
    <x v="3"/>
  </r>
  <r>
    <x v="233"/>
    <x v="233"/>
    <x v="232"/>
    <x v="90"/>
    <x v="117"/>
    <x v="109"/>
    <x v="2"/>
    <x v="0"/>
    <s v="USD"/>
    <n v="1475185972"/>
    <x v="233"/>
    <n v="1472593972"/>
    <x v="233"/>
    <x v="0"/>
    <x v="78"/>
    <x v="1"/>
    <x v="3"/>
    <n v="0"/>
    <x v="0"/>
    <x v="3"/>
  </r>
  <r>
    <x v="234"/>
    <x v="234"/>
    <x v="233"/>
    <x v="28"/>
    <x v="149"/>
    <x v="179"/>
    <x v="2"/>
    <x v="0"/>
    <s v="USD"/>
    <n v="1434847859"/>
    <x v="234"/>
    <n v="1431391859"/>
    <x v="234"/>
    <x v="0"/>
    <x v="81"/>
    <x v="1"/>
    <x v="3"/>
    <n v="203"/>
    <x v="0"/>
    <x v="3"/>
  </r>
  <r>
    <x v="235"/>
    <x v="235"/>
    <x v="234"/>
    <x v="3"/>
    <x v="117"/>
    <x v="109"/>
    <x v="2"/>
    <x v="0"/>
    <s v="USD"/>
    <n v="1436478497"/>
    <x v="235"/>
    <n v="1433886497"/>
    <x v="235"/>
    <x v="0"/>
    <x v="78"/>
    <x v="1"/>
    <x v="3"/>
    <n v="0"/>
    <x v="0"/>
    <x v="3"/>
  </r>
  <r>
    <x v="236"/>
    <x v="236"/>
    <x v="235"/>
    <x v="60"/>
    <x v="117"/>
    <x v="109"/>
    <x v="2"/>
    <x v="0"/>
    <s v="USD"/>
    <n v="1451952000"/>
    <x v="236"/>
    <n v="1447380099"/>
    <x v="236"/>
    <x v="0"/>
    <x v="78"/>
    <x v="1"/>
    <x v="3"/>
    <n v="0"/>
    <x v="0"/>
    <x v="3"/>
  </r>
  <r>
    <x v="237"/>
    <x v="237"/>
    <x v="236"/>
    <x v="36"/>
    <x v="155"/>
    <x v="119"/>
    <x v="2"/>
    <x v="0"/>
    <s v="USD"/>
    <n v="1457445069"/>
    <x v="237"/>
    <n v="1452261069"/>
    <x v="237"/>
    <x v="0"/>
    <x v="29"/>
    <x v="1"/>
    <x v="3"/>
    <n v="25.5"/>
    <x v="0"/>
    <x v="3"/>
  </r>
  <r>
    <x v="238"/>
    <x v="238"/>
    <x v="237"/>
    <x v="91"/>
    <x v="117"/>
    <x v="109"/>
    <x v="2"/>
    <x v="0"/>
    <s v="USD"/>
    <n v="1483088400"/>
    <x v="238"/>
    <n v="1481324760"/>
    <x v="238"/>
    <x v="0"/>
    <x v="78"/>
    <x v="1"/>
    <x v="3"/>
    <n v="0"/>
    <x v="0"/>
    <x v="3"/>
  </r>
  <r>
    <x v="239"/>
    <x v="239"/>
    <x v="238"/>
    <x v="28"/>
    <x v="156"/>
    <x v="180"/>
    <x v="2"/>
    <x v="2"/>
    <s v="AUD"/>
    <n v="1446984000"/>
    <x v="239"/>
    <n v="1445308730"/>
    <x v="239"/>
    <x v="0"/>
    <x v="81"/>
    <x v="1"/>
    <x v="3"/>
    <n v="127.5"/>
    <x v="0"/>
    <x v="3"/>
  </r>
  <r>
    <x v="240"/>
    <x v="240"/>
    <x v="239"/>
    <x v="36"/>
    <x v="179"/>
    <x v="181"/>
    <x v="0"/>
    <x v="0"/>
    <s v="USD"/>
    <n v="1367773211"/>
    <x v="240"/>
    <n v="1363885211"/>
    <x v="240"/>
    <x v="1"/>
    <x v="89"/>
    <x v="0"/>
    <x v="4"/>
    <n v="8141.06"/>
    <x v="0"/>
    <x v="4"/>
  </r>
  <r>
    <x v="241"/>
    <x v="241"/>
    <x v="240"/>
    <x v="92"/>
    <x v="180"/>
    <x v="182"/>
    <x v="0"/>
    <x v="0"/>
    <s v="USD"/>
    <n v="1419180304"/>
    <x v="241"/>
    <n v="1415292304"/>
    <x v="241"/>
    <x v="1"/>
    <x v="90"/>
    <x v="0"/>
    <x v="4"/>
    <n v="20688"/>
    <x v="0"/>
    <x v="4"/>
  </r>
  <r>
    <x v="242"/>
    <x v="242"/>
    <x v="241"/>
    <x v="93"/>
    <x v="181"/>
    <x v="183"/>
    <x v="0"/>
    <x v="0"/>
    <s v="USD"/>
    <n v="1324381790"/>
    <x v="242"/>
    <n v="1321357790"/>
    <x v="242"/>
    <x v="1"/>
    <x v="91"/>
    <x v="0"/>
    <x v="4"/>
    <n v="7476"/>
    <x v="0"/>
    <x v="4"/>
  </r>
  <r>
    <x v="243"/>
    <x v="243"/>
    <x v="242"/>
    <x v="31"/>
    <x v="182"/>
    <x v="184"/>
    <x v="0"/>
    <x v="0"/>
    <s v="USD"/>
    <n v="1393031304"/>
    <x v="243"/>
    <n v="1390439304"/>
    <x v="243"/>
    <x v="1"/>
    <x v="92"/>
    <x v="0"/>
    <x v="4"/>
    <n v="12988"/>
    <x v="0"/>
    <x v="4"/>
  </r>
  <r>
    <x v="244"/>
    <x v="244"/>
    <x v="243"/>
    <x v="8"/>
    <x v="183"/>
    <x v="185"/>
    <x v="0"/>
    <x v="0"/>
    <s v="USD"/>
    <n v="1268723160"/>
    <x v="244"/>
    <n v="1265269559"/>
    <x v="244"/>
    <x v="1"/>
    <x v="87"/>
    <x v="0"/>
    <x v="4"/>
    <n v="2032.75"/>
    <x v="0"/>
    <x v="4"/>
  </r>
  <r>
    <x v="245"/>
    <x v="245"/>
    <x v="244"/>
    <x v="10"/>
    <x v="184"/>
    <x v="186"/>
    <x v="0"/>
    <x v="0"/>
    <s v="USD"/>
    <n v="1345079785"/>
    <x v="245"/>
    <n v="1342487785"/>
    <x v="245"/>
    <x v="1"/>
    <x v="93"/>
    <x v="0"/>
    <x v="4"/>
    <n v="2641"/>
    <x v="0"/>
    <x v="4"/>
  </r>
  <r>
    <x v="246"/>
    <x v="246"/>
    <x v="245"/>
    <x v="10"/>
    <x v="185"/>
    <x v="187"/>
    <x v="0"/>
    <x v="0"/>
    <s v="USD"/>
    <n v="1292665405"/>
    <x v="246"/>
    <n v="1288341805"/>
    <x v="246"/>
    <x v="1"/>
    <x v="94"/>
    <x v="0"/>
    <x v="4"/>
    <n v="7748"/>
    <x v="0"/>
    <x v="4"/>
  </r>
  <r>
    <x v="247"/>
    <x v="247"/>
    <x v="246"/>
    <x v="10"/>
    <x v="186"/>
    <x v="188"/>
    <x v="0"/>
    <x v="0"/>
    <s v="USD"/>
    <n v="1287200340"/>
    <x v="247"/>
    <n v="1284042614"/>
    <x v="247"/>
    <x v="1"/>
    <x v="95"/>
    <x v="0"/>
    <x v="4"/>
    <n v="3383.5"/>
    <x v="0"/>
    <x v="4"/>
  </r>
  <r>
    <x v="248"/>
    <x v="248"/>
    <x v="247"/>
    <x v="94"/>
    <x v="187"/>
    <x v="189"/>
    <x v="0"/>
    <x v="0"/>
    <s v="USD"/>
    <n v="1325961309"/>
    <x v="248"/>
    <n v="1322073309"/>
    <x v="248"/>
    <x v="1"/>
    <x v="96"/>
    <x v="0"/>
    <x v="4"/>
    <n v="43139.5"/>
    <x v="0"/>
    <x v="4"/>
  </r>
  <r>
    <x v="249"/>
    <x v="249"/>
    <x v="248"/>
    <x v="3"/>
    <x v="188"/>
    <x v="190"/>
    <x v="0"/>
    <x v="0"/>
    <s v="USD"/>
    <n v="1282498800"/>
    <x v="249"/>
    <n v="1275603020"/>
    <x v="249"/>
    <x v="1"/>
    <x v="97"/>
    <x v="0"/>
    <x v="4"/>
    <n v="5763.5"/>
    <x v="0"/>
    <x v="4"/>
  </r>
  <r>
    <x v="250"/>
    <x v="250"/>
    <x v="249"/>
    <x v="11"/>
    <x v="189"/>
    <x v="191"/>
    <x v="0"/>
    <x v="0"/>
    <s v="USD"/>
    <n v="1370525691"/>
    <x v="250"/>
    <n v="1367933691"/>
    <x v="250"/>
    <x v="1"/>
    <x v="98"/>
    <x v="0"/>
    <x v="4"/>
    <n v="16056"/>
    <x v="0"/>
    <x v="4"/>
  </r>
  <r>
    <x v="251"/>
    <x v="251"/>
    <x v="250"/>
    <x v="8"/>
    <x v="190"/>
    <x v="192"/>
    <x v="0"/>
    <x v="0"/>
    <s v="USD"/>
    <n v="1337194800"/>
    <x v="251"/>
    <n v="1334429646"/>
    <x v="251"/>
    <x v="1"/>
    <x v="99"/>
    <x v="0"/>
    <x v="4"/>
    <n v="2236"/>
    <x v="0"/>
    <x v="4"/>
  </r>
  <r>
    <x v="252"/>
    <x v="252"/>
    <x v="251"/>
    <x v="10"/>
    <x v="191"/>
    <x v="193"/>
    <x v="0"/>
    <x v="0"/>
    <s v="USD"/>
    <n v="1275364740"/>
    <x v="252"/>
    <n v="1269878058"/>
    <x v="252"/>
    <x v="1"/>
    <x v="52"/>
    <x v="0"/>
    <x v="4"/>
    <n v="4668"/>
    <x v="0"/>
    <x v="4"/>
  </r>
  <r>
    <x v="253"/>
    <x v="253"/>
    <x v="252"/>
    <x v="15"/>
    <x v="192"/>
    <x v="194"/>
    <x v="0"/>
    <x v="0"/>
    <s v="USD"/>
    <n v="1329320235"/>
    <x v="253"/>
    <n v="1326728235"/>
    <x v="253"/>
    <x v="1"/>
    <x v="63"/>
    <x v="0"/>
    <x v="4"/>
    <n v="759"/>
    <x v="0"/>
    <x v="4"/>
  </r>
  <r>
    <x v="254"/>
    <x v="254"/>
    <x v="253"/>
    <x v="95"/>
    <x v="193"/>
    <x v="195"/>
    <x v="0"/>
    <x v="0"/>
    <s v="USD"/>
    <n v="1445047200"/>
    <x v="254"/>
    <n v="1442443910"/>
    <x v="254"/>
    <x v="1"/>
    <x v="100"/>
    <x v="0"/>
    <x v="4"/>
    <n v="14190.67"/>
    <x v="0"/>
    <x v="4"/>
  </r>
  <r>
    <x v="255"/>
    <x v="255"/>
    <x v="254"/>
    <x v="6"/>
    <x v="194"/>
    <x v="196"/>
    <x v="0"/>
    <x v="0"/>
    <s v="USD"/>
    <n v="1300275482"/>
    <x v="255"/>
    <n v="1297687082"/>
    <x v="255"/>
    <x v="1"/>
    <x v="101"/>
    <x v="0"/>
    <x v="4"/>
    <n v="4363.33"/>
    <x v="0"/>
    <x v="4"/>
  </r>
  <r>
    <x v="256"/>
    <x v="256"/>
    <x v="255"/>
    <x v="93"/>
    <x v="195"/>
    <x v="197"/>
    <x v="0"/>
    <x v="0"/>
    <s v="USD"/>
    <n v="1363458467"/>
    <x v="256"/>
    <n v="1360866467"/>
    <x v="256"/>
    <x v="1"/>
    <x v="102"/>
    <x v="0"/>
    <x v="4"/>
    <n v="9179"/>
    <x v="0"/>
    <x v="4"/>
  </r>
  <r>
    <x v="257"/>
    <x v="257"/>
    <x v="256"/>
    <x v="19"/>
    <x v="196"/>
    <x v="198"/>
    <x v="0"/>
    <x v="0"/>
    <s v="USD"/>
    <n v="1463670162"/>
    <x v="257"/>
    <n v="1461078162"/>
    <x v="257"/>
    <x v="1"/>
    <x v="103"/>
    <x v="0"/>
    <x v="4"/>
    <n v="18957.134999999998"/>
    <x v="0"/>
    <x v="4"/>
  </r>
  <r>
    <x v="258"/>
    <x v="258"/>
    <x v="257"/>
    <x v="11"/>
    <x v="197"/>
    <x v="199"/>
    <x v="0"/>
    <x v="0"/>
    <s v="USD"/>
    <n v="1308359666"/>
    <x v="258"/>
    <n v="1305767666"/>
    <x v="258"/>
    <x v="1"/>
    <x v="104"/>
    <x v="0"/>
    <x v="4"/>
    <n v="29015"/>
    <x v="0"/>
    <x v="4"/>
  </r>
  <r>
    <x v="259"/>
    <x v="259"/>
    <x v="258"/>
    <x v="96"/>
    <x v="198"/>
    <x v="200"/>
    <x v="0"/>
    <x v="0"/>
    <s v="USD"/>
    <n v="1428514969"/>
    <x v="259"/>
    <n v="1425922969"/>
    <x v="259"/>
    <x v="1"/>
    <x v="105"/>
    <x v="0"/>
    <x v="4"/>
    <n v="49947.71"/>
    <x v="0"/>
    <x v="4"/>
  </r>
  <r>
    <x v="260"/>
    <x v="260"/>
    <x v="259"/>
    <x v="3"/>
    <x v="199"/>
    <x v="201"/>
    <x v="0"/>
    <x v="0"/>
    <s v="USD"/>
    <n v="1279360740"/>
    <x v="260"/>
    <n v="1275415679"/>
    <x v="260"/>
    <x v="1"/>
    <x v="106"/>
    <x v="0"/>
    <x v="4"/>
    <n v="5364"/>
    <x v="0"/>
    <x v="4"/>
  </r>
  <r>
    <x v="261"/>
    <x v="261"/>
    <x v="260"/>
    <x v="22"/>
    <x v="200"/>
    <x v="202"/>
    <x v="0"/>
    <x v="0"/>
    <s v="USD"/>
    <n v="1339080900"/>
    <x v="261"/>
    <n v="1334783704"/>
    <x v="261"/>
    <x v="1"/>
    <x v="107"/>
    <x v="0"/>
    <x v="4"/>
    <n v="10850"/>
    <x v="0"/>
    <x v="4"/>
  </r>
  <r>
    <x v="262"/>
    <x v="262"/>
    <x v="261"/>
    <x v="30"/>
    <x v="44"/>
    <x v="203"/>
    <x v="0"/>
    <x v="0"/>
    <s v="USD"/>
    <n v="1298699828"/>
    <x v="262"/>
    <n v="1294811828"/>
    <x v="262"/>
    <x v="1"/>
    <x v="108"/>
    <x v="0"/>
    <x v="4"/>
    <n v="3072.5"/>
    <x v="0"/>
    <x v="4"/>
  </r>
  <r>
    <x v="263"/>
    <x v="263"/>
    <x v="262"/>
    <x v="31"/>
    <x v="201"/>
    <x v="204"/>
    <x v="0"/>
    <x v="0"/>
    <s v="USD"/>
    <n v="1348786494"/>
    <x v="263"/>
    <n v="1346194494"/>
    <x v="263"/>
    <x v="1"/>
    <x v="109"/>
    <x v="0"/>
    <x v="4"/>
    <n v="15241.635"/>
    <x v="0"/>
    <x v="4"/>
  </r>
  <r>
    <x v="264"/>
    <x v="264"/>
    <x v="263"/>
    <x v="10"/>
    <x v="202"/>
    <x v="205"/>
    <x v="0"/>
    <x v="0"/>
    <s v="USD"/>
    <n v="1336747995"/>
    <x v="264"/>
    <n v="1334155995"/>
    <x v="264"/>
    <x v="1"/>
    <x v="110"/>
    <x v="0"/>
    <x v="4"/>
    <n v="3000.5"/>
    <x v="0"/>
    <x v="4"/>
  </r>
  <r>
    <x v="265"/>
    <x v="265"/>
    <x v="264"/>
    <x v="10"/>
    <x v="203"/>
    <x v="206"/>
    <x v="0"/>
    <x v="0"/>
    <s v="USD"/>
    <n v="1273522560"/>
    <x v="265"/>
    <n v="1269928430"/>
    <x v="265"/>
    <x v="1"/>
    <x v="6"/>
    <x v="0"/>
    <x v="4"/>
    <n v="2806.5"/>
    <x v="0"/>
    <x v="4"/>
  </r>
  <r>
    <x v="266"/>
    <x v="266"/>
    <x v="265"/>
    <x v="28"/>
    <x v="204"/>
    <x v="207"/>
    <x v="0"/>
    <x v="0"/>
    <s v="USD"/>
    <n v="1271994660"/>
    <x v="266"/>
    <n v="1264565507"/>
    <x v="266"/>
    <x v="1"/>
    <x v="17"/>
    <x v="0"/>
    <x v="4"/>
    <n v="745.5"/>
    <x v="0"/>
    <x v="4"/>
  </r>
  <r>
    <x v="267"/>
    <x v="267"/>
    <x v="266"/>
    <x v="97"/>
    <x v="205"/>
    <x v="208"/>
    <x v="0"/>
    <x v="1"/>
    <s v="GBP"/>
    <n v="1403693499"/>
    <x v="267"/>
    <n v="1401101499"/>
    <x v="267"/>
    <x v="1"/>
    <x v="111"/>
    <x v="0"/>
    <x v="4"/>
    <n v="6565.22"/>
    <x v="0"/>
    <x v="4"/>
  </r>
  <r>
    <x v="268"/>
    <x v="268"/>
    <x v="267"/>
    <x v="10"/>
    <x v="206"/>
    <x v="209"/>
    <x v="0"/>
    <x v="0"/>
    <s v="USD"/>
    <n v="1320640778"/>
    <x v="268"/>
    <n v="1316749178"/>
    <x v="268"/>
    <x v="1"/>
    <x v="112"/>
    <x v="0"/>
    <x v="4"/>
    <n v="2840.5"/>
    <x v="0"/>
    <x v="4"/>
  </r>
  <r>
    <x v="269"/>
    <x v="269"/>
    <x v="268"/>
    <x v="57"/>
    <x v="207"/>
    <x v="210"/>
    <x v="0"/>
    <x v="2"/>
    <s v="AUD"/>
    <n v="1487738622"/>
    <x v="269"/>
    <n v="1485146622"/>
    <x v="269"/>
    <x v="1"/>
    <x v="113"/>
    <x v="0"/>
    <x v="4"/>
    <n v="74414.884999999995"/>
    <x v="0"/>
    <x v="4"/>
  </r>
  <r>
    <x v="270"/>
    <x v="270"/>
    <x v="269"/>
    <x v="98"/>
    <x v="208"/>
    <x v="211"/>
    <x v="0"/>
    <x v="0"/>
    <s v="USD"/>
    <n v="1306296000"/>
    <x v="270"/>
    <n v="1301950070"/>
    <x v="270"/>
    <x v="1"/>
    <x v="42"/>
    <x v="0"/>
    <x v="4"/>
    <n v="1785.5"/>
    <x v="0"/>
    <x v="4"/>
  </r>
  <r>
    <x v="271"/>
    <x v="271"/>
    <x v="270"/>
    <x v="11"/>
    <x v="209"/>
    <x v="212"/>
    <x v="0"/>
    <x v="0"/>
    <s v="USD"/>
    <n v="1388649600"/>
    <x v="271"/>
    <n v="1386123861"/>
    <x v="271"/>
    <x v="1"/>
    <x v="114"/>
    <x v="0"/>
    <x v="4"/>
    <n v="15845.5"/>
    <x v="0"/>
    <x v="4"/>
  </r>
  <r>
    <x v="272"/>
    <x v="272"/>
    <x v="271"/>
    <x v="9"/>
    <x v="210"/>
    <x v="213"/>
    <x v="0"/>
    <x v="0"/>
    <s v="USD"/>
    <n v="1272480540"/>
    <x v="272"/>
    <n v="1267220191"/>
    <x v="272"/>
    <x v="1"/>
    <x v="71"/>
    <x v="0"/>
    <x v="4"/>
    <n v="2694.0050000000001"/>
    <x v="0"/>
    <x v="4"/>
  </r>
  <r>
    <x v="273"/>
    <x v="273"/>
    <x v="272"/>
    <x v="10"/>
    <x v="211"/>
    <x v="214"/>
    <x v="0"/>
    <x v="0"/>
    <s v="USD"/>
    <n v="1309694266"/>
    <x v="273"/>
    <n v="1307102266"/>
    <x v="273"/>
    <x v="1"/>
    <x v="115"/>
    <x v="0"/>
    <x v="4"/>
    <n v="2753.395"/>
    <x v="0"/>
    <x v="4"/>
  </r>
  <r>
    <x v="274"/>
    <x v="274"/>
    <x v="273"/>
    <x v="23"/>
    <x v="212"/>
    <x v="215"/>
    <x v="0"/>
    <x v="0"/>
    <s v="USD"/>
    <n v="1333609140"/>
    <x v="274"/>
    <n v="1330638829"/>
    <x v="274"/>
    <x v="1"/>
    <x v="116"/>
    <x v="0"/>
    <x v="4"/>
    <n v="3176.5"/>
    <x v="0"/>
    <x v="4"/>
  </r>
  <r>
    <x v="275"/>
    <x v="275"/>
    <x v="274"/>
    <x v="22"/>
    <x v="213"/>
    <x v="216"/>
    <x v="0"/>
    <x v="0"/>
    <s v="USD"/>
    <n v="1352511966"/>
    <x v="275"/>
    <n v="1349916366"/>
    <x v="275"/>
    <x v="1"/>
    <x v="117"/>
    <x v="0"/>
    <x v="4"/>
    <n v="11005.5"/>
    <x v="0"/>
    <x v="4"/>
  </r>
  <r>
    <x v="276"/>
    <x v="276"/>
    <x v="275"/>
    <x v="23"/>
    <x v="214"/>
    <x v="217"/>
    <x v="0"/>
    <x v="0"/>
    <s v="USD"/>
    <n v="1335574674"/>
    <x v="276"/>
    <n v="1330394274"/>
    <x v="276"/>
    <x v="1"/>
    <x v="95"/>
    <x v="0"/>
    <x v="4"/>
    <n v="2983"/>
    <x v="0"/>
    <x v="4"/>
  </r>
  <r>
    <x v="277"/>
    <x v="277"/>
    <x v="276"/>
    <x v="99"/>
    <x v="215"/>
    <x v="218"/>
    <x v="0"/>
    <x v="0"/>
    <s v="USD"/>
    <n v="1432416219"/>
    <x v="277"/>
    <n v="1429824219"/>
    <x v="277"/>
    <x v="1"/>
    <x v="118"/>
    <x v="0"/>
    <x v="4"/>
    <n v="36349.5"/>
    <x v="0"/>
    <x v="4"/>
  </r>
  <r>
    <x v="278"/>
    <x v="278"/>
    <x v="277"/>
    <x v="100"/>
    <x v="216"/>
    <x v="219"/>
    <x v="0"/>
    <x v="0"/>
    <s v="USD"/>
    <n v="1350003539"/>
    <x v="278"/>
    <n v="1347411539"/>
    <x v="278"/>
    <x v="1"/>
    <x v="119"/>
    <x v="0"/>
    <x v="4"/>
    <n v="20504.5"/>
    <x v="0"/>
    <x v="4"/>
  </r>
  <r>
    <x v="279"/>
    <x v="279"/>
    <x v="278"/>
    <x v="73"/>
    <x v="217"/>
    <x v="220"/>
    <x v="0"/>
    <x v="0"/>
    <s v="USD"/>
    <n v="1488160860"/>
    <x v="279"/>
    <n v="1485237096"/>
    <x v="279"/>
    <x v="1"/>
    <x v="120"/>
    <x v="0"/>
    <x v="4"/>
    <n v="13524.555"/>
    <x v="0"/>
    <x v="4"/>
  </r>
  <r>
    <x v="280"/>
    <x v="280"/>
    <x v="279"/>
    <x v="96"/>
    <x v="218"/>
    <x v="221"/>
    <x v="0"/>
    <x v="0"/>
    <s v="USD"/>
    <n v="1401459035"/>
    <x v="280"/>
    <n v="1397571035"/>
    <x v="280"/>
    <x v="1"/>
    <x v="121"/>
    <x v="0"/>
    <x v="4"/>
    <n v="59623.5"/>
    <x v="0"/>
    <x v="4"/>
  </r>
  <r>
    <x v="281"/>
    <x v="281"/>
    <x v="280"/>
    <x v="62"/>
    <x v="219"/>
    <x v="222"/>
    <x v="0"/>
    <x v="0"/>
    <s v="USD"/>
    <n v="1249932360"/>
    <x v="281"/>
    <n v="1242532513"/>
    <x v="281"/>
    <x v="1"/>
    <x v="1"/>
    <x v="0"/>
    <x v="4"/>
    <n v="3355.66"/>
    <x v="0"/>
    <x v="4"/>
  </r>
  <r>
    <x v="282"/>
    <x v="282"/>
    <x v="281"/>
    <x v="101"/>
    <x v="220"/>
    <x v="223"/>
    <x v="0"/>
    <x v="0"/>
    <s v="USD"/>
    <n v="1266876000"/>
    <x v="282"/>
    <n v="1263679492"/>
    <x v="282"/>
    <x v="1"/>
    <x v="122"/>
    <x v="0"/>
    <x v="4"/>
    <n v="22857"/>
    <x v="0"/>
    <x v="4"/>
  </r>
  <r>
    <x v="283"/>
    <x v="283"/>
    <x v="282"/>
    <x v="102"/>
    <x v="221"/>
    <x v="224"/>
    <x v="0"/>
    <x v="0"/>
    <s v="USD"/>
    <n v="1306904340"/>
    <x v="283"/>
    <n v="1305219744"/>
    <x v="283"/>
    <x v="1"/>
    <x v="91"/>
    <x v="0"/>
    <x v="4"/>
    <n v="10385.525"/>
    <x v="0"/>
    <x v="4"/>
  </r>
  <r>
    <x v="284"/>
    <x v="284"/>
    <x v="283"/>
    <x v="79"/>
    <x v="222"/>
    <x v="225"/>
    <x v="0"/>
    <x v="0"/>
    <s v="USD"/>
    <n v="1327167780"/>
    <x v="284"/>
    <n v="1325007780"/>
    <x v="284"/>
    <x v="1"/>
    <x v="123"/>
    <x v="0"/>
    <x v="4"/>
    <n v="21305.23"/>
    <x v="0"/>
    <x v="4"/>
  </r>
  <r>
    <x v="285"/>
    <x v="285"/>
    <x v="284"/>
    <x v="32"/>
    <x v="223"/>
    <x v="226"/>
    <x v="0"/>
    <x v="0"/>
    <s v="USD"/>
    <n v="1379614128"/>
    <x v="285"/>
    <n v="1377022128"/>
    <x v="285"/>
    <x v="1"/>
    <x v="124"/>
    <x v="0"/>
    <x v="4"/>
    <n v="16299.254999999999"/>
    <x v="0"/>
    <x v="4"/>
  </r>
  <r>
    <x v="286"/>
    <x v="286"/>
    <x v="285"/>
    <x v="36"/>
    <x v="224"/>
    <x v="227"/>
    <x v="0"/>
    <x v="0"/>
    <s v="USD"/>
    <n v="1364236524"/>
    <x v="286"/>
    <n v="1360352124"/>
    <x v="286"/>
    <x v="1"/>
    <x v="125"/>
    <x v="0"/>
    <x v="4"/>
    <n v="8254"/>
    <x v="0"/>
    <x v="4"/>
  </r>
  <r>
    <x v="287"/>
    <x v="287"/>
    <x v="286"/>
    <x v="36"/>
    <x v="225"/>
    <x v="228"/>
    <x v="0"/>
    <x v="0"/>
    <s v="USD"/>
    <n v="1351828800"/>
    <x v="287"/>
    <n v="1349160018"/>
    <x v="287"/>
    <x v="1"/>
    <x v="126"/>
    <x v="0"/>
    <x v="4"/>
    <n v="13367.5"/>
    <x v="0"/>
    <x v="4"/>
  </r>
  <r>
    <x v="288"/>
    <x v="288"/>
    <x v="287"/>
    <x v="63"/>
    <x v="226"/>
    <x v="229"/>
    <x v="0"/>
    <x v="0"/>
    <s v="USD"/>
    <n v="1340683393"/>
    <x v="288"/>
    <n v="1337659393"/>
    <x v="288"/>
    <x v="1"/>
    <x v="127"/>
    <x v="0"/>
    <x v="4"/>
    <n v="26026.154999999999"/>
    <x v="0"/>
    <x v="4"/>
  </r>
  <r>
    <x v="289"/>
    <x v="289"/>
    <x v="288"/>
    <x v="36"/>
    <x v="227"/>
    <x v="230"/>
    <x v="0"/>
    <x v="1"/>
    <s v="GBP"/>
    <n v="1383389834"/>
    <x v="289"/>
    <n v="1380797834"/>
    <x v="289"/>
    <x v="1"/>
    <x v="128"/>
    <x v="0"/>
    <x v="4"/>
    <n v="7977.5"/>
    <x v="0"/>
    <x v="4"/>
  </r>
  <r>
    <x v="290"/>
    <x v="290"/>
    <x v="289"/>
    <x v="37"/>
    <x v="228"/>
    <x v="231"/>
    <x v="0"/>
    <x v="0"/>
    <s v="USD"/>
    <n v="1296633540"/>
    <x v="290"/>
    <n v="1292316697"/>
    <x v="290"/>
    <x v="1"/>
    <x v="129"/>
    <x v="0"/>
    <x v="4"/>
    <n v="2484.4"/>
    <x v="0"/>
    <x v="4"/>
  </r>
  <r>
    <x v="291"/>
    <x v="291"/>
    <x v="290"/>
    <x v="10"/>
    <x v="229"/>
    <x v="232"/>
    <x v="0"/>
    <x v="0"/>
    <s v="USD"/>
    <n v="1367366460"/>
    <x v="291"/>
    <n v="1365791246"/>
    <x v="291"/>
    <x v="1"/>
    <x v="130"/>
    <x v="0"/>
    <x v="4"/>
    <n v="3064.5"/>
    <x v="0"/>
    <x v="4"/>
  </r>
  <r>
    <x v="292"/>
    <x v="292"/>
    <x v="291"/>
    <x v="96"/>
    <x v="230"/>
    <x v="233"/>
    <x v="0"/>
    <x v="0"/>
    <s v="USD"/>
    <n v="1319860740"/>
    <x v="292"/>
    <n v="1317064599"/>
    <x v="292"/>
    <x v="1"/>
    <x v="131"/>
    <x v="0"/>
    <x v="4"/>
    <n v="38311.599999999999"/>
    <x v="0"/>
    <x v="4"/>
  </r>
  <r>
    <x v="293"/>
    <x v="293"/>
    <x v="292"/>
    <x v="91"/>
    <x v="231"/>
    <x v="234"/>
    <x v="0"/>
    <x v="0"/>
    <s v="USD"/>
    <n v="1398009714"/>
    <x v="293"/>
    <n v="1395417714"/>
    <x v="293"/>
    <x v="1"/>
    <x v="132"/>
    <x v="0"/>
    <x v="4"/>
    <n v="13245.5"/>
    <x v="0"/>
    <x v="4"/>
  </r>
  <r>
    <x v="294"/>
    <x v="294"/>
    <x v="293"/>
    <x v="10"/>
    <x v="97"/>
    <x v="31"/>
    <x v="0"/>
    <x v="0"/>
    <s v="USD"/>
    <n v="1279555200"/>
    <x v="294"/>
    <n v="1276480894"/>
    <x v="294"/>
    <x v="1"/>
    <x v="133"/>
    <x v="0"/>
    <x v="4"/>
    <n v="2525"/>
    <x v="0"/>
    <x v="4"/>
  </r>
  <r>
    <x v="295"/>
    <x v="295"/>
    <x v="294"/>
    <x v="63"/>
    <x v="232"/>
    <x v="235"/>
    <x v="0"/>
    <x v="0"/>
    <s v="USD"/>
    <n v="1383264000"/>
    <x v="295"/>
    <n v="1378080409"/>
    <x v="295"/>
    <x v="1"/>
    <x v="134"/>
    <x v="0"/>
    <x v="4"/>
    <n v="33609.78"/>
    <x v="0"/>
    <x v="4"/>
  </r>
  <r>
    <x v="296"/>
    <x v="296"/>
    <x v="295"/>
    <x v="31"/>
    <x v="233"/>
    <x v="236"/>
    <x v="0"/>
    <x v="0"/>
    <s v="USD"/>
    <n v="1347017083"/>
    <x v="296"/>
    <n v="1344857083"/>
    <x v="296"/>
    <x v="1"/>
    <x v="135"/>
    <x v="0"/>
    <x v="4"/>
    <n v="14905.275"/>
    <x v="0"/>
    <x v="4"/>
  </r>
  <r>
    <x v="297"/>
    <x v="297"/>
    <x v="296"/>
    <x v="22"/>
    <x v="234"/>
    <x v="237"/>
    <x v="0"/>
    <x v="0"/>
    <s v="USD"/>
    <n v="1430452740"/>
    <x v="297"/>
    <n v="1427390901"/>
    <x v="297"/>
    <x v="1"/>
    <x v="136"/>
    <x v="0"/>
    <x v="4"/>
    <n v="10135"/>
    <x v="0"/>
    <x v="4"/>
  </r>
  <r>
    <x v="298"/>
    <x v="298"/>
    <x v="297"/>
    <x v="103"/>
    <x v="235"/>
    <x v="238"/>
    <x v="0"/>
    <x v="0"/>
    <s v="USD"/>
    <n v="1399669200"/>
    <x v="298"/>
    <n v="1394536048"/>
    <x v="298"/>
    <x v="1"/>
    <x v="137"/>
    <x v="0"/>
    <x v="4"/>
    <n v="69845.42"/>
    <x v="0"/>
    <x v="4"/>
  </r>
  <r>
    <x v="299"/>
    <x v="299"/>
    <x v="298"/>
    <x v="3"/>
    <x v="236"/>
    <x v="239"/>
    <x v="0"/>
    <x v="0"/>
    <s v="USD"/>
    <n v="1289975060"/>
    <x v="299"/>
    <n v="1287379460"/>
    <x v="299"/>
    <x v="1"/>
    <x v="138"/>
    <x v="0"/>
    <x v="4"/>
    <n v="9069.625"/>
    <x v="0"/>
    <x v="4"/>
  </r>
  <r>
    <x v="300"/>
    <x v="300"/>
    <x v="299"/>
    <x v="31"/>
    <x v="237"/>
    <x v="240"/>
    <x v="0"/>
    <x v="0"/>
    <s v="USD"/>
    <n v="1303686138"/>
    <x v="300"/>
    <n v="1301007738"/>
    <x v="300"/>
    <x v="1"/>
    <x v="139"/>
    <x v="0"/>
    <x v="4"/>
    <n v="12864.33"/>
    <x v="0"/>
    <x v="4"/>
  </r>
  <r>
    <x v="301"/>
    <x v="301"/>
    <x v="300"/>
    <x v="93"/>
    <x v="238"/>
    <x v="241"/>
    <x v="0"/>
    <x v="0"/>
    <s v="USD"/>
    <n v="1363711335"/>
    <x v="301"/>
    <n v="1360258935"/>
    <x v="301"/>
    <x v="1"/>
    <x v="140"/>
    <x v="0"/>
    <x v="4"/>
    <n v="7843.2749999999996"/>
    <x v="0"/>
    <x v="4"/>
  </r>
  <r>
    <x v="302"/>
    <x v="302"/>
    <x v="301"/>
    <x v="3"/>
    <x v="239"/>
    <x v="242"/>
    <x v="0"/>
    <x v="0"/>
    <s v="USD"/>
    <n v="1330115638"/>
    <x v="302"/>
    <n v="1327523638"/>
    <x v="302"/>
    <x v="1"/>
    <x v="52"/>
    <x v="0"/>
    <x v="4"/>
    <n v="5077"/>
    <x v="0"/>
    <x v="4"/>
  </r>
  <r>
    <x v="303"/>
    <x v="303"/>
    <x v="302"/>
    <x v="9"/>
    <x v="240"/>
    <x v="243"/>
    <x v="0"/>
    <x v="0"/>
    <s v="USD"/>
    <n v="1338601346"/>
    <x v="303"/>
    <n v="1336009346"/>
    <x v="303"/>
    <x v="1"/>
    <x v="141"/>
    <x v="0"/>
    <x v="4"/>
    <n v="2103"/>
    <x v="0"/>
    <x v="4"/>
  </r>
  <r>
    <x v="304"/>
    <x v="304"/>
    <x v="303"/>
    <x v="104"/>
    <x v="241"/>
    <x v="244"/>
    <x v="0"/>
    <x v="0"/>
    <s v="USD"/>
    <n v="1346464800"/>
    <x v="304"/>
    <n v="1343096197"/>
    <x v="304"/>
    <x v="1"/>
    <x v="142"/>
    <x v="0"/>
    <x v="4"/>
    <n v="3975"/>
    <x v="0"/>
    <x v="4"/>
  </r>
  <r>
    <x v="305"/>
    <x v="305"/>
    <x v="304"/>
    <x v="51"/>
    <x v="242"/>
    <x v="245"/>
    <x v="0"/>
    <x v="0"/>
    <s v="USD"/>
    <n v="1331392049"/>
    <x v="305"/>
    <n v="1328800049"/>
    <x v="305"/>
    <x v="1"/>
    <x v="143"/>
    <x v="0"/>
    <x v="4"/>
    <n v="4982"/>
    <x v="0"/>
    <x v="4"/>
  </r>
  <r>
    <x v="306"/>
    <x v="306"/>
    <x v="305"/>
    <x v="28"/>
    <x v="243"/>
    <x v="246"/>
    <x v="0"/>
    <x v="0"/>
    <s v="USD"/>
    <n v="1363806333"/>
    <x v="306"/>
    <n v="1362081933"/>
    <x v="306"/>
    <x v="1"/>
    <x v="144"/>
    <x v="0"/>
    <x v="4"/>
    <n v="1504.5"/>
    <x v="0"/>
    <x v="4"/>
  </r>
  <r>
    <x v="307"/>
    <x v="307"/>
    <x v="306"/>
    <x v="29"/>
    <x v="244"/>
    <x v="247"/>
    <x v="0"/>
    <x v="0"/>
    <s v="USD"/>
    <n v="1360276801"/>
    <x v="307"/>
    <n v="1357684801"/>
    <x v="307"/>
    <x v="1"/>
    <x v="145"/>
    <x v="0"/>
    <x v="4"/>
    <n v="12533"/>
    <x v="0"/>
    <x v="4"/>
  </r>
  <r>
    <x v="308"/>
    <x v="308"/>
    <x v="307"/>
    <x v="14"/>
    <x v="245"/>
    <x v="248"/>
    <x v="0"/>
    <x v="0"/>
    <s v="USD"/>
    <n v="1299775210"/>
    <x v="308"/>
    <n v="1295887210"/>
    <x v="308"/>
    <x v="1"/>
    <x v="91"/>
    <x v="0"/>
    <x v="4"/>
    <n v="6435"/>
    <x v="0"/>
    <x v="4"/>
  </r>
  <r>
    <x v="309"/>
    <x v="309"/>
    <x v="308"/>
    <x v="102"/>
    <x v="246"/>
    <x v="249"/>
    <x v="0"/>
    <x v="0"/>
    <s v="USD"/>
    <n v="1346695334"/>
    <x v="309"/>
    <n v="1344880934"/>
    <x v="309"/>
    <x v="1"/>
    <x v="146"/>
    <x v="0"/>
    <x v="4"/>
    <n v="10824"/>
    <x v="0"/>
    <x v="4"/>
  </r>
  <r>
    <x v="310"/>
    <x v="310"/>
    <x v="309"/>
    <x v="28"/>
    <x v="247"/>
    <x v="250"/>
    <x v="0"/>
    <x v="0"/>
    <s v="USD"/>
    <n v="1319076000"/>
    <x v="310"/>
    <n v="1317788623"/>
    <x v="310"/>
    <x v="1"/>
    <x v="17"/>
    <x v="0"/>
    <x v="4"/>
    <n v="538.64499999999998"/>
    <x v="0"/>
    <x v="4"/>
  </r>
  <r>
    <x v="311"/>
    <x v="311"/>
    <x v="310"/>
    <x v="22"/>
    <x v="248"/>
    <x v="251"/>
    <x v="0"/>
    <x v="0"/>
    <s v="USD"/>
    <n v="1325404740"/>
    <x v="311"/>
    <n v="1321852592"/>
    <x v="311"/>
    <x v="1"/>
    <x v="3"/>
    <x v="0"/>
    <x v="4"/>
    <n v="10485.165000000001"/>
    <x v="0"/>
    <x v="4"/>
  </r>
  <r>
    <x v="312"/>
    <x v="312"/>
    <x v="311"/>
    <x v="6"/>
    <x v="249"/>
    <x v="252"/>
    <x v="0"/>
    <x v="0"/>
    <s v="USD"/>
    <n v="1365973432"/>
    <x v="312"/>
    <n v="1363381432"/>
    <x v="312"/>
    <x v="1"/>
    <x v="96"/>
    <x v="0"/>
    <x v="4"/>
    <n v="4548"/>
    <x v="0"/>
    <x v="4"/>
  </r>
  <r>
    <x v="313"/>
    <x v="313"/>
    <x v="312"/>
    <x v="73"/>
    <x v="250"/>
    <x v="253"/>
    <x v="0"/>
    <x v="0"/>
    <s v="USD"/>
    <n v="1281542340"/>
    <x v="313"/>
    <n v="1277702894"/>
    <x v="313"/>
    <x v="1"/>
    <x v="147"/>
    <x v="0"/>
    <x v="4"/>
    <n v="9013.5"/>
    <x v="0"/>
    <x v="4"/>
  </r>
  <r>
    <x v="314"/>
    <x v="314"/>
    <x v="313"/>
    <x v="28"/>
    <x v="251"/>
    <x v="254"/>
    <x v="0"/>
    <x v="0"/>
    <s v="USD"/>
    <n v="1362167988"/>
    <x v="314"/>
    <n v="1359575988"/>
    <x v="314"/>
    <x v="1"/>
    <x v="148"/>
    <x v="0"/>
    <x v="4"/>
    <n v="1985.75"/>
    <x v="0"/>
    <x v="4"/>
  </r>
  <r>
    <x v="315"/>
    <x v="315"/>
    <x v="314"/>
    <x v="31"/>
    <x v="252"/>
    <x v="255"/>
    <x v="0"/>
    <x v="0"/>
    <s v="USD"/>
    <n v="1345660334"/>
    <x v="315"/>
    <n v="1343068334"/>
    <x v="315"/>
    <x v="1"/>
    <x v="149"/>
    <x v="0"/>
    <x v="4"/>
    <n v="12719"/>
    <x v="0"/>
    <x v="4"/>
  </r>
  <r>
    <x v="316"/>
    <x v="316"/>
    <x v="315"/>
    <x v="36"/>
    <x v="253"/>
    <x v="256"/>
    <x v="0"/>
    <x v="5"/>
    <s v="CAD"/>
    <n v="1418273940"/>
    <x v="316"/>
    <n v="1415398197"/>
    <x v="316"/>
    <x v="1"/>
    <x v="150"/>
    <x v="0"/>
    <x v="4"/>
    <n v="8612"/>
    <x v="0"/>
    <x v="4"/>
  </r>
  <r>
    <x v="317"/>
    <x v="317"/>
    <x v="316"/>
    <x v="11"/>
    <x v="254"/>
    <x v="257"/>
    <x v="0"/>
    <x v="0"/>
    <s v="USD"/>
    <n v="1386778483"/>
    <x v="317"/>
    <n v="1384186483"/>
    <x v="317"/>
    <x v="1"/>
    <x v="151"/>
    <x v="0"/>
    <x v="4"/>
    <n v="15278.5"/>
    <x v="0"/>
    <x v="4"/>
  </r>
  <r>
    <x v="318"/>
    <x v="318"/>
    <x v="317"/>
    <x v="10"/>
    <x v="255"/>
    <x v="258"/>
    <x v="0"/>
    <x v="0"/>
    <s v="USD"/>
    <n v="1364342151"/>
    <x v="318"/>
    <n v="1361753751"/>
    <x v="318"/>
    <x v="1"/>
    <x v="4"/>
    <x v="0"/>
    <x v="4"/>
    <n v="7225"/>
    <x v="0"/>
    <x v="4"/>
  </r>
  <r>
    <x v="319"/>
    <x v="319"/>
    <x v="318"/>
    <x v="10"/>
    <x v="256"/>
    <x v="259"/>
    <x v="0"/>
    <x v="0"/>
    <s v="USD"/>
    <n v="1265097540"/>
    <x v="319"/>
    <n v="1257538029"/>
    <x v="319"/>
    <x v="1"/>
    <x v="13"/>
    <x v="0"/>
    <x v="4"/>
    <n v="2842.5"/>
    <x v="0"/>
    <x v="4"/>
  </r>
  <r>
    <x v="320"/>
    <x v="320"/>
    <x v="319"/>
    <x v="22"/>
    <x v="257"/>
    <x v="260"/>
    <x v="0"/>
    <x v="1"/>
    <s v="GBP"/>
    <n v="1450825200"/>
    <x v="320"/>
    <n v="1448284433"/>
    <x v="320"/>
    <x v="1"/>
    <x v="150"/>
    <x v="0"/>
    <x v="4"/>
    <n v="10737"/>
    <x v="0"/>
    <x v="4"/>
  </r>
  <r>
    <x v="321"/>
    <x v="321"/>
    <x v="320"/>
    <x v="19"/>
    <x v="258"/>
    <x v="261"/>
    <x v="0"/>
    <x v="12"/>
    <s v="EUR"/>
    <n v="1478605386"/>
    <x v="321"/>
    <n v="1475577786"/>
    <x v="321"/>
    <x v="1"/>
    <x v="152"/>
    <x v="0"/>
    <x v="4"/>
    <n v="18134.5"/>
    <x v="0"/>
    <x v="4"/>
  </r>
  <r>
    <x v="322"/>
    <x v="322"/>
    <x v="321"/>
    <x v="31"/>
    <x v="259"/>
    <x v="262"/>
    <x v="0"/>
    <x v="0"/>
    <s v="USD"/>
    <n v="1463146848"/>
    <x v="322"/>
    <n v="1460554848"/>
    <x v="322"/>
    <x v="1"/>
    <x v="153"/>
    <x v="0"/>
    <x v="4"/>
    <n v="13582"/>
    <x v="0"/>
    <x v="4"/>
  </r>
  <r>
    <x v="323"/>
    <x v="323"/>
    <x v="322"/>
    <x v="105"/>
    <x v="260"/>
    <x v="263"/>
    <x v="0"/>
    <x v="0"/>
    <s v="USD"/>
    <n v="1482307140"/>
    <x v="323"/>
    <n v="1479886966"/>
    <x v="323"/>
    <x v="1"/>
    <x v="6"/>
    <x v="0"/>
    <x v="4"/>
    <n v="3352"/>
    <x v="0"/>
    <x v="4"/>
  </r>
  <r>
    <x v="324"/>
    <x v="324"/>
    <x v="323"/>
    <x v="0"/>
    <x v="261"/>
    <x v="264"/>
    <x v="0"/>
    <x v="0"/>
    <s v="USD"/>
    <n v="1438441308"/>
    <x v="324"/>
    <n v="1435590108"/>
    <x v="324"/>
    <x v="1"/>
    <x v="141"/>
    <x v="0"/>
    <x v="4"/>
    <n v="4359"/>
    <x v="0"/>
    <x v="4"/>
  </r>
  <r>
    <x v="325"/>
    <x v="325"/>
    <x v="324"/>
    <x v="63"/>
    <x v="262"/>
    <x v="265"/>
    <x v="0"/>
    <x v="0"/>
    <s v="USD"/>
    <n v="1482208233"/>
    <x v="325"/>
    <n v="1479184233"/>
    <x v="325"/>
    <x v="1"/>
    <x v="154"/>
    <x v="0"/>
    <x v="4"/>
    <n v="26467"/>
    <x v="0"/>
    <x v="4"/>
  </r>
  <r>
    <x v="326"/>
    <x v="326"/>
    <x v="325"/>
    <x v="60"/>
    <x v="263"/>
    <x v="266"/>
    <x v="0"/>
    <x v="0"/>
    <s v="USD"/>
    <n v="1489532220"/>
    <x v="326"/>
    <n v="1486625606"/>
    <x v="326"/>
    <x v="1"/>
    <x v="155"/>
    <x v="0"/>
    <x v="4"/>
    <n v="85272.8"/>
    <x v="0"/>
    <x v="4"/>
  </r>
  <r>
    <x v="327"/>
    <x v="327"/>
    <x v="326"/>
    <x v="23"/>
    <x v="264"/>
    <x v="267"/>
    <x v="0"/>
    <x v="0"/>
    <s v="USD"/>
    <n v="1427011200"/>
    <x v="327"/>
    <n v="1424669929"/>
    <x v="327"/>
    <x v="1"/>
    <x v="69"/>
    <x v="0"/>
    <x v="4"/>
    <n v="2745"/>
    <x v="0"/>
    <x v="4"/>
  </r>
  <r>
    <x v="328"/>
    <x v="328"/>
    <x v="327"/>
    <x v="96"/>
    <x v="265"/>
    <x v="268"/>
    <x v="0"/>
    <x v="0"/>
    <s v="USD"/>
    <n v="1446350400"/>
    <x v="328"/>
    <n v="1443739388"/>
    <x v="328"/>
    <x v="1"/>
    <x v="156"/>
    <x v="0"/>
    <x v="4"/>
    <n v="39104.400000000001"/>
    <x v="0"/>
    <x v="4"/>
  </r>
  <r>
    <x v="329"/>
    <x v="329"/>
    <x v="328"/>
    <x v="3"/>
    <x v="266"/>
    <x v="269"/>
    <x v="0"/>
    <x v="0"/>
    <s v="USD"/>
    <n v="1446868800"/>
    <x v="329"/>
    <n v="1444821127"/>
    <x v="329"/>
    <x v="1"/>
    <x v="157"/>
    <x v="0"/>
    <x v="4"/>
    <n v="5358.5"/>
    <x v="0"/>
    <x v="4"/>
  </r>
  <r>
    <x v="330"/>
    <x v="330"/>
    <x v="329"/>
    <x v="19"/>
    <x v="267"/>
    <x v="270"/>
    <x v="0"/>
    <x v="0"/>
    <s v="USD"/>
    <n v="1368763140"/>
    <x v="330"/>
    <n v="1366028563"/>
    <x v="330"/>
    <x v="1"/>
    <x v="158"/>
    <x v="0"/>
    <x v="4"/>
    <n v="17990"/>
    <x v="0"/>
    <x v="4"/>
  </r>
  <r>
    <x v="331"/>
    <x v="331"/>
    <x v="330"/>
    <x v="79"/>
    <x v="268"/>
    <x v="271"/>
    <x v="0"/>
    <x v="0"/>
    <s v="USD"/>
    <n v="1466171834"/>
    <x v="331"/>
    <n v="1463493434"/>
    <x v="331"/>
    <x v="1"/>
    <x v="159"/>
    <x v="0"/>
    <x v="4"/>
    <n v="21540"/>
    <x v="0"/>
    <x v="4"/>
  </r>
  <r>
    <x v="332"/>
    <x v="332"/>
    <x v="331"/>
    <x v="57"/>
    <x v="269"/>
    <x v="272"/>
    <x v="0"/>
    <x v="0"/>
    <s v="USD"/>
    <n v="1446019200"/>
    <x v="332"/>
    <n v="1442420377"/>
    <x v="332"/>
    <x v="1"/>
    <x v="160"/>
    <x v="0"/>
    <x v="4"/>
    <n v="56785"/>
    <x v="0"/>
    <x v="4"/>
  </r>
  <r>
    <x v="333"/>
    <x v="333"/>
    <x v="332"/>
    <x v="79"/>
    <x v="270"/>
    <x v="273"/>
    <x v="0"/>
    <x v="0"/>
    <s v="USD"/>
    <n v="1460038591"/>
    <x v="333"/>
    <n v="1457450191"/>
    <x v="333"/>
    <x v="1"/>
    <x v="161"/>
    <x v="0"/>
    <x v="4"/>
    <n v="25178.5"/>
    <x v="0"/>
    <x v="4"/>
  </r>
  <r>
    <x v="334"/>
    <x v="334"/>
    <x v="333"/>
    <x v="3"/>
    <x v="271"/>
    <x v="274"/>
    <x v="0"/>
    <x v="0"/>
    <s v="USD"/>
    <n v="1431716400"/>
    <x v="334"/>
    <n v="1428423757"/>
    <x v="334"/>
    <x v="1"/>
    <x v="50"/>
    <x v="0"/>
    <x v="4"/>
    <n v="5094"/>
    <x v="0"/>
    <x v="4"/>
  </r>
  <r>
    <x v="335"/>
    <x v="335"/>
    <x v="334"/>
    <x v="0"/>
    <x v="272"/>
    <x v="275"/>
    <x v="0"/>
    <x v="0"/>
    <s v="USD"/>
    <n v="1431122400"/>
    <x v="335"/>
    <n v="1428428515"/>
    <x v="335"/>
    <x v="1"/>
    <x v="144"/>
    <x v="0"/>
    <x v="4"/>
    <n v="4407.5"/>
    <x v="0"/>
    <x v="4"/>
  </r>
  <r>
    <x v="336"/>
    <x v="336"/>
    <x v="335"/>
    <x v="31"/>
    <x v="273"/>
    <x v="276"/>
    <x v="0"/>
    <x v="0"/>
    <s v="USD"/>
    <n v="1447427918"/>
    <x v="336"/>
    <n v="1444832318"/>
    <x v="336"/>
    <x v="1"/>
    <x v="131"/>
    <x v="0"/>
    <x v="4"/>
    <n v="14851.39"/>
    <x v="0"/>
    <x v="4"/>
  </r>
  <r>
    <x v="337"/>
    <x v="337"/>
    <x v="336"/>
    <x v="9"/>
    <x v="274"/>
    <x v="277"/>
    <x v="0"/>
    <x v="0"/>
    <s v="USD"/>
    <n v="1426298708"/>
    <x v="337"/>
    <n v="1423710308"/>
    <x v="337"/>
    <x v="1"/>
    <x v="162"/>
    <x v="0"/>
    <x v="4"/>
    <n v="1533.0250000000001"/>
    <x v="0"/>
    <x v="4"/>
  </r>
  <r>
    <x v="338"/>
    <x v="338"/>
    <x v="337"/>
    <x v="36"/>
    <x v="275"/>
    <x v="278"/>
    <x v="0"/>
    <x v="0"/>
    <s v="USD"/>
    <n v="1472864400"/>
    <x v="338"/>
    <n v="1468001290"/>
    <x v="338"/>
    <x v="1"/>
    <x v="163"/>
    <x v="0"/>
    <x v="4"/>
    <n v="8378.02"/>
    <x v="0"/>
    <x v="4"/>
  </r>
  <r>
    <x v="339"/>
    <x v="339"/>
    <x v="338"/>
    <x v="12"/>
    <x v="276"/>
    <x v="279"/>
    <x v="0"/>
    <x v="0"/>
    <s v="USD"/>
    <n v="1430331268"/>
    <x v="339"/>
    <n v="1427739268"/>
    <x v="339"/>
    <x v="1"/>
    <x v="30"/>
    <x v="0"/>
    <x v="4"/>
    <n v="3287"/>
    <x v="0"/>
    <x v="4"/>
  </r>
  <r>
    <x v="340"/>
    <x v="340"/>
    <x v="339"/>
    <x v="19"/>
    <x v="277"/>
    <x v="280"/>
    <x v="0"/>
    <x v="0"/>
    <s v="USD"/>
    <n v="1489006800"/>
    <x v="340"/>
    <n v="1486397007"/>
    <x v="340"/>
    <x v="1"/>
    <x v="164"/>
    <x v="0"/>
    <x v="4"/>
    <n v="22028.5"/>
    <x v="0"/>
    <x v="4"/>
  </r>
  <r>
    <x v="341"/>
    <x v="341"/>
    <x v="340"/>
    <x v="8"/>
    <x v="278"/>
    <x v="281"/>
    <x v="0"/>
    <x v="0"/>
    <s v="USD"/>
    <n v="1412135940"/>
    <x v="341"/>
    <n v="1410555998"/>
    <x v="341"/>
    <x v="1"/>
    <x v="165"/>
    <x v="0"/>
    <x v="4"/>
    <n v="1895"/>
    <x v="0"/>
    <x v="4"/>
  </r>
  <r>
    <x v="342"/>
    <x v="342"/>
    <x v="341"/>
    <x v="56"/>
    <x v="279"/>
    <x v="282"/>
    <x v="0"/>
    <x v="0"/>
    <s v="USD"/>
    <n v="1461955465"/>
    <x v="342"/>
    <n v="1459363465"/>
    <x v="342"/>
    <x v="1"/>
    <x v="166"/>
    <x v="0"/>
    <x v="4"/>
    <n v="27763.26"/>
    <x v="0"/>
    <x v="4"/>
  </r>
  <r>
    <x v="343"/>
    <x v="343"/>
    <x v="342"/>
    <x v="11"/>
    <x v="280"/>
    <x v="283"/>
    <x v="0"/>
    <x v="0"/>
    <s v="USD"/>
    <n v="1415934000"/>
    <x v="343"/>
    <n v="1413308545"/>
    <x v="343"/>
    <x v="1"/>
    <x v="167"/>
    <x v="0"/>
    <x v="4"/>
    <n v="15566.295"/>
    <x v="0"/>
    <x v="4"/>
  </r>
  <r>
    <x v="344"/>
    <x v="344"/>
    <x v="343"/>
    <x v="106"/>
    <x v="281"/>
    <x v="284"/>
    <x v="0"/>
    <x v="0"/>
    <s v="USD"/>
    <n v="1433125200"/>
    <x v="344"/>
    <n v="1429312694"/>
    <x v="344"/>
    <x v="1"/>
    <x v="168"/>
    <x v="0"/>
    <x v="4"/>
    <n v="17241.5"/>
    <x v="0"/>
    <x v="4"/>
  </r>
  <r>
    <x v="345"/>
    <x v="345"/>
    <x v="344"/>
    <x v="107"/>
    <x v="282"/>
    <x v="285"/>
    <x v="0"/>
    <x v="0"/>
    <s v="USD"/>
    <n v="1432161590"/>
    <x v="345"/>
    <n v="1429569590"/>
    <x v="345"/>
    <x v="1"/>
    <x v="122"/>
    <x v="0"/>
    <x v="4"/>
    <n v="9027"/>
    <x v="0"/>
    <x v="4"/>
  </r>
  <r>
    <x v="346"/>
    <x v="346"/>
    <x v="345"/>
    <x v="3"/>
    <x v="283"/>
    <x v="286"/>
    <x v="0"/>
    <x v="0"/>
    <s v="USD"/>
    <n v="1444824021"/>
    <x v="346"/>
    <n v="1442232021"/>
    <x v="346"/>
    <x v="1"/>
    <x v="101"/>
    <x v="0"/>
    <x v="4"/>
    <n v="8608.44"/>
    <x v="0"/>
    <x v="4"/>
  </r>
  <r>
    <x v="347"/>
    <x v="347"/>
    <x v="346"/>
    <x v="79"/>
    <x v="284"/>
    <x v="287"/>
    <x v="0"/>
    <x v="0"/>
    <s v="USD"/>
    <n v="1447505609"/>
    <x v="347"/>
    <n v="1444910009"/>
    <x v="347"/>
    <x v="1"/>
    <x v="169"/>
    <x v="0"/>
    <x v="4"/>
    <n v="22507.599999999999"/>
    <x v="0"/>
    <x v="4"/>
  </r>
  <r>
    <x v="348"/>
    <x v="348"/>
    <x v="347"/>
    <x v="3"/>
    <x v="285"/>
    <x v="288"/>
    <x v="0"/>
    <x v="0"/>
    <s v="USD"/>
    <n v="1440165916"/>
    <x v="348"/>
    <n v="1437573916"/>
    <x v="348"/>
    <x v="1"/>
    <x v="46"/>
    <x v="0"/>
    <x v="4"/>
    <n v="5209.5"/>
    <x v="0"/>
    <x v="4"/>
  </r>
  <r>
    <x v="349"/>
    <x v="349"/>
    <x v="348"/>
    <x v="108"/>
    <x v="286"/>
    <x v="289"/>
    <x v="0"/>
    <x v="0"/>
    <s v="USD"/>
    <n v="1487937508"/>
    <x v="349"/>
    <n v="1485345508"/>
    <x v="349"/>
    <x v="1"/>
    <x v="157"/>
    <x v="0"/>
    <x v="4"/>
    <n v="6087.09"/>
    <x v="0"/>
    <x v="4"/>
  </r>
  <r>
    <x v="350"/>
    <x v="350"/>
    <x v="349"/>
    <x v="31"/>
    <x v="287"/>
    <x v="290"/>
    <x v="0"/>
    <x v="0"/>
    <s v="USD"/>
    <n v="1473566340"/>
    <x v="350"/>
    <n v="1470274509"/>
    <x v="350"/>
    <x v="1"/>
    <x v="170"/>
    <x v="0"/>
    <x v="4"/>
    <n v="14455.5"/>
    <x v="0"/>
    <x v="4"/>
  </r>
  <r>
    <x v="351"/>
    <x v="351"/>
    <x v="350"/>
    <x v="109"/>
    <x v="288"/>
    <x v="291"/>
    <x v="0"/>
    <x v="3"/>
    <s v="EUR"/>
    <n v="1460066954"/>
    <x v="351"/>
    <n v="1456614554"/>
    <x v="351"/>
    <x v="1"/>
    <x v="171"/>
    <x v="0"/>
    <x v="4"/>
    <n v="22130"/>
    <x v="0"/>
    <x v="4"/>
  </r>
  <r>
    <x v="352"/>
    <x v="352"/>
    <x v="351"/>
    <x v="3"/>
    <x v="289"/>
    <x v="292"/>
    <x v="0"/>
    <x v="0"/>
    <s v="USD"/>
    <n v="1412740868"/>
    <x v="352"/>
    <n v="1410148868"/>
    <x v="352"/>
    <x v="1"/>
    <x v="172"/>
    <x v="0"/>
    <x v="4"/>
    <n v="5971"/>
    <x v="0"/>
    <x v="4"/>
  </r>
  <r>
    <x v="353"/>
    <x v="353"/>
    <x v="352"/>
    <x v="110"/>
    <x v="290"/>
    <x v="293"/>
    <x v="0"/>
    <x v="0"/>
    <s v="USD"/>
    <n v="1447963219"/>
    <x v="353"/>
    <n v="1445367619"/>
    <x v="353"/>
    <x v="1"/>
    <x v="173"/>
    <x v="0"/>
    <x v="4"/>
    <n v="32036.59"/>
    <x v="0"/>
    <x v="4"/>
  </r>
  <r>
    <x v="354"/>
    <x v="354"/>
    <x v="353"/>
    <x v="8"/>
    <x v="291"/>
    <x v="294"/>
    <x v="0"/>
    <x v="0"/>
    <s v="USD"/>
    <n v="1460141521"/>
    <x v="354"/>
    <n v="1457553121"/>
    <x v="354"/>
    <x v="1"/>
    <x v="60"/>
    <x v="0"/>
    <x v="4"/>
    <n v="1833.5"/>
    <x v="0"/>
    <x v="4"/>
  </r>
  <r>
    <x v="355"/>
    <x v="355"/>
    <x v="354"/>
    <x v="19"/>
    <x v="292"/>
    <x v="295"/>
    <x v="0"/>
    <x v="0"/>
    <s v="USD"/>
    <n v="1417420994"/>
    <x v="355"/>
    <n v="1414738994"/>
    <x v="355"/>
    <x v="1"/>
    <x v="111"/>
    <x v="0"/>
    <x v="4"/>
    <n v="20427.5"/>
    <x v="0"/>
    <x v="4"/>
  </r>
  <r>
    <x v="356"/>
    <x v="356"/>
    <x v="355"/>
    <x v="51"/>
    <x v="293"/>
    <x v="296"/>
    <x v="0"/>
    <x v="0"/>
    <s v="USD"/>
    <n v="1458152193"/>
    <x v="356"/>
    <n v="1455563793"/>
    <x v="356"/>
    <x v="1"/>
    <x v="174"/>
    <x v="0"/>
    <x v="4"/>
    <n v="3899.4650000000001"/>
    <x v="0"/>
    <x v="4"/>
  </r>
  <r>
    <x v="357"/>
    <x v="357"/>
    <x v="356"/>
    <x v="36"/>
    <x v="294"/>
    <x v="297"/>
    <x v="0"/>
    <x v="0"/>
    <s v="USD"/>
    <n v="1429852797"/>
    <x v="357"/>
    <n v="1426396797"/>
    <x v="357"/>
    <x v="1"/>
    <x v="175"/>
    <x v="0"/>
    <x v="4"/>
    <n v="13201.5"/>
    <x v="0"/>
    <x v="4"/>
  </r>
  <r>
    <x v="358"/>
    <x v="358"/>
    <x v="357"/>
    <x v="63"/>
    <x v="295"/>
    <x v="298"/>
    <x v="0"/>
    <x v="0"/>
    <s v="USD"/>
    <n v="1466002800"/>
    <x v="358"/>
    <n v="1463517521"/>
    <x v="358"/>
    <x v="1"/>
    <x v="176"/>
    <x v="0"/>
    <x v="4"/>
    <n v="25905.5"/>
    <x v="0"/>
    <x v="4"/>
  </r>
  <r>
    <x v="359"/>
    <x v="359"/>
    <x v="358"/>
    <x v="111"/>
    <x v="296"/>
    <x v="299"/>
    <x v="0"/>
    <x v="0"/>
    <s v="USD"/>
    <n v="1415941920"/>
    <x v="359"/>
    <n v="1414028490"/>
    <x v="359"/>
    <x v="1"/>
    <x v="177"/>
    <x v="0"/>
    <x v="4"/>
    <n v="12838.5"/>
    <x v="0"/>
    <x v="4"/>
  </r>
  <r>
    <x v="360"/>
    <x v="360"/>
    <x v="359"/>
    <x v="14"/>
    <x v="297"/>
    <x v="300"/>
    <x v="0"/>
    <x v="0"/>
    <s v="USD"/>
    <n v="1437621060"/>
    <x v="360"/>
    <n v="1433799180"/>
    <x v="360"/>
    <x v="0"/>
    <x v="45"/>
    <x v="0"/>
    <x v="4"/>
    <n v="6126"/>
    <x v="0"/>
    <x v="4"/>
  </r>
  <r>
    <x v="361"/>
    <x v="361"/>
    <x v="360"/>
    <x v="19"/>
    <x v="298"/>
    <x v="301"/>
    <x v="0"/>
    <x v="0"/>
    <s v="USD"/>
    <n v="1416704506"/>
    <x v="361"/>
    <n v="1414108906"/>
    <x v="361"/>
    <x v="0"/>
    <x v="178"/>
    <x v="0"/>
    <x v="4"/>
    <n v="19615.474999999999"/>
    <x v="0"/>
    <x v="4"/>
  </r>
  <r>
    <x v="362"/>
    <x v="362"/>
    <x v="361"/>
    <x v="112"/>
    <x v="48"/>
    <x v="302"/>
    <x v="0"/>
    <x v="0"/>
    <s v="USD"/>
    <n v="1407456000"/>
    <x v="362"/>
    <n v="1405573391"/>
    <x v="362"/>
    <x v="0"/>
    <x v="48"/>
    <x v="0"/>
    <x v="4"/>
    <n v="6043"/>
    <x v="0"/>
    <x v="4"/>
  </r>
  <r>
    <x v="363"/>
    <x v="363"/>
    <x v="362"/>
    <x v="113"/>
    <x v="299"/>
    <x v="303"/>
    <x v="0"/>
    <x v="0"/>
    <s v="USD"/>
    <n v="1272828120"/>
    <x v="363"/>
    <n v="1268934736"/>
    <x v="363"/>
    <x v="0"/>
    <x v="55"/>
    <x v="0"/>
    <x v="4"/>
    <n v="4535"/>
    <x v="0"/>
    <x v="4"/>
  </r>
  <r>
    <x v="364"/>
    <x v="364"/>
    <x v="363"/>
    <x v="39"/>
    <x v="300"/>
    <x v="304"/>
    <x v="0"/>
    <x v="0"/>
    <s v="USD"/>
    <n v="1403323140"/>
    <x v="364"/>
    <n v="1400704672"/>
    <x v="364"/>
    <x v="0"/>
    <x v="116"/>
    <x v="0"/>
    <x v="4"/>
    <n v="3912.15"/>
    <x v="0"/>
    <x v="4"/>
  </r>
  <r>
    <x v="365"/>
    <x v="365"/>
    <x v="364"/>
    <x v="36"/>
    <x v="301"/>
    <x v="305"/>
    <x v="0"/>
    <x v="1"/>
    <s v="GBP"/>
    <n v="1393597999"/>
    <x v="365"/>
    <n v="1391005999"/>
    <x v="365"/>
    <x v="0"/>
    <x v="71"/>
    <x v="0"/>
    <x v="4"/>
    <n v="7830.5"/>
    <x v="0"/>
    <x v="4"/>
  </r>
  <r>
    <x v="366"/>
    <x v="366"/>
    <x v="365"/>
    <x v="114"/>
    <x v="302"/>
    <x v="306"/>
    <x v="0"/>
    <x v="0"/>
    <s v="USD"/>
    <n v="1337540518"/>
    <x v="366"/>
    <n v="1334948518"/>
    <x v="366"/>
    <x v="0"/>
    <x v="179"/>
    <x v="0"/>
    <x v="4"/>
    <n v="19317"/>
    <x v="0"/>
    <x v="4"/>
  </r>
  <r>
    <x v="367"/>
    <x v="367"/>
    <x v="366"/>
    <x v="3"/>
    <x v="303"/>
    <x v="307"/>
    <x v="0"/>
    <x v="0"/>
    <s v="USD"/>
    <n v="1367384340"/>
    <x v="367"/>
    <n v="1363960278"/>
    <x v="367"/>
    <x v="0"/>
    <x v="46"/>
    <x v="0"/>
    <x v="4"/>
    <n v="5227.0050000000001"/>
    <x v="0"/>
    <x v="4"/>
  </r>
  <r>
    <x v="368"/>
    <x v="368"/>
    <x v="367"/>
    <x v="78"/>
    <x v="304"/>
    <x v="308"/>
    <x v="0"/>
    <x v="0"/>
    <s v="USD"/>
    <n v="1426426322"/>
    <x v="368"/>
    <n v="1423405922"/>
    <x v="368"/>
    <x v="0"/>
    <x v="180"/>
    <x v="0"/>
    <x v="4"/>
    <n v="6586.5"/>
    <x v="0"/>
    <x v="4"/>
  </r>
  <r>
    <x v="369"/>
    <x v="369"/>
    <x v="368"/>
    <x v="115"/>
    <x v="305"/>
    <x v="309"/>
    <x v="0"/>
    <x v="0"/>
    <s v="USD"/>
    <n v="1326633269"/>
    <x v="369"/>
    <n v="1324041269"/>
    <x v="369"/>
    <x v="0"/>
    <x v="157"/>
    <x v="0"/>
    <x v="4"/>
    <n v="3663.56"/>
    <x v="0"/>
    <x v="4"/>
  </r>
  <r>
    <x v="370"/>
    <x v="370"/>
    <x v="369"/>
    <x v="31"/>
    <x v="306"/>
    <x v="310"/>
    <x v="0"/>
    <x v="0"/>
    <s v="USD"/>
    <n v="1483729500"/>
    <x v="370"/>
    <n v="1481137500"/>
    <x v="370"/>
    <x v="0"/>
    <x v="68"/>
    <x v="0"/>
    <x v="4"/>
    <n v="15274"/>
    <x v="0"/>
    <x v="4"/>
  </r>
  <r>
    <x v="371"/>
    <x v="371"/>
    <x v="370"/>
    <x v="60"/>
    <x v="307"/>
    <x v="311"/>
    <x v="0"/>
    <x v="0"/>
    <s v="USD"/>
    <n v="1359743139"/>
    <x v="371"/>
    <n v="1355855139"/>
    <x v="371"/>
    <x v="0"/>
    <x v="181"/>
    <x v="0"/>
    <x v="4"/>
    <n v="86157.5"/>
    <x v="0"/>
    <x v="4"/>
  </r>
  <r>
    <x v="372"/>
    <x v="372"/>
    <x v="371"/>
    <x v="43"/>
    <x v="308"/>
    <x v="312"/>
    <x v="0"/>
    <x v="1"/>
    <s v="GBP"/>
    <n v="1459872000"/>
    <x v="372"/>
    <n v="1456408244"/>
    <x v="372"/>
    <x v="0"/>
    <x v="82"/>
    <x v="0"/>
    <x v="4"/>
    <n v="192.5"/>
    <x v="0"/>
    <x v="4"/>
  </r>
  <r>
    <x v="373"/>
    <x v="373"/>
    <x v="372"/>
    <x v="51"/>
    <x v="309"/>
    <x v="313"/>
    <x v="0"/>
    <x v="0"/>
    <s v="USD"/>
    <n v="1342648398"/>
    <x v="373"/>
    <n v="1340056398"/>
    <x v="373"/>
    <x v="0"/>
    <x v="30"/>
    <x v="0"/>
    <x v="4"/>
    <n v="4044.5"/>
    <x v="0"/>
    <x v="4"/>
  </r>
  <r>
    <x v="374"/>
    <x v="374"/>
    <x v="373"/>
    <x v="12"/>
    <x v="310"/>
    <x v="314"/>
    <x v="0"/>
    <x v="0"/>
    <s v="USD"/>
    <n v="1316208031"/>
    <x v="374"/>
    <n v="1312320031"/>
    <x v="374"/>
    <x v="0"/>
    <x v="49"/>
    <x v="0"/>
    <x v="4"/>
    <n v="4006.5"/>
    <x v="0"/>
    <x v="4"/>
  </r>
  <r>
    <x v="375"/>
    <x v="375"/>
    <x v="374"/>
    <x v="2"/>
    <x v="49"/>
    <x v="43"/>
    <x v="0"/>
    <x v="0"/>
    <s v="USD"/>
    <n v="1393694280"/>
    <x v="375"/>
    <n v="1390088311"/>
    <x v="375"/>
    <x v="0"/>
    <x v="25"/>
    <x v="0"/>
    <x v="4"/>
    <n v="307"/>
    <x v="0"/>
    <x v="4"/>
  </r>
  <r>
    <x v="376"/>
    <x v="376"/>
    <x v="375"/>
    <x v="116"/>
    <x v="311"/>
    <x v="315"/>
    <x v="0"/>
    <x v="1"/>
    <s v="GBP"/>
    <n v="1472122316"/>
    <x v="376"/>
    <n v="1469443916"/>
    <x v="376"/>
    <x v="0"/>
    <x v="53"/>
    <x v="0"/>
    <x v="4"/>
    <n v="1322"/>
    <x v="0"/>
    <x v="4"/>
  </r>
  <r>
    <x v="377"/>
    <x v="377"/>
    <x v="376"/>
    <x v="14"/>
    <x v="312"/>
    <x v="316"/>
    <x v="0"/>
    <x v="0"/>
    <s v="USD"/>
    <n v="1447484460"/>
    <x v="377"/>
    <n v="1444888868"/>
    <x v="377"/>
    <x v="0"/>
    <x v="182"/>
    <x v="0"/>
    <x v="4"/>
    <n v="6930.5"/>
    <x v="0"/>
    <x v="4"/>
  </r>
  <r>
    <x v="378"/>
    <x v="378"/>
    <x v="377"/>
    <x v="9"/>
    <x v="313"/>
    <x v="317"/>
    <x v="0"/>
    <x v="5"/>
    <s v="CAD"/>
    <n v="1453765920"/>
    <x v="378"/>
    <n v="1451655808"/>
    <x v="378"/>
    <x v="0"/>
    <x v="183"/>
    <x v="0"/>
    <x v="4"/>
    <n v="1718"/>
    <x v="0"/>
    <x v="4"/>
  </r>
  <r>
    <x v="379"/>
    <x v="379"/>
    <x v="378"/>
    <x v="36"/>
    <x v="314"/>
    <x v="318"/>
    <x v="0"/>
    <x v="0"/>
    <s v="USD"/>
    <n v="1336062672"/>
    <x v="379"/>
    <n v="1332174672"/>
    <x v="379"/>
    <x v="0"/>
    <x v="184"/>
    <x v="0"/>
    <x v="4"/>
    <n v="8780.5"/>
    <x v="0"/>
    <x v="4"/>
  </r>
  <r>
    <x v="380"/>
    <x v="380"/>
    <x v="379"/>
    <x v="23"/>
    <x v="315"/>
    <x v="319"/>
    <x v="0"/>
    <x v="0"/>
    <s v="USD"/>
    <n v="1453569392"/>
    <x v="380"/>
    <n v="1451409392"/>
    <x v="380"/>
    <x v="0"/>
    <x v="72"/>
    <x v="0"/>
    <x v="4"/>
    <n v="2854.5"/>
    <x v="0"/>
    <x v="4"/>
  </r>
  <r>
    <x v="381"/>
    <x v="381"/>
    <x v="380"/>
    <x v="31"/>
    <x v="316"/>
    <x v="320"/>
    <x v="0"/>
    <x v="0"/>
    <s v="USD"/>
    <n v="1343624400"/>
    <x v="381"/>
    <n v="1340642717"/>
    <x v="381"/>
    <x v="0"/>
    <x v="140"/>
    <x v="0"/>
    <x v="4"/>
    <n v="13216.75"/>
    <x v="0"/>
    <x v="4"/>
  </r>
  <r>
    <x v="382"/>
    <x v="382"/>
    <x v="381"/>
    <x v="20"/>
    <x v="317"/>
    <x v="321"/>
    <x v="0"/>
    <x v="0"/>
    <s v="USD"/>
    <n v="1346950900"/>
    <x v="382"/>
    <n v="1345741300"/>
    <x v="382"/>
    <x v="0"/>
    <x v="19"/>
    <x v="0"/>
    <x v="4"/>
    <n v="778.5"/>
    <x v="0"/>
    <x v="4"/>
  </r>
  <r>
    <x v="383"/>
    <x v="383"/>
    <x v="382"/>
    <x v="117"/>
    <x v="318"/>
    <x v="322"/>
    <x v="0"/>
    <x v="0"/>
    <s v="USD"/>
    <n v="1400467759"/>
    <x v="383"/>
    <n v="1398480559"/>
    <x v="383"/>
    <x v="0"/>
    <x v="53"/>
    <x v="0"/>
    <x v="4"/>
    <n v="1056.5"/>
    <x v="0"/>
    <x v="4"/>
  </r>
  <r>
    <x v="384"/>
    <x v="384"/>
    <x v="383"/>
    <x v="22"/>
    <x v="319"/>
    <x v="323"/>
    <x v="0"/>
    <x v="0"/>
    <s v="USD"/>
    <n v="1420569947"/>
    <x v="384"/>
    <n v="1417977947"/>
    <x v="384"/>
    <x v="0"/>
    <x v="185"/>
    <x v="0"/>
    <x v="4"/>
    <n v="11402"/>
    <x v="0"/>
    <x v="4"/>
  </r>
  <r>
    <x v="385"/>
    <x v="385"/>
    <x v="384"/>
    <x v="31"/>
    <x v="320"/>
    <x v="324"/>
    <x v="0"/>
    <x v="0"/>
    <s v="USD"/>
    <n v="1416582101"/>
    <x v="385"/>
    <n v="1413986501"/>
    <x v="385"/>
    <x v="0"/>
    <x v="186"/>
    <x v="0"/>
    <x v="4"/>
    <n v="13366.25"/>
    <x v="0"/>
    <x v="4"/>
  </r>
  <r>
    <x v="386"/>
    <x v="386"/>
    <x v="385"/>
    <x v="20"/>
    <x v="321"/>
    <x v="325"/>
    <x v="0"/>
    <x v="0"/>
    <s v="USD"/>
    <n v="1439246991"/>
    <x v="386"/>
    <n v="1437950991"/>
    <x v="386"/>
    <x v="0"/>
    <x v="62"/>
    <x v="0"/>
    <x v="4"/>
    <n v="307"/>
    <x v="0"/>
    <x v="4"/>
  </r>
  <r>
    <x v="387"/>
    <x v="387"/>
    <x v="386"/>
    <x v="114"/>
    <x v="322"/>
    <x v="326"/>
    <x v="0"/>
    <x v="0"/>
    <s v="USD"/>
    <n v="1439618400"/>
    <x v="387"/>
    <n v="1436976858"/>
    <x v="387"/>
    <x v="0"/>
    <x v="187"/>
    <x v="0"/>
    <x v="4"/>
    <n v="40939"/>
    <x v="0"/>
    <x v="4"/>
  </r>
  <r>
    <x v="388"/>
    <x v="388"/>
    <x v="387"/>
    <x v="10"/>
    <x v="323"/>
    <x v="327"/>
    <x v="0"/>
    <x v="0"/>
    <s v="USD"/>
    <n v="1469670580"/>
    <x v="388"/>
    <n v="1467078580"/>
    <x v="388"/>
    <x v="0"/>
    <x v="26"/>
    <x v="0"/>
    <x v="4"/>
    <n v="3189.5"/>
    <x v="0"/>
    <x v="4"/>
  </r>
  <r>
    <x v="389"/>
    <x v="389"/>
    <x v="388"/>
    <x v="118"/>
    <x v="324"/>
    <x v="328"/>
    <x v="0"/>
    <x v="0"/>
    <s v="USD"/>
    <n v="1394233140"/>
    <x v="389"/>
    <n v="1391477450"/>
    <x v="389"/>
    <x v="0"/>
    <x v="188"/>
    <x v="0"/>
    <x v="4"/>
    <n v="62477.06"/>
    <x v="0"/>
    <x v="4"/>
  </r>
  <r>
    <x v="390"/>
    <x v="390"/>
    <x v="389"/>
    <x v="28"/>
    <x v="325"/>
    <x v="31"/>
    <x v="0"/>
    <x v="0"/>
    <s v="USD"/>
    <n v="1431046372"/>
    <x v="390"/>
    <n v="1429318372"/>
    <x v="390"/>
    <x v="0"/>
    <x v="25"/>
    <x v="0"/>
    <x v="4"/>
    <n v="507"/>
    <x v="0"/>
    <x v="4"/>
  </r>
  <r>
    <x v="391"/>
    <x v="391"/>
    <x v="390"/>
    <x v="22"/>
    <x v="326"/>
    <x v="329"/>
    <x v="0"/>
    <x v="0"/>
    <s v="USD"/>
    <n v="1324169940"/>
    <x v="391"/>
    <n v="1321578051"/>
    <x v="391"/>
    <x v="0"/>
    <x v="189"/>
    <x v="0"/>
    <x v="4"/>
    <n v="10157.5"/>
    <x v="0"/>
    <x v="4"/>
  </r>
  <r>
    <x v="392"/>
    <x v="392"/>
    <x v="391"/>
    <x v="17"/>
    <x v="327"/>
    <x v="330"/>
    <x v="0"/>
    <x v="0"/>
    <s v="USD"/>
    <n v="1315450800"/>
    <x v="392"/>
    <n v="1312823571"/>
    <x v="392"/>
    <x v="0"/>
    <x v="190"/>
    <x v="0"/>
    <x v="4"/>
    <n v="9436.5"/>
    <x v="0"/>
    <x v="4"/>
  </r>
  <r>
    <x v="393"/>
    <x v="393"/>
    <x v="392"/>
    <x v="63"/>
    <x v="328"/>
    <x v="331"/>
    <x v="0"/>
    <x v="0"/>
    <s v="USD"/>
    <n v="1381424452"/>
    <x v="393"/>
    <n v="1378746052"/>
    <x v="393"/>
    <x v="0"/>
    <x v="191"/>
    <x v="0"/>
    <x v="4"/>
    <n v="27787"/>
    <x v="0"/>
    <x v="4"/>
  </r>
  <r>
    <x v="394"/>
    <x v="394"/>
    <x v="393"/>
    <x v="119"/>
    <x v="329"/>
    <x v="332"/>
    <x v="0"/>
    <x v="3"/>
    <s v="EUR"/>
    <n v="1460918282"/>
    <x v="394"/>
    <n v="1455737882"/>
    <x v="394"/>
    <x v="0"/>
    <x v="133"/>
    <x v="0"/>
    <x v="4"/>
    <n v="2654.5"/>
    <x v="0"/>
    <x v="4"/>
  </r>
  <r>
    <x v="395"/>
    <x v="395"/>
    <x v="394"/>
    <x v="3"/>
    <x v="330"/>
    <x v="333"/>
    <x v="0"/>
    <x v="0"/>
    <s v="USD"/>
    <n v="1335562320"/>
    <x v="395"/>
    <n v="1332452960"/>
    <x v="395"/>
    <x v="0"/>
    <x v="192"/>
    <x v="0"/>
    <x v="4"/>
    <n v="5494.2250000000004"/>
    <x v="0"/>
    <x v="4"/>
  </r>
  <r>
    <x v="396"/>
    <x v="396"/>
    <x v="395"/>
    <x v="36"/>
    <x v="331"/>
    <x v="313"/>
    <x v="0"/>
    <x v="0"/>
    <s v="USD"/>
    <n v="1341668006"/>
    <x v="396"/>
    <n v="1340372006"/>
    <x v="396"/>
    <x v="0"/>
    <x v="193"/>
    <x v="0"/>
    <x v="4"/>
    <n v="8098"/>
    <x v="0"/>
    <x v="4"/>
  </r>
  <r>
    <x v="397"/>
    <x v="397"/>
    <x v="396"/>
    <x v="120"/>
    <x v="332"/>
    <x v="334"/>
    <x v="0"/>
    <x v="0"/>
    <s v="USD"/>
    <n v="1283312640"/>
    <x v="397"/>
    <n v="1279651084"/>
    <x v="397"/>
    <x v="0"/>
    <x v="194"/>
    <x v="0"/>
    <x v="4"/>
    <n v="6579.1750000000002"/>
    <x v="0"/>
    <x v="4"/>
  </r>
  <r>
    <x v="398"/>
    <x v="398"/>
    <x v="397"/>
    <x v="51"/>
    <x v="333"/>
    <x v="335"/>
    <x v="0"/>
    <x v="0"/>
    <s v="USD"/>
    <n v="1430334126"/>
    <x v="398"/>
    <n v="1426446126"/>
    <x v="398"/>
    <x v="0"/>
    <x v="85"/>
    <x v="0"/>
    <x v="4"/>
    <n v="4727"/>
    <x v="0"/>
    <x v="4"/>
  </r>
  <r>
    <x v="399"/>
    <x v="399"/>
    <x v="398"/>
    <x v="22"/>
    <x v="334"/>
    <x v="336"/>
    <x v="0"/>
    <x v="1"/>
    <s v="GBP"/>
    <n v="1481716800"/>
    <x v="399"/>
    <n v="1479070867"/>
    <x v="399"/>
    <x v="0"/>
    <x v="195"/>
    <x v="0"/>
    <x v="4"/>
    <n v="10728"/>
    <x v="0"/>
    <x v="4"/>
  </r>
  <r>
    <x v="400"/>
    <x v="400"/>
    <x v="399"/>
    <x v="3"/>
    <x v="335"/>
    <x v="337"/>
    <x v="0"/>
    <x v="0"/>
    <s v="USD"/>
    <n v="1400297400"/>
    <x v="400"/>
    <n v="1397661347"/>
    <x v="400"/>
    <x v="0"/>
    <x v="95"/>
    <x v="0"/>
    <x v="4"/>
    <n v="5646.125"/>
    <x v="0"/>
    <x v="4"/>
  </r>
  <r>
    <x v="401"/>
    <x v="401"/>
    <x v="400"/>
    <x v="63"/>
    <x v="336"/>
    <x v="338"/>
    <x v="0"/>
    <x v="0"/>
    <s v="USD"/>
    <n v="1312747970"/>
    <x v="401"/>
    <n v="1310155970"/>
    <x v="401"/>
    <x v="0"/>
    <x v="196"/>
    <x v="0"/>
    <x v="4"/>
    <n v="25989.5"/>
    <x v="0"/>
    <x v="4"/>
  </r>
  <r>
    <x v="402"/>
    <x v="402"/>
    <x v="401"/>
    <x v="13"/>
    <x v="337"/>
    <x v="339"/>
    <x v="0"/>
    <x v="0"/>
    <s v="USD"/>
    <n v="1446731817"/>
    <x v="402"/>
    <n v="1444913817"/>
    <x v="402"/>
    <x v="0"/>
    <x v="68"/>
    <x v="0"/>
    <x v="4"/>
    <n v="1438"/>
    <x v="0"/>
    <x v="4"/>
  </r>
  <r>
    <x v="403"/>
    <x v="403"/>
    <x v="402"/>
    <x v="10"/>
    <x v="338"/>
    <x v="340"/>
    <x v="0"/>
    <x v="0"/>
    <s v="USD"/>
    <n v="1312960080"/>
    <x v="403"/>
    <n v="1308900441"/>
    <x v="403"/>
    <x v="0"/>
    <x v="16"/>
    <x v="0"/>
    <x v="4"/>
    <n v="2666.5"/>
    <x v="0"/>
    <x v="4"/>
  </r>
  <r>
    <x v="404"/>
    <x v="404"/>
    <x v="403"/>
    <x v="19"/>
    <x v="339"/>
    <x v="341"/>
    <x v="0"/>
    <x v="0"/>
    <s v="USD"/>
    <n v="1391641440"/>
    <x v="404"/>
    <n v="1389107062"/>
    <x v="404"/>
    <x v="0"/>
    <x v="197"/>
    <x v="0"/>
    <x v="4"/>
    <n v="18176.5"/>
    <x v="0"/>
    <x v="4"/>
  </r>
  <r>
    <x v="405"/>
    <x v="405"/>
    <x v="404"/>
    <x v="121"/>
    <x v="340"/>
    <x v="342"/>
    <x v="0"/>
    <x v="0"/>
    <s v="USD"/>
    <n v="1394071339"/>
    <x v="405"/>
    <n v="1391479339"/>
    <x v="405"/>
    <x v="0"/>
    <x v="165"/>
    <x v="0"/>
    <x v="4"/>
    <n v="1545.5"/>
    <x v="0"/>
    <x v="4"/>
  </r>
  <r>
    <x v="406"/>
    <x v="406"/>
    <x v="405"/>
    <x v="70"/>
    <x v="341"/>
    <x v="343"/>
    <x v="0"/>
    <x v="0"/>
    <s v="USD"/>
    <n v="1304920740"/>
    <x v="406"/>
    <n v="1301975637"/>
    <x v="406"/>
    <x v="0"/>
    <x v="2"/>
    <x v="0"/>
    <x v="4"/>
    <n v="1525.365"/>
    <x v="0"/>
    <x v="4"/>
  </r>
  <r>
    <x v="407"/>
    <x v="407"/>
    <x v="406"/>
    <x v="13"/>
    <x v="342"/>
    <x v="344"/>
    <x v="0"/>
    <x v="0"/>
    <s v="USD"/>
    <n v="1321739650"/>
    <x v="407"/>
    <n v="1316552050"/>
    <x v="407"/>
    <x v="0"/>
    <x v="19"/>
    <x v="0"/>
    <x v="4"/>
    <n v="1026.5"/>
    <x v="0"/>
    <x v="4"/>
  </r>
  <r>
    <x v="408"/>
    <x v="408"/>
    <x v="407"/>
    <x v="12"/>
    <x v="343"/>
    <x v="345"/>
    <x v="0"/>
    <x v="0"/>
    <s v="USD"/>
    <n v="1383676790"/>
    <x v="408"/>
    <n v="1380217190"/>
    <x v="408"/>
    <x v="0"/>
    <x v="44"/>
    <x v="0"/>
    <x v="4"/>
    <n v="3062.13"/>
    <x v="0"/>
    <x v="4"/>
  </r>
  <r>
    <x v="409"/>
    <x v="409"/>
    <x v="408"/>
    <x v="2"/>
    <x v="344"/>
    <x v="346"/>
    <x v="0"/>
    <x v="1"/>
    <s v="GBP"/>
    <n v="1469220144"/>
    <x v="409"/>
    <n v="1466628144"/>
    <x v="409"/>
    <x v="0"/>
    <x v="41"/>
    <x v="0"/>
    <x v="4"/>
    <n v="349.5"/>
    <x v="0"/>
    <x v="4"/>
  </r>
  <r>
    <x v="410"/>
    <x v="410"/>
    <x v="409"/>
    <x v="28"/>
    <x v="345"/>
    <x v="347"/>
    <x v="0"/>
    <x v="5"/>
    <s v="CAD"/>
    <n v="1434670397"/>
    <x v="410"/>
    <n v="1429486397"/>
    <x v="410"/>
    <x v="0"/>
    <x v="63"/>
    <x v="0"/>
    <x v="4"/>
    <n v="645"/>
    <x v="0"/>
    <x v="4"/>
  </r>
  <r>
    <x v="411"/>
    <x v="411"/>
    <x v="410"/>
    <x v="11"/>
    <x v="346"/>
    <x v="348"/>
    <x v="0"/>
    <x v="0"/>
    <s v="USD"/>
    <n v="1387688400"/>
    <x v="411"/>
    <n v="1384920804"/>
    <x v="411"/>
    <x v="0"/>
    <x v="198"/>
    <x v="0"/>
    <x v="4"/>
    <n v="15278"/>
    <x v="0"/>
    <x v="4"/>
  </r>
  <r>
    <x v="412"/>
    <x v="412"/>
    <x v="411"/>
    <x v="30"/>
    <x v="347"/>
    <x v="349"/>
    <x v="0"/>
    <x v="0"/>
    <s v="USD"/>
    <n v="1343238578"/>
    <x v="412"/>
    <n v="1341856178"/>
    <x v="412"/>
    <x v="0"/>
    <x v="165"/>
    <x v="0"/>
    <x v="4"/>
    <n v="1613"/>
    <x v="0"/>
    <x v="4"/>
  </r>
  <r>
    <x v="413"/>
    <x v="413"/>
    <x v="412"/>
    <x v="122"/>
    <x v="348"/>
    <x v="350"/>
    <x v="0"/>
    <x v="0"/>
    <s v="USD"/>
    <n v="1342731811"/>
    <x v="413"/>
    <n v="1340139811"/>
    <x v="413"/>
    <x v="0"/>
    <x v="199"/>
    <x v="0"/>
    <x v="4"/>
    <n v="6811"/>
    <x v="0"/>
    <x v="4"/>
  </r>
  <r>
    <x v="414"/>
    <x v="414"/>
    <x v="413"/>
    <x v="17"/>
    <x v="349"/>
    <x v="351"/>
    <x v="0"/>
    <x v="0"/>
    <s v="USD"/>
    <n v="1381541465"/>
    <x v="414"/>
    <n v="1378949465"/>
    <x v="414"/>
    <x v="0"/>
    <x v="200"/>
    <x v="0"/>
    <x v="4"/>
    <n v="9618"/>
    <x v="0"/>
    <x v="4"/>
  </r>
  <r>
    <x v="415"/>
    <x v="415"/>
    <x v="414"/>
    <x v="123"/>
    <x v="350"/>
    <x v="352"/>
    <x v="0"/>
    <x v="5"/>
    <s v="CAD"/>
    <n v="1413547200"/>
    <x v="415"/>
    <n v="1411417602"/>
    <x v="415"/>
    <x v="0"/>
    <x v="64"/>
    <x v="0"/>
    <x v="4"/>
    <n v="725.53"/>
    <x v="0"/>
    <x v="4"/>
  </r>
  <r>
    <x v="416"/>
    <x v="416"/>
    <x v="415"/>
    <x v="28"/>
    <x v="351"/>
    <x v="353"/>
    <x v="0"/>
    <x v="0"/>
    <s v="USD"/>
    <n v="1391851831"/>
    <x v="416"/>
    <n v="1389259831"/>
    <x v="416"/>
    <x v="0"/>
    <x v="20"/>
    <x v="0"/>
    <x v="4"/>
    <n v="613.58500000000004"/>
    <x v="0"/>
    <x v="4"/>
  </r>
  <r>
    <x v="417"/>
    <x v="417"/>
    <x v="416"/>
    <x v="124"/>
    <x v="352"/>
    <x v="354"/>
    <x v="0"/>
    <x v="0"/>
    <s v="USD"/>
    <n v="1365395580"/>
    <x v="417"/>
    <n v="1364426260"/>
    <x v="417"/>
    <x v="0"/>
    <x v="47"/>
    <x v="0"/>
    <x v="4"/>
    <n v="5289"/>
    <x v="0"/>
    <x v="4"/>
  </r>
  <r>
    <x v="418"/>
    <x v="418"/>
    <x v="417"/>
    <x v="125"/>
    <x v="353"/>
    <x v="355"/>
    <x v="0"/>
    <x v="0"/>
    <s v="USD"/>
    <n v="1437633997"/>
    <x v="418"/>
    <n v="1435041997"/>
    <x v="418"/>
    <x v="0"/>
    <x v="201"/>
    <x v="0"/>
    <x v="4"/>
    <n v="11323"/>
    <x v="0"/>
    <x v="4"/>
  </r>
  <r>
    <x v="419"/>
    <x v="419"/>
    <x v="418"/>
    <x v="6"/>
    <x v="354"/>
    <x v="356"/>
    <x v="0"/>
    <x v="0"/>
    <s v="USD"/>
    <n v="1372536787"/>
    <x v="419"/>
    <n v="1367352787"/>
    <x v="419"/>
    <x v="0"/>
    <x v="196"/>
    <x v="0"/>
    <x v="4"/>
    <n v="4054"/>
    <x v="0"/>
    <x v="4"/>
  </r>
  <r>
    <x v="420"/>
    <x v="420"/>
    <x v="419"/>
    <x v="126"/>
    <x v="355"/>
    <x v="357"/>
    <x v="2"/>
    <x v="0"/>
    <s v="USD"/>
    <n v="1394772031"/>
    <x v="420"/>
    <n v="1392183631"/>
    <x v="420"/>
    <x v="0"/>
    <x v="83"/>
    <x v="1"/>
    <x v="5"/>
    <n v="8.75"/>
    <x v="0"/>
    <x v="5"/>
  </r>
  <r>
    <x v="421"/>
    <x v="421"/>
    <x v="420"/>
    <x v="36"/>
    <x v="356"/>
    <x v="358"/>
    <x v="2"/>
    <x v="0"/>
    <s v="USD"/>
    <n v="1440157656"/>
    <x v="421"/>
    <n v="1434973656"/>
    <x v="421"/>
    <x v="0"/>
    <x v="79"/>
    <x v="1"/>
    <x v="5"/>
    <n v="153.5"/>
    <x v="0"/>
    <x v="5"/>
  </r>
  <r>
    <x v="422"/>
    <x v="422"/>
    <x v="421"/>
    <x v="79"/>
    <x v="357"/>
    <x v="359"/>
    <x v="2"/>
    <x v="0"/>
    <s v="USD"/>
    <n v="1410416097"/>
    <x v="422"/>
    <n v="1407824097"/>
    <x v="422"/>
    <x v="0"/>
    <x v="8"/>
    <x v="1"/>
    <x v="5"/>
    <n v="221"/>
    <x v="0"/>
    <x v="5"/>
  </r>
  <r>
    <x v="423"/>
    <x v="423"/>
    <x v="422"/>
    <x v="22"/>
    <x v="358"/>
    <x v="360"/>
    <x v="2"/>
    <x v="0"/>
    <s v="USD"/>
    <n v="1370470430"/>
    <x v="423"/>
    <n v="1367878430"/>
    <x v="423"/>
    <x v="0"/>
    <x v="62"/>
    <x v="1"/>
    <x v="5"/>
    <n v="83"/>
    <x v="0"/>
    <x v="5"/>
  </r>
  <r>
    <x v="424"/>
    <x v="424"/>
    <x v="423"/>
    <x v="9"/>
    <x v="359"/>
    <x v="361"/>
    <x v="2"/>
    <x v="0"/>
    <s v="USD"/>
    <n v="1332748899"/>
    <x v="424"/>
    <n v="1327568499"/>
    <x v="424"/>
    <x v="0"/>
    <x v="81"/>
    <x v="1"/>
    <x v="5"/>
    <n v="104.45"/>
    <x v="0"/>
    <x v="5"/>
  </r>
  <r>
    <x v="425"/>
    <x v="425"/>
    <x v="424"/>
    <x v="63"/>
    <x v="360"/>
    <x v="362"/>
    <x v="2"/>
    <x v="0"/>
    <s v="USD"/>
    <n v="1448660404"/>
    <x v="425"/>
    <n v="1443472804"/>
    <x v="425"/>
    <x v="0"/>
    <x v="84"/>
    <x v="1"/>
    <x v="5"/>
    <n v="4"/>
    <x v="0"/>
    <x v="5"/>
  </r>
  <r>
    <x v="426"/>
    <x v="426"/>
    <x v="425"/>
    <x v="3"/>
    <x v="361"/>
    <x v="363"/>
    <x v="2"/>
    <x v="0"/>
    <s v="USD"/>
    <n v="1456851914"/>
    <x v="426"/>
    <n v="1454259914"/>
    <x v="426"/>
    <x v="0"/>
    <x v="22"/>
    <x v="1"/>
    <x v="5"/>
    <n v="70.5"/>
    <x v="0"/>
    <x v="5"/>
  </r>
  <r>
    <x v="427"/>
    <x v="427"/>
    <x v="426"/>
    <x v="115"/>
    <x v="117"/>
    <x v="109"/>
    <x v="2"/>
    <x v="0"/>
    <s v="USD"/>
    <n v="1445540340"/>
    <x v="427"/>
    <n v="1444340940"/>
    <x v="427"/>
    <x v="0"/>
    <x v="78"/>
    <x v="1"/>
    <x v="5"/>
    <n v="0"/>
    <x v="0"/>
    <x v="5"/>
  </r>
  <r>
    <x v="428"/>
    <x v="428"/>
    <x v="427"/>
    <x v="14"/>
    <x v="362"/>
    <x v="364"/>
    <x v="2"/>
    <x v="0"/>
    <s v="USD"/>
    <n v="1402956000"/>
    <x v="428"/>
    <n v="1400523845"/>
    <x v="428"/>
    <x v="0"/>
    <x v="62"/>
    <x v="1"/>
    <x v="5"/>
    <n v="344.5"/>
    <x v="0"/>
    <x v="5"/>
  </r>
  <r>
    <x v="429"/>
    <x v="429"/>
    <x v="428"/>
    <x v="10"/>
    <x v="117"/>
    <x v="109"/>
    <x v="2"/>
    <x v="0"/>
    <s v="USD"/>
    <n v="1259297940"/>
    <x v="429"/>
    <n v="1252964282"/>
    <x v="429"/>
    <x v="0"/>
    <x v="78"/>
    <x v="1"/>
    <x v="5"/>
    <n v="0"/>
    <x v="0"/>
    <x v="5"/>
  </r>
  <r>
    <x v="430"/>
    <x v="430"/>
    <x v="429"/>
    <x v="28"/>
    <x v="363"/>
    <x v="365"/>
    <x v="2"/>
    <x v="0"/>
    <s v="USD"/>
    <n v="1378866867"/>
    <x v="430"/>
    <n v="1377570867"/>
    <x v="430"/>
    <x v="0"/>
    <x v="81"/>
    <x v="1"/>
    <x v="5"/>
    <n v="14.5"/>
    <x v="0"/>
    <x v="5"/>
  </r>
  <r>
    <x v="431"/>
    <x v="431"/>
    <x v="430"/>
    <x v="9"/>
    <x v="364"/>
    <x v="366"/>
    <x v="2"/>
    <x v="1"/>
    <s v="GBP"/>
    <n v="1467752083"/>
    <x v="431"/>
    <n v="1465160083"/>
    <x v="431"/>
    <x v="0"/>
    <x v="22"/>
    <x v="1"/>
    <x v="5"/>
    <n v="211.5"/>
    <x v="0"/>
    <x v="5"/>
  </r>
  <r>
    <x v="432"/>
    <x v="432"/>
    <x v="431"/>
    <x v="12"/>
    <x v="365"/>
    <x v="367"/>
    <x v="2"/>
    <x v="0"/>
    <s v="USD"/>
    <n v="1445448381"/>
    <x v="432"/>
    <n v="1440264381"/>
    <x v="432"/>
    <x v="0"/>
    <x v="22"/>
    <x v="1"/>
    <x v="5"/>
    <n v="289"/>
    <x v="0"/>
    <x v="5"/>
  </r>
  <r>
    <x v="433"/>
    <x v="433"/>
    <x v="432"/>
    <x v="9"/>
    <x v="117"/>
    <x v="109"/>
    <x v="2"/>
    <x v="0"/>
    <s v="USD"/>
    <n v="1444576022"/>
    <x v="433"/>
    <n v="1439392022"/>
    <x v="433"/>
    <x v="0"/>
    <x v="78"/>
    <x v="1"/>
    <x v="5"/>
    <n v="0"/>
    <x v="0"/>
    <x v="5"/>
  </r>
  <r>
    <x v="434"/>
    <x v="434"/>
    <x v="433"/>
    <x v="30"/>
    <x v="366"/>
    <x v="152"/>
    <x v="2"/>
    <x v="0"/>
    <s v="USD"/>
    <n v="1385931702"/>
    <x v="434"/>
    <n v="1383076902"/>
    <x v="434"/>
    <x v="0"/>
    <x v="84"/>
    <x v="1"/>
    <x v="5"/>
    <n v="63.5"/>
    <x v="0"/>
    <x v="5"/>
  </r>
  <r>
    <x v="435"/>
    <x v="435"/>
    <x v="434"/>
    <x v="74"/>
    <x v="158"/>
    <x v="368"/>
    <x v="2"/>
    <x v="0"/>
    <s v="USD"/>
    <n v="1379094980"/>
    <x v="435"/>
    <n v="1376502980"/>
    <x v="435"/>
    <x v="0"/>
    <x v="83"/>
    <x v="1"/>
    <x v="5"/>
    <n v="3"/>
    <x v="0"/>
    <x v="5"/>
  </r>
  <r>
    <x v="436"/>
    <x v="436"/>
    <x v="435"/>
    <x v="28"/>
    <x v="117"/>
    <x v="109"/>
    <x v="2"/>
    <x v="0"/>
    <s v="USD"/>
    <n v="1375260113"/>
    <x v="436"/>
    <n v="1372668113"/>
    <x v="436"/>
    <x v="0"/>
    <x v="78"/>
    <x v="1"/>
    <x v="5"/>
    <n v="0"/>
    <x v="0"/>
    <x v="5"/>
  </r>
  <r>
    <x v="437"/>
    <x v="437"/>
    <x v="436"/>
    <x v="39"/>
    <x v="117"/>
    <x v="109"/>
    <x v="2"/>
    <x v="5"/>
    <s v="CAD"/>
    <n v="1475912326"/>
    <x v="437"/>
    <n v="1470728326"/>
    <x v="437"/>
    <x v="0"/>
    <x v="78"/>
    <x v="1"/>
    <x v="5"/>
    <n v="0"/>
    <x v="0"/>
    <x v="5"/>
  </r>
  <r>
    <x v="438"/>
    <x v="438"/>
    <x v="437"/>
    <x v="22"/>
    <x v="367"/>
    <x v="369"/>
    <x v="2"/>
    <x v="0"/>
    <s v="USD"/>
    <n v="1447830958"/>
    <x v="438"/>
    <n v="1445235358"/>
    <x v="438"/>
    <x v="0"/>
    <x v="202"/>
    <x v="1"/>
    <x v="5"/>
    <n v="943.5"/>
    <x v="0"/>
    <x v="5"/>
  </r>
  <r>
    <x v="439"/>
    <x v="439"/>
    <x v="438"/>
    <x v="52"/>
    <x v="117"/>
    <x v="109"/>
    <x v="2"/>
    <x v="0"/>
    <s v="USD"/>
    <n v="1413569818"/>
    <x v="439"/>
    <n v="1412705818"/>
    <x v="439"/>
    <x v="0"/>
    <x v="78"/>
    <x v="1"/>
    <x v="5"/>
    <n v="0"/>
    <x v="0"/>
    <x v="5"/>
  </r>
  <r>
    <x v="440"/>
    <x v="440"/>
    <x v="439"/>
    <x v="10"/>
    <x v="139"/>
    <x v="370"/>
    <x v="2"/>
    <x v="0"/>
    <s v="USD"/>
    <n v="1458859153"/>
    <x v="440"/>
    <n v="1456270753"/>
    <x v="440"/>
    <x v="0"/>
    <x v="29"/>
    <x v="1"/>
    <x v="5"/>
    <n v="3"/>
    <x v="0"/>
    <x v="5"/>
  </r>
  <r>
    <x v="441"/>
    <x v="441"/>
    <x v="440"/>
    <x v="44"/>
    <x v="117"/>
    <x v="109"/>
    <x v="2"/>
    <x v="1"/>
    <s v="GBP"/>
    <n v="1383418996"/>
    <x v="441"/>
    <n v="1380826996"/>
    <x v="441"/>
    <x v="0"/>
    <x v="78"/>
    <x v="1"/>
    <x v="5"/>
    <n v="0"/>
    <x v="0"/>
    <x v="5"/>
  </r>
  <r>
    <x v="442"/>
    <x v="442"/>
    <x v="441"/>
    <x v="73"/>
    <x v="368"/>
    <x v="371"/>
    <x v="2"/>
    <x v="0"/>
    <s v="USD"/>
    <n v="1424380783"/>
    <x v="442"/>
    <n v="1421788783"/>
    <x v="442"/>
    <x v="0"/>
    <x v="57"/>
    <x v="1"/>
    <x v="5"/>
    <n v="3354"/>
    <x v="0"/>
    <x v="5"/>
  </r>
  <r>
    <x v="443"/>
    <x v="443"/>
    <x v="442"/>
    <x v="3"/>
    <x v="115"/>
    <x v="370"/>
    <x v="2"/>
    <x v="5"/>
    <s v="CAD"/>
    <n v="1391991701"/>
    <x v="443"/>
    <n v="1389399701"/>
    <x v="443"/>
    <x v="0"/>
    <x v="84"/>
    <x v="1"/>
    <x v="5"/>
    <n v="6"/>
    <x v="0"/>
    <x v="5"/>
  </r>
  <r>
    <x v="444"/>
    <x v="444"/>
    <x v="443"/>
    <x v="28"/>
    <x v="155"/>
    <x v="152"/>
    <x v="2"/>
    <x v="0"/>
    <s v="USD"/>
    <n v="1329342361"/>
    <x v="444"/>
    <n v="1324158361"/>
    <x v="444"/>
    <x v="0"/>
    <x v="29"/>
    <x v="1"/>
    <x v="5"/>
    <n v="25.5"/>
    <x v="0"/>
    <x v="5"/>
  </r>
  <r>
    <x v="445"/>
    <x v="445"/>
    <x v="444"/>
    <x v="127"/>
    <x v="369"/>
    <x v="372"/>
    <x v="2"/>
    <x v="0"/>
    <s v="USD"/>
    <n v="1432195375"/>
    <x v="445"/>
    <n v="1430899375"/>
    <x v="445"/>
    <x v="0"/>
    <x v="84"/>
    <x v="1"/>
    <x v="5"/>
    <n v="2"/>
    <x v="0"/>
    <x v="5"/>
  </r>
  <r>
    <x v="446"/>
    <x v="446"/>
    <x v="445"/>
    <x v="124"/>
    <x v="370"/>
    <x v="373"/>
    <x v="2"/>
    <x v="0"/>
    <s v="USD"/>
    <n v="1425434420"/>
    <x v="446"/>
    <n v="1422842420"/>
    <x v="446"/>
    <x v="0"/>
    <x v="38"/>
    <x v="1"/>
    <x v="5"/>
    <n v="391"/>
    <x v="0"/>
    <x v="5"/>
  </r>
  <r>
    <x v="447"/>
    <x v="447"/>
    <x v="446"/>
    <x v="11"/>
    <x v="139"/>
    <x v="374"/>
    <x v="2"/>
    <x v="1"/>
    <s v="GBP"/>
    <n v="1364041163"/>
    <x v="447"/>
    <n v="1361884763"/>
    <x v="447"/>
    <x v="0"/>
    <x v="29"/>
    <x v="1"/>
    <x v="5"/>
    <n v="3"/>
    <x v="0"/>
    <x v="5"/>
  </r>
  <r>
    <x v="448"/>
    <x v="448"/>
    <x v="447"/>
    <x v="30"/>
    <x v="371"/>
    <x v="375"/>
    <x v="2"/>
    <x v="0"/>
    <s v="USD"/>
    <n v="1400091095"/>
    <x v="448"/>
    <n v="1398363095"/>
    <x v="448"/>
    <x v="0"/>
    <x v="80"/>
    <x v="1"/>
    <x v="5"/>
    <n v="43.005000000000003"/>
    <x v="0"/>
    <x v="5"/>
  </r>
  <r>
    <x v="449"/>
    <x v="449"/>
    <x v="448"/>
    <x v="13"/>
    <x v="372"/>
    <x v="376"/>
    <x v="2"/>
    <x v="1"/>
    <s v="GBP"/>
    <n v="1382017085"/>
    <x v="449"/>
    <n v="1379425085"/>
    <x v="449"/>
    <x v="0"/>
    <x v="81"/>
    <x v="1"/>
    <x v="5"/>
    <n v="25"/>
    <x v="0"/>
    <x v="5"/>
  </r>
  <r>
    <x v="450"/>
    <x v="450"/>
    <x v="449"/>
    <x v="63"/>
    <x v="373"/>
    <x v="377"/>
    <x v="2"/>
    <x v="0"/>
    <s v="USD"/>
    <n v="1392417800"/>
    <x v="450"/>
    <n v="1389825800"/>
    <x v="450"/>
    <x v="0"/>
    <x v="63"/>
    <x v="1"/>
    <x v="5"/>
    <n v="201.5"/>
    <x v="0"/>
    <x v="5"/>
  </r>
  <r>
    <x v="451"/>
    <x v="451"/>
    <x v="450"/>
    <x v="22"/>
    <x v="117"/>
    <x v="109"/>
    <x v="2"/>
    <x v="0"/>
    <s v="USD"/>
    <n v="1390669791"/>
    <x v="451"/>
    <n v="1388077791"/>
    <x v="451"/>
    <x v="0"/>
    <x v="78"/>
    <x v="1"/>
    <x v="5"/>
    <n v="0"/>
    <x v="0"/>
    <x v="5"/>
  </r>
  <r>
    <x v="452"/>
    <x v="452"/>
    <x v="451"/>
    <x v="47"/>
    <x v="374"/>
    <x v="378"/>
    <x v="2"/>
    <x v="0"/>
    <s v="USD"/>
    <n v="1431536015"/>
    <x v="452"/>
    <n v="1428944015"/>
    <x v="452"/>
    <x v="0"/>
    <x v="8"/>
    <x v="1"/>
    <x v="5"/>
    <n v="246"/>
    <x v="0"/>
    <x v="5"/>
  </r>
  <r>
    <x v="453"/>
    <x v="453"/>
    <x v="452"/>
    <x v="128"/>
    <x v="375"/>
    <x v="379"/>
    <x v="2"/>
    <x v="0"/>
    <s v="USD"/>
    <n v="1424375279"/>
    <x v="453"/>
    <n v="1422992879"/>
    <x v="453"/>
    <x v="0"/>
    <x v="84"/>
    <x v="1"/>
    <x v="5"/>
    <n v="14"/>
    <x v="0"/>
    <x v="5"/>
  </r>
  <r>
    <x v="454"/>
    <x v="454"/>
    <x v="453"/>
    <x v="3"/>
    <x v="376"/>
    <x v="380"/>
    <x v="2"/>
    <x v="0"/>
    <s v="USD"/>
    <n v="1417007640"/>
    <x v="454"/>
    <n v="1414343571"/>
    <x v="454"/>
    <x v="0"/>
    <x v="81"/>
    <x v="1"/>
    <x v="5"/>
    <n v="43.5"/>
    <x v="0"/>
    <x v="5"/>
  </r>
  <r>
    <x v="455"/>
    <x v="455"/>
    <x v="454"/>
    <x v="99"/>
    <x v="372"/>
    <x v="381"/>
    <x v="2"/>
    <x v="0"/>
    <s v="USD"/>
    <n v="1334622660"/>
    <x v="455"/>
    <n v="1330733022"/>
    <x v="455"/>
    <x v="0"/>
    <x v="84"/>
    <x v="1"/>
    <x v="5"/>
    <n v="23.5"/>
    <x v="0"/>
    <x v="5"/>
  </r>
  <r>
    <x v="456"/>
    <x v="456"/>
    <x v="455"/>
    <x v="129"/>
    <x v="377"/>
    <x v="382"/>
    <x v="2"/>
    <x v="0"/>
    <s v="USD"/>
    <n v="1382414340"/>
    <x v="456"/>
    <n v="1380559201"/>
    <x v="456"/>
    <x v="0"/>
    <x v="83"/>
    <x v="1"/>
    <x v="5"/>
    <n v="32"/>
    <x v="0"/>
    <x v="5"/>
  </r>
  <r>
    <x v="457"/>
    <x v="457"/>
    <x v="456"/>
    <x v="22"/>
    <x v="117"/>
    <x v="109"/>
    <x v="2"/>
    <x v="5"/>
    <s v="CAD"/>
    <n v="1408213512"/>
    <x v="457"/>
    <n v="1405621512"/>
    <x v="457"/>
    <x v="0"/>
    <x v="78"/>
    <x v="1"/>
    <x v="5"/>
    <n v="0"/>
    <x v="0"/>
    <x v="5"/>
  </r>
  <r>
    <x v="458"/>
    <x v="458"/>
    <x v="457"/>
    <x v="3"/>
    <x v="378"/>
    <x v="383"/>
    <x v="2"/>
    <x v="1"/>
    <s v="GBP"/>
    <n v="1368550060"/>
    <x v="458"/>
    <n v="1365958060"/>
    <x v="458"/>
    <x v="0"/>
    <x v="72"/>
    <x v="1"/>
    <x v="5"/>
    <n v="435"/>
    <x v="0"/>
    <x v="5"/>
  </r>
  <r>
    <x v="459"/>
    <x v="459"/>
    <x v="458"/>
    <x v="130"/>
    <x v="379"/>
    <x v="384"/>
    <x v="2"/>
    <x v="0"/>
    <s v="USD"/>
    <n v="1321201327"/>
    <x v="459"/>
    <n v="1316013727"/>
    <x v="459"/>
    <x v="0"/>
    <x v="29"/>
    <x v="1"/>
    <x v="5"/>
    <n v="13"/>
    <x v="0"/>
    <x v="5"/>
  </r>
  <r>
    <x v="460"/>
    <x v="460"/>
    <x v="459"/>
    <x v="0"/>
    <x v="379"/>
    <x v="385"/>
    <x v="2"/>
    <x v="0"/>
    <s v="USD"/>
    <n v="1401595200"/>
    <x v="460"/>
    <n v="1398862875"/>
    <x v="460"/>
    <x v="0"/>
    <x v="84"/>
    <x v="1"/>
    <x v="5"/>
    <n v="13.5"/>
    <x v="0"/>
    <x v="5"/>
  </r>
  <r>
    <x v="461"/>
    <x v="461"/>
    <x v="460"/>
    <x v="131"/>
    <x v="117"/>
    <x v="109"/>
    <x v="2"/>
    <x v="1"/>
    <s v="GBP"/>
    <n v="1370204367"/>
    <x v="461"/>
    <n v="1368476367"/>
    <x v="461"/>
    <x v="0"/>
    <x v="78"/>
    <x v="1"/>
    <x v="5"/>
    <n v="0"/>
    <x v="0"/>
    <x v="5"/>
  </r>
  <r>
    <x v="462"/>
    <x v="462"/>
    <x v="461"/>
    <x v="57"/>
    <x v="117"/>
    <x v="109"/>
    <x v="2"/>
    <x v="0"/>
    <s v="USD"/>
    <n v="1312945341"/>
    <x v="462"/>
    <n v="1307761341"/>
    <x v="462"/>
    <x v="0"/>
    <x v="78"/>
    <x v="1"/>
    <x v="5"/>
    <n v="0"/>
    <x v="0"/>
    <x v="5"/>
  </r>
  <r>
    <x v="463"/>
    <x v="463"/>
    <x v="462"/>
    <x v="56"/>
    <x v="380"/>
    <x v="386"/>
    <x v="2"/>
    <x v="0"/>
    <s v="USD"/>
    <n v="1316883753"/>
    <x v="463"/>
    <n v="1311699753"/>
    <x v="463"/>
    <x v="0"/>
    <x v="202"/>
    <x v="1"/>
    <x v="5"/>
    <n v="630.5"/>
    <x v="0"/>
    <x v="5"/>
  </r>
  <r>
    <x v="464"/>
    <x v="464"/>
    <x v="463"/>
    <x v="132"/>
    <x v="116"/>
    <x v="387"/>
    <x v="2"/>
    <x v="12"/>
    <s v="EUR"/>
    <n v="1463602935"/>
    <x v="464"/>
    <n v="1461874935"/>
    <x v="464"/>
    <x v="0"/>
    <x v="29"/>
    <x v="1"/>
    <x v="5"/>
    <n v="1"/>
    <x v="0"/>
    <x v="5"/>
  </r>
  <r>
    <x v="465"/>
    <x v="465"/>
    <x v="464"/>
    <x v="133"/>
    <x v="381"/>
    <x v="388"/>
    <x v="2"/>
    <x v="0"/>
    <s v="USD"/>
    <n v="1403837574"/>
    <x v="465"/>
    <n v="1402455174"/>
    <x v="465"/>
    <x v="0"/>
    <x v="22"/>
    <x v="1"/>
    <x v="5"/>
    <n v="73"/>
    <x v="0"/>
    <x v="5"/>
  </r>
  <r>
    <x v="466"/>
    <x v="466"/>
    <x v="465"/>
    <x v="3"/>
    <x v="382"/>
    <x v="389"/>
    <x v="2"/>
    <x v="0"/>
    <s v="USD"/>
    <n v="1347057464"/>
    <x v="466"/>
    <n v="1344465464"/>
    <x v="466"/>
    <x v="0"/>
    <x v="81"/>
    <x v="1"/>
    <x v="5"/>
    <n v="40.5"/>
    <x v="0"/>
    <x v="5"/>
  </r>
  <r>
    <x v="467"/>
    <x v="467"/>
    <x v="466"/>
    <x v="22"/>
    <x v="383"/>
    <x v="390"/>
    <x v="2"/>
    <x v="0"/>
    <s v="USD"/>
    <n v="1348849134"/>
    <x v="467"/>
    <n v="1344961134"/>
    <x v="467"/>
    <x v="0"/>
    <x v="70"/>
    <x v="1"/>
    <x v="5"/>
    <n v="2177"/>
    <x v="0"/>
    <x v="5"/>
  </r>
  <r>
    <x v="468"/>
    <x v="468"/>
    <x v="467"/>
    <x v="51"/>
    <x v="117"/>
    <x v="109"/>
    <x v="2"/>
    <x v="0"/>
    <s v="USD"/>
    <n v="1341978665"/>
    <x v="468"/>
    <n v="1336795283"/>
    <x v="468"/>
    <x v="0"/>
    <x v="78"/>
    <x v="1"/>
    <x v="5"/>
    <n v="0"/>
    <x v="0"/>
    <x v="5"/>
  </r>
  <r>
    <x v="469"/>
    <x v="469"/>
    <x v="468"/>
    <x v="12"/>
    <x v="117"/>
    <x v="109"/>
    <x v="2"/>
    <x v="1"/>
    <s v="GBP"/>
    <n v="1409960724"/>
    <x v="469"/>
    <n v="1404776724"/>
    <x v="469"/>
    <x v="0"/>
    <x v="78"/>
    <x v="1"/>
    <x v="5"/>
    <n v="0"/>
    <x v="0"/>
    <x v="5"/>
  </r>
  <r>
    <x v="470"/>
    <x v="470"/>
    <x v="469"/>
    <x v="10"/>
    <x v="152"/>
    <x v="391"/>
    <x v="2"/>
    <x v="0"/>
    <s v="USD"/>
    <n v="1389844800"/>
    <x v="470"/>
    <n v="1385524889"/>
    <x v="470"/>
    <x v="0"/>
    <x v="84"/>
    <x v="1"/>
    <x v="5"/>
    <n v="26.5"/>
    <x v="0"/>
    <x v="5"/>
  </r>
  <r>
    <x v="471"/>
    <x v="471"/>
    <x v="470"/>
    <x v="56"/>
    <x v="384"/>
    <x v="392"/>
    <x v="2"/>
    <x v="0"/>
    <s v="USD"/>
    <n v="1397924379"/>
    <x v="471"/>
    <n v="1394039979"/>
    <x v="471"/>
    <x v="0"/>
    <x v="203"/>
    <x v="1"/>
    <x v="5"/>
    <n v="3355.5"/>
    <x v="0"/>
    <x v="5"/>
  </r>
  <r>
    <x v="472"/>
    <x v="472"/>
    <x v="471"/>
    <x v="134"/>
    <x v="385"/>
    <x v="393"/>
    <x v="2"/>
    <x v="0"/>
    <s v="USD"/>
    <n v="1408831718"/>
    <x v="472"/>
    <n v="1406239718"/>
    <x v="472"/>
    <x v="0"/>
    <x v="81"/>
    <x v="1"/>
    <x v="5"/>
    <n v="73"/>
    <x v="0"/>
    <x v="5"/>
  </r>
  <r>
    <x v="473"/>
    <x v="473"/>
    <x v="472"/>
    <x v="11"/>
    <x v="386"/>
    <x v="394"/>
    <x v="2"/>
    <x v="0"/>
    <s v="USD"/>
    <n v="1410972319"/>
    <x v="473"/>
    <n v="1408380319"/>
    <x v="473"/>
    <x v="0"/>
    <x v="25"/>
    <x v="1"/>
    <x v="5"/>
    <n v="437.5"/>
    <x v="0"/>
    <x v="5"/>
  </r>
  <r>
    <x v="474"/>
    <x v="474"/>
    <x v="473"/>
    <x v="126"/>
    <x v="116"/>
    <x v="395"/>
    <x v="2"/>
    <x v="0"/>
    <s v="USD"/>
    <n v="1487318029"/>
    <x v="474"/>
    <n v="1484726029"/>
    <x v="474"/>
    <x v="0"/>
    <x v="29"/>
    <x v="1"/>
    <x v="5"/>
    <n v="1"/>
    <x v="0"/>
    <x v="5"/>
  </r>
  <r>
    <x v="475"/>
    <x v="475"/>
    <x v="474"/>
    <x v="13"/>
    <x v="117"/>
    <x v="109"/>
    <x v="2"/>
    <x v="0"/>
    <s v="USD"/>
    <n v="1430877843"/>
    <x v="475"/>
    <n v="1428285843"/>
    <x v="475"/>
    <x v="0"/>
    <x v="78"/>
    <x v="1"/>
    <x v="5"/>
    <n v="0"/>
    <x v="0"/>
    <x v="5"/>
  </r>
  <r>
    <x v="476"/>
    <x v="476"/>
    <x v="475"/>
    <x v="135"/>
    <x v="387"/>
    <x v="396"/>
    <x v="2"/>
    <x v="0"/>
    <s v="USD"/>
    <n v="1401767940"/>
    <x v="476"/>
    <n v="1398727441"/>
    <x v="476"/>
    <x v="0"/>
    <x v="204"/>
    <x v="1"/>
    <x v="5"/>
    <n v="2515.2950000000001"/>
    <x v="0"/>
    <x v="5"/>
  </r>
  <r>
    <x v="477"/>
    <x v="477"/>
    <x v="476"/>
    <x v="15"/>
    <x v="117"/>
    <x v="109"/>
    <x v="2"/>
    <x v="0"/>
    <s v="USD"/>
    <n v="1337371334"/>
    <x v="477"/>
    <n v="1332187334"/>
    <x v="477"/>
    <x v="0"/>
    <x v="78"/>
    <x v="1"/>
    <x v="5"/>
    <n v="0"/>
    <x v="0"/>
    <x v="5"/>
  </r>
  <r>
    <x v="478"/>
    <x v="478"/>
    <x v="477"/>
    <x v="3"/>
    <x v="117"/>
    <x v="109"/>
    <x v="2"/>
    <x v="0"/>
    <s v="USD"/>
    <n v="1427921509"/>
    <x v="478"/>
    <n v="1425333109"/>
    <x v="478"/>
    <x v="0"/>
    <x v="78"/>
    <x v="1"/>
    <x v="5"/>
    <n v="0"/>
    <x v="0"/>
    <x v="5"/>
  </r>
  <r>
    <x v="479"/>
    <x v="479"/>
    <x v="478"/>
    <x v="36"/>
    <x v="388"/>
    <x v="397"/>
    <x v="2"/>
    <x v="0"/>
    <s v="USD"/>
    <n v="1416566835"/>
    <x v="479"/>
    <n v="1411379235"/>
    <x v="479"/>
    <x v="0"/>
    <x v="165"/>
    <x v="1"/>
    <x v="5"/>
    <n v="2469.5"/>
    <x v="0"/>
    <x v="5"/>
  </r>
  <r>
    <x v="480"/>
    <x v="480"/>
    <x v="479"/>
    <x v="79"/>
    <x v="389"/>
    <x v="398"/>
    <x v="2"/>
    <x v="0"/>
    <s v="USD"/>
    <n v="1376049615"/>
    <x v="480"/>
    <n v="1373457615"/>
    <x v="480"/>
    <x v="0"/>
    <x v="205"/>
    <x v="1"/>
    <x v="5"/>
    <n v="3952"/>
    <x v="0"/>
    <x v="5"/>
  </r>
  <r>
    <x v="481"/>
    <x v="481"/>
    <x v="480"/>
    <x v="11"/>
    <x v="390"/>
    <x v="399"/>
    <x v="2"/>
    <x v="0"/>
    <s v="USD"/>
    <n v="1349885289"/>
    <x v="481"/>
    <n v="1347293289"/>
    <x v="481"/>
    <x v="0"/>
    <x v="64"/>
    <x v="1"/>
    <x v="5"/>
    <n v="925.5"/>
    <x v="0"/>
    <x v="5"/>
  </r>
  <r>
    <x v="482"/>
    <x v="482"/>
    <x v="481"/>
    <x v="3"/>
    <x v="115"/>
    <x v="370"/>
    <x v="2"/>
    <x v="0"/>
    <s v="USD"/>
    <n v="1460644440"/>
    <x v="482"/>
    <n v="1458336690"/>
    <x v="482"/>
    <x v="0"/>
    <x v="29"/>
    <x v="1"/>
    <x v="5"/>
    <n v="5.5"/>
    <x v="0"/>
    <x v="5"/>
  </r>
  <r>
    <x v="483"/>
    <x v="483"/>
    <x v="482"/>
    <x v="36"/>
    <x v="391"/>
    <x v="400"/>
    <x v="2"/>
    <x v="1"/>
    <s v="GBP"/>
    <n v="1359434672"/>
    <x v="483"/>
    <n v="1354250672"/>
    <x v="483"/>
    <x v="0"/>
    <x v="206"/>
    <x v="1"/>
    <x v="5"/>
    <n v="3838.5"/>
    <x v="0"/>
    <x v="5"/>
  </r>
  <r>
    <x v="484"/>
    <x v="484"/>
    <x v="483"/>
    <x v="58"/>
    <x v="392"/>
    <x v="401"/>
    <x v="2"/>
    <x v="1"/>
    <s v="GBP"/>
    <n v="1446766372"/>
    <x v="484"/>
    <n v="1443220372"/>
    <x v="484"/>
    <x v="0"/>
    <x v="202"/>
    <x v="1"/>
    <x v="5"/>
    <n v="80"/>
    <x v="0"/>
    <x v="5"/>
  </r>
  <r>
    <x v="485"/>
    <x v="485"/>
    <x v="484"/>
    <x v="136"/>
    <x v="393"/>
    <x v="402"/>
    <x v="2"/>
    <x v="1"/>
    <s v="GBP"/>
    <n v="1368792499"/>
    <x v="485"/>
    <n v="1366200499"/>
    <x v="485"/>
    <x v="0"/>
    <x v="207"/>
    <x v="1"/>
    <x v="5"/>
    <n v="4220.0050000000001"/>
    <x v="0"/>
    <x v="5"/>
  </r>
  <r>
    <x v="486"/>
    <x v="486"/>
    <x v="485"/>
    <x v="137"/>
    <x v="155"/>
    <x v="403"/>
    <x v="2"/>
    <x v="2"/>
    <s v="AUD"/>
    <n v="1401662239"/>
    <x v="486"/>
    <n v="1399070239"/>
    <x v="486"/>
    <x v="0"/>
    <x v="29"/>
    <x v="1"/>
    <x v="5"/>
    <n v="25.5"/>
    <x v="0"/>
    <x v="5"/>
  </r>
  <r>
    <x v="487"/>
    <x v="487"/>
    <x v="486"/>
    <x v="63"/>
    <x v="117"/>
    <x v="109"/>
    <x v="2"/>
    <x v="5"/>
    <s v="CAD"/>
    <n v="1482678994"/>
    <x v="487"/>
    <n v="1477491394"/>
    <x v="487"/>
    <x v="0"/>
    <x v="78"/>
    <x v="1"/>
    <x v="5"/>
    <n v="0"/>
    <x v="0"/>
    <x v="5"/>
  </r>
  <r>
    <x v="488"/>
    <x v="488"/>
    <x v="487"/>
    <x v="14"/>
    <x v="117"/>
    <x v="109"/>
    <x v="2"/>
    <x v="0"/>
    <s v="USD"/>
    <n v="1483924700"/>
    <x v="488"/>
    <n v="1481332700"/>
    <x v="488"/>
    <x v="0"/>
    <x v="78"/>
    <x v="1"/>
    <x v="5"/>
    <n v="0"/>
    <x v="0"/>
    <x v="5"/>
  </r>
  <r>
    <x v="489"/>
    <x v="489"/>
    <x v="488"/>
    <x v="138"/>
    <x v="394"/>
    <x v="404"/>
    <x v="2"/>
    <x v="0"/>
    <s v="USD"/>
    <n v="1325763180"/>
    <x v="489"/>
    <n v="1323084816"/>
    <x v="489"/>
    <x v="0"/>
    <x v="83"/>
    <x v="1"/>
    <x v="5"/>
    <n v="109"/>
    <x v="0"/>
    <x v="5"/>
  </r>
  <r>
    <x v="490"/>
    <x v="490"/>
    <x v="489"/>
    <x v="28"/>
    <x v="117"/>
    <x v="109"/>
    <x v="2"/>
    <x v="0"/>
    <s v="USD"/>
    <n v="1345677285"/>
    <x v="490"/>
    <n v="1343085285"/>
    <x v="490"/>
    <x v="0"/>
    <x v="78"/>
    <x v="1"/>
    <x v="5"/>
    <n v="0"/>
    <x v="0"/>
    <x v="5"/>
  </r>
  <r>
    <x v="491"/>
    <x v="491"/>
    <x v="490"/>
    <x v="3"/>
    <x v="117"/>
    <x v="109"/>
    <x v="2"/>
    <x v="0"/>
    <s v="USD"/>
    <n v="1453937699"/>
    <x v="491"/>
    <n v="1451345699"/>
    <x v="491"/>
    <x v="0"/>
    <x v="78"/>
    <x v="1"/>
    <x v="5"/>
    <n v="0"/>
    <x v="0"/>
    <x v="5"/>
  </r>
  <r>
    <x v="492"/>
    <x v="492"/>
    <x v="491"/>
    <x v="139"/>
    <x v="117"/>
    <x v="109"/>
    <x v="2"/>
    <x v="11"/>
    <s v="SEK"/>
    <n v="1476319830"/>
    <x v="492"/>
    <n v="1471135830"/>
    <x v="492"/>
    <x v="0"/>
    <x v="78"/>
    <x v="1"/>
    <x v="5"/>
    <n v="0"/>
    <x v="0"/>
    <x v="5"/>
  </r>
  <r>
    <x v="493"/>
    <x v="493"/>
    <x v="492"/>
    <x v="11"/>
    <x v="117"/>
    <x v="109"/>
    <x v="2"/>
    <x v="1"/>
    <s v="GBP"/>
    <n v="1432142738"/>
    <x v="493"/>
    <n v="1429550738"/>
    <x v="493"/>
    <x v="0"/>
    <x v="78"/>
    <x v="1"/>
    <x v="5"/>
    <n v="0"/>
    <x v="0"/>
    <x v="5"/>
  </r>
  <r>
    <x v="494"/>
    <x v="494"/>
    <x v="493"/>
    <x v="22"/>
    <x v="395"/>
    <x v="405"/>
    <x v="2"/>
    <x v="0"/>
    <s v="USD"/>
    <n v="1404356400"/>
    <x v="494"/>
    <n v="1402343765"/>
    <x v="494"/>
    <x v="0"/>
    <x v="83"/>
    <x v="1"/>
    <x v="5"/>
    <n v="17"/>
    <x v="0"/>
    <x v="5"/>
  </r>
  <r>
    <x v="495"/>
    <x v="495"/>
    <x v="494"/>
    <x v="39"/>
    <x v="117"/>
    <x v="109"/>
    <x v="2"/>
    <x v="0"/>
    <s v="USD"/>
    <n v="1437076305"/>
    <x v="495"/>
    <n v="1434484305"/>
    <x v="495"/>
    <x v="0"/>
    <x v="78"/>
    <x v="1"/>
    <x v="5"/>
    <n v="0"/>
    <x v="0"/>
    <x v="5"/>
  </r>
  <r>
    <x v="496"/>
    <x v="496"/>
    <x v="495"/>
    <x v="127"/>
    <x v="116"/>
    <x v="406"/>
    <x v="2"/>
    <x v="0"/>
    <s v="USD"/>
    <n v="1392070874"/>
    <x v="496"/>
    <n v="1386886874"/>
    <x v="496"/>
    <x v="0"/>
    <x v="29"/>
    <x v="1"/>
    <x v="5"/>
    <n v="1"/>
    <x v="0"/>
    <x v="5"/>
  </r>
  <r>
    <x v="497"/>
    <x v="497"/>
    <x v="496"/>
    <x v="140"/>
    <x v="134"/>
    <x v="407"/>
    <x v="2"/>
    <x v="0"/>
    <s v="USD"/>
    <n v="1419483600"/>
    <x v="497"/>
    <n v="1414889665"/>
    <x v="497"/>
    <x v="0"/>
    <x v="83"/>
    <x v="1"/>
    <x v="5"/>
    <n v="16.5"/>
    <x v="0"/>
    <x v="5"/>
  </r>
  <r>
    <x v="498"/>
    <x v="498"/>
    <x v="497"/>
    <x v="141"/>
    <x v="396"/>
    <x v="408"/>
    <x v="2"/>
    <x v="0"/>
    <s v="USD"/>
    <n v="1324664249"/>
    <x v="498"/>
    <n v="1321035449"/>
    <x v="498"/>
    <x v="0"/>
    <x v="19"/>
    <x v="1"/>
    <x v="5"/>
    <n v="1508"/>
    <x v="0"/>
    <x v="5"/>
  </r>
  <r>
    <x v="499"/>
    <x v="499"/>
    <x v="498"/>
    <x v="22"/>
    <x v="397"/>
    <x v="409"/>
    <x v="2"/>
    <x v="0"/>
    <s v="USD"/>
    <n v="1255381140"/>
    <x v="499"/>
    <n v="1250630968"/>
    <x v="499"/>
    <x v="0"/>
    <x v="55"/>
    <x v="1"/>
    <x v="5"/>
    <n v="968"/>
    <x v="0"/>
    <x v="5"/>
  </r>
  <r>
    <x v="500"/>
    <x v="500"/>
    <x v="499"/>
    <x v="115"/>
    <x v="394"/>
    <x v="410"/>
    <x v="2"/>
    <x v="0"/>
    <s v="USD"/>
    <n v="1273356960"/>
    <x v="500"/>
    <n v="1268255751"/>
    <x v="500"/>
    <x v="0"/>
    <x v="80"/>
    <x v="1"/>
    <x v="5"/>
    <n v="109.5"/>
    <x v="0"/>
    <x v="5"/>
  </r>
  <r>
    <x v="501"/>
    <x v="501"/>
    <x v="500"/>
    <x v="3"/>
    <x v="117"/>
    <x v="109"/>
    <x v="2"/>
    <x v="0"/>
    <s v="USD"/>
    <n v="1310189851"/>
    <x v="501"/>
    <n v="1307597851"/>
    <x v="501"/>
    <x v="0"/>
    <x v="78"/>
    <x v="1"/>
    <x v="5"/>
    <n v="0"/>
    <x v="0"/>
    <x v="5"/>
  </r>
  <r>
    <x v="502"/>
    <x v="502"/>
    <x v="501"/>
    <x v="22"/>
    <x v="398"/>
    <x v="411"/>
    <x v="2"/>
    <x v="0"/>
    <s v="USD"/>
    <n v="1332073025"/>
    <x v="502"/>
    <n v="1329484625"/>
    <x v="502"/>
    <x v="0"/>
    <x v="80"/>
    <x v="1"/>
    <x v="5"/>
    <n v="117"/>
    <x v="0"/>
    <x v="5"/>
  </r>
  <r>
    <x v="503"/>
    <x v="503"/>
    <x v="502"/>
    <x v="115"/>
    <x v="399"/>
    <x v="412"/>
    <x v="2"/>
    <x v="1"/>
    <s v="GBP"/>
    <n v="1421498303"/>
    <x v="503"/>
    <n v="1418906303"/>
    <x v="503"/>
    <x v="0"/>
    <x v="82"/>
    <x v="1"/>
    <x v="5"/>
    <n v="61.5"/>
    <x v="0"/>
    <x v="5"/>
  </r>
  <r>
    <x v="504"/>
    <x v="504"/>
    <x v="503"/>
    <x v="142"/>
    <x v="400"/>
    <x v="413"/>
    <x v="2"/>
    <x v="0"/>
    <s v="USD"/>
    <n v="1334097387"/>
    <x v="504"/>
    <n v="1328916987"/>
    <x v="504"/>
    <x v="0"/>
    <x v="81"/>
    <x v="1"/>
    <x v="5"/>
    <n v="170"/>
    <x v="0"/>
    <x v="5"/>
  </r>
  <r>
    <x v="505"/>
    <x v="505"/>
    <x v="504"/>
    <x v="14"/>
    <x v="401"/>
    <x v="414"/>
    <x v="2"/>
    <x v="0"/>
    <s v="USD"/>
    <n v="1451010086"/>
    <x v="505"/>
    <n v="1447122086"/>
    <x v="505"/>
    <x v="0"/>
    <x v="25"/>
    <x v="1"/>
    <x v="5"/>
    <n v="33"/>
    <x v="0"/>
    <x v="5"/>
  </r>
  <r>
    <x v="506"/>
    <x v="506"/>
    <x v="505"/>
    <x v="61"/>
    <x v="156"/>
    <x v="415"/>
    <x v="2"/>
    <x v="0"/>
    <s v="USD"/>
    <n v="1376140520"/>
    <x v="506"/>
    <n v="1373548520"/>
    <x v="506"/>
    <x v="0"/>
    <x v="29"/>
    <x v="1"/>
    <x v="5"/>
    <n v="125.5"/>
    <x v="0"/>
    <x v="5"/>
  </r>
  <r>
    <x v="507"/>
    <x v="507"/>
    <x v="506"/>
    <x v="22"/>
    <x v="141"/>
    <x v="416"/>
    <x v="2"/>
    <x v="0"/>
    <s v="USD"/>
    <n v="1350687657"/>
    <x v="507"/>
    <n v="1346799657"/>
    <x v="507"/>
    <x v="0"/>
    <x v="73"/>
    <x v="1"/>
    <x v="5"/>
    <n v="325"/>
    <x v="0"/>
    <x v="5"/>
  </r>
  <r>
    <x v="508"/>
    <x v="508"/>
    <x v="507"/>
    <x v="63"/>
    <x v="402"/>
    <x v="417"/>
    <x v="2"/>
    <x v="0"/>
    <s v="USD"/>
    <n v="1337955240"/>
    <x v="508"/>
    <n v="1332808501"/>
    <x v="508"/>
    <x v="0"/>
    <x v="83"/>
    <x v="1"/>
    <x v="5"/>
    <n v="201.5"/>
    <x v="0"/>
    <x v="5"/>
  </r>
  <r>
    <x v="509"/>
    <x v="509"/>
    <x v="508"/>
    <x v="10"/>
    <x v="115"/>
    <x v="418"/>
    <x v="2"/>
    <x v="1"/>
    <s v="GBP"/>
    <n v="1435504170"/>
    <x v="509"/>
    <n v="1432912170"/>
    <x v="509"/>
    <x v="0"/>
    <x v="29"/>
    <x v="1"/>
    <x v="5"/>
    <n v="5.5"/>
    <x v="0"/>
    <x v="5"/>
  </r>
  <r>
    <x v="510"/>
    <x v="510"/>
    <x v="509"/>
    <x v="32"/>
    <x v="117"/>
    <x v="109"/>
    <x v="2"/>
    <x v="0"/>
    <s v="USD"/>
    <n v="1456805639"/>
    <x v="510"/>
    <n v="1454213639"/>
    <x v="510"/>
    <x v="0"/>
    <x v="78"/>
    <x v="1"/>
    <x v="5"/>
    <n v="0"/>
    <x v="0"/>
    <x v="5"/>
  </r>
  <r>
    <x v="511"/>
    <x v="511"/>
    <x v="510"/>
    <x v="10"/>
    <x v="403"/>
    <x v="419"/>
    <x v="2"/>
    <x v="0"/>
    <s v="USD"/>
    <n v="1365228982"/>
    <x v="511"/>
    <n v="1362640582"/>
    <x v="511"/>
    <x v="0"/>
    <x v="81"/>
    <x v="1"/>
    <x v="5"/>
    <n v="77.5"/>
    <x v="0"/>
    <x v="5"/>
  </r>
  <r>
    <x v="512"/>
    <x v="512"/>
    <x v="511"/>
    <x v="6"/>
    <x v="143"/>
    <x v="420"/>
    <x v="2"/>
    <x v="0"/>
    <s v="USD"/>
    <n v="1479667727"/>
    <x v="512"/>
    <n v="1475776127"/>
    <x v="512"/>
    <x v="0"/>
    <x v="84"/>
    <x v="1"/>
    <x v="5"/>
    <n v="6.5"/>
    <x v="0"/>
    <x v="5"/>
  </r>
  <r>
    <x v="513"/>
    <x v="513"/>
    <x v="512"/>
    <x v="63"/>
    <x v="404"/>
    <x v="421"/>
    <x v="2"/>
    <x v="0"/>
    <s v="USD"/>
    <n v="1471244400"/>
    <x v="513"/>
    <n v="1467387705"/>
    <x v="513"/>
    <x v="0"/>
    <x v="32"/>
    <x v="1"/>
    <x v="5"/>
    <n v="3515"/>
    <x v="0"/>
    <x v="5"/>
  </r>
  <r>
    <x v="514"/>
    <x v="514"/>
    <x v="513"/>
    <x v="15"/>
    <x v="155"/>
    <x v="422"/>
    <x v="2"/>
    <x v="5"/>
    <s v="CAD"/>
    <n v="1407595447"/>
    <x v="514"/>
    <n v="1405003447"/>
    <x v="514"/>
    <x v="0"/>
    <x v="83"/>
    <x v="1"/>
    <x v="5"/>
    <n v="26.5"/>
    <x v="0"/>
    <x v="5"/>
  </r>
  <r>
    <x v="515"/>
    <x v="515"/>
    <x v="514"/>
    <x v="143"/>
    <x v="405"/>
    <x v="423"/>
    <x v="2"/>
    <x v="0"/>
    <s v="USD"/>
    <n v="1451389601"/>
    <x v="515"/>
    <n v="1447933601"/>
    <x v="515"/>
    <x v="0"/>
    <x v="69"/>
    <x v="1"/>
    <x v="5"/>
    <n v="12342.5"/>
    <x v="0"/>
    <x v="5"/>
  </r>
  <r>
    <x v="516"/>
    <x v="516"/>
    <x v="515"/>
    <x v="10"/>
    <x v="117"/>
    <x v="109"/>
    <x v="2"/>
    <x v="1"/>
    <s v="GBP"/>
    <n v="1432752080"/>
    <x v="516"/>
    <n v="1427568080"/>
    <x v="516"/>
    <x v="0"/>
    <x v="78"/>
    <x v="1"/>
    <x v="5"/>
    <n v="0"/>
    <x v="0"/>
    <x v="5"/>
  </r>
  <r>
    <x v="517"/>
    <x v="517"/>
    <x v="516"/>
    <x v="36"/>
    <x v="82"/>
    <x v="424"/>
    <x v="2"/>
    <x v="0"/>
    <s v="USD"/>
    <n v="1486046761"/>
    <x v="517"/>
    <n v="1483454761"/>
    <x v="517"/>
    <x v="0"/>
    <x v="83"/>
    <x v="1"/>
    <x v="5"/>
    <n v="104"/>
    <x v="0"/>
    <x v="5"/>
  </r>
  <r>
    <x v="518"/>
    <x v="518"/>
    <x v="517"/>
    <x v="144"/>
    <x v="117"/>
    <x v="109"/>
    <x v="2"/>
    <x v="0"/>
    <s v="USD"/>
    <n v="1441550760"/>
    <x v="518"/>
    <n v="1438958824"/>
    <x v="518"/>
    <x v="0"/>
    <x v="78"/>
    <x v="1"/>
    <x v="5"/>
    <n v="0"/>
    <x v="0"/>
    <x v="5"/>
  </r>
  <r>
    <x v="519"/>
    <x v="519"/>
    <x v="518"/>
    <x v="145"/>
    <x v="406"/>
    <x v="425"/>
    <x v="2"/>
    <x v="0"/>
    <s v="USD"/>
    <n v="1354699421"/>
    <x v="519"/>
    <n v="1352107421"/>
    <x v="519"/>
    <x v="0"/>
    <x v="16"/>
    <x v="1"/>
    <x v="5"/>
    <n v="1408"/>
    <x v="0"/>
    <x v="5"/>
  </r>
  <r>
    <x v="520"/>
    <x v="520"/>
    <x v="519"/>
    <x v="10"/>
    <x v="407"/>
    <x v="426"/>
    <x v="0"/>
    <x v="1"/>
    <s v="GBP"/>
    <n v="1449766261"/>
    <x v="520"/>
    <n v="1447174261"/>
    <x v="520"/>
    <x v="0"/>
    <x v="69"/>
    <x v="0"/>
    <x v="6"/>
    <n v="2569.5"/>
    <x v="1"/>
    <x v="6"/>
  </r>
  <r>
    <x v="521"/>
    <x v="521"/>
    <x v="520"/>
    <x v="10"/>
    <x v="408"/>
    <x v="427"/>
    <x v="0"/>
    <x v="0"/>
    <s v="USD"/>
    <n v="1477976340"/>
    <x v="521"/>
    <n v="1475460819"/>
    <x v="521"/>
    <x v="0"/>
    <x v="66"/>
    <x v="0"/>
    <x v="6"/>
    <n v="2644"/>
    <x v="1"/>
    <x v="6"/>
  </r>
  <r>
    <x v="522"/>
    <x v="522"/>
    <x v="521"/>
    <x v="9"/>
    <x v="409"/>
    <x v="89"/>
    <x v="0"/>
    <x v="0"/>
    <s v="USD"/>
    <n v="1458518325"/>
    <x v="522"/>
    <n v="1456793925"/>
    <x v="522"/>
    <x v="0"/>
    <x v="162"/>
    <x v="0"/>
    <x v="6"/>
    <n v="1735.5"/>
    <x v="1"/>
    <x v="6"/>
  </r>
  <r>
    <x v="523"/>
    <x v="523"/>
    <x v="522"/>
    <x v="10"/>
    <x v="410"/>
    <x v="428"/>
    <x v="0"/>
    <x v="0"/>
    <s v="USD"/>
    <n v="1442805076"/>
    <x v="523"/>
    <n v="1440213076"/>
    <x v="523"/>
    <x v="0"/>
    <x v="87"/>
    <x v="0"/>
    <x v="6"/>
    <n v="3057"/>
    <x v="1"/>
    <x v="6"/>
  </r>
  <r>
    <x v="524"/>
    <x v="524"/>
    <x v="523"/>
    <x v="8"/>
    <x v="411"/>
    <x v="429"/>
    <x v="0"/>
    <x v="1"/>
    <s v="GBP"/>
    <n v="1464801169"/>
    <x v="524"/>
    <n v="1462209169"/>
    <x v="524"/>
    <x v="0"/>
    <x v="208"/>
    <x v="0"/>
    <x v="6"/>
    <n v="1966.7750000000001"/>
    <x v="1"/>
    <x v="6"/>
  </r>
  <r>
    <x v="525"/>
    <x v="525"/>
    <x v="524"/>
    <x v="14"/>
    <x v="48"/>
    <x v="31"/>
    <x v="0"/>
    <x v="0"/>
    <s v="USD"/>
    <n v="1410601041"/>
    <x v="525"/>
    <n v="1406713041"/>
    <x v="525"/>
    <x v="0"/>
    <x v="8"/>
    <x v="0"/>
    <x v="6"/>
    <n v="6006"/>
    <x v="1"/>
    <x v="6"/>
  </r>
  <r>
    <x v="526"/>
    <x v="526"/>
    <x v="525"/>
    <x v="15"/>
    <x v="412"/>
    <x v="430"/>
    <x v="0"/>
    <x v="1"/>
    <s v="GBP"/>
    <n v="1438966800"/>
    <x v="526"/>
    <n v="1436278344"/>
    <x v="526"/>
    <x v="0"/>
    <x v="23"/>
    <x v="0"/>
    <x v="6"/>
    <n v="866.5"/>
    <x v="1"/>
    <x v="6"/>
  </r>
  <r>
    <x v="527"/>
    <x v="527"/>
    <x v="526"/>
    <x v="3"/>
    <x v="413"/>
    <x v="431"/>
    <x v="0"/>
    <x v="0"/>
    <s v="USD"/>
    <n v="1487347500"/>
    <x v="527"/>
    <n v="1484715366"/>
    <x v="527"/>
    <x v="0"/>
    <x v="150"/>
    <x v="0"/>
    <x v="6"/>
    <n v="5121.5"/>
    <x v="1"/>
    <x v="6"/>
  </r>
  <r>
    <x v="528"/>
    <x v="528"/>
    <x v="527"/>
    <x v="146"/>
    <x v="414"/>
    <x v="432"/>
    <x v="0"/>
    <x v="0"/>
    <s v="USD"/>
    <n v="1434921600"/>
    <x v="528"/>
    <n v="1433109907"/>
    <x v="528"/>
    <x v="0"/>
    <x v="209"/>
    <x v="0"/>
    <x v="6"/>
    <n v="680"/>
    <x v="1"/>
    <x v="6"/>
  </r>
  <r>
    <x v="529"/>
    <x v="529"/>
    <x v="528"/>
    <x v="38"/>
    <x v="415"/>
    <x v="433"/>
    <x v="0"/>
    <x v="5"/>
    <s v="CAD"/>
    <n v="1484110800"/>
    <x v="529"/>
    <n v="1482281094"/>
    <x v="529"/>
    <x v="0"/>
    <x v="59"/>
    <x v="0"/>
    <x v="6"/>
    <n v="791.5"/>
    <x v="1"/>
    <x v="6"/>
  </r>
  <r>
    <x v="530"/>
    <x v="530"/>
    <x v="529"/>
    <x v="147"/>
    <x v="416"/>
    <x v="434"/>
    <x v="0"/>
    <x v="0"/>
    <s v="USD"/>
    <n v="1435111200"/>
    <x v="530"/>
    <n v="1433254268"/>
    <x v="530"/>
    <x v="0"/>
    <x v="60"/>
    <x v="0"/>
    <x v="6"/>
    <n v="1849.5"/>
    <x v="1"/>
    <x v="6"/>
  </r>
  <r>
    <x v="531"/>
    <x v="531"/>
    <x v="530"/>
    <x v="23"/>
    <x v="417"/>
    <x v="31"/>
    <x v="0"/>
    <x v="0"/>
    <s v="USD"/>
    <n v="1481957940"/>
    <x v="531"/>
    <n v="1478050429"/>
    <x v="531"/>
    <x v="0"/>
    <x v="162"/>
    <x v="0"/>
    <x v="6"/>
    <n v="2015.5"/>
    <x v="1"/>
    <x v="6"/>
  </r>
  <r>
    <x v="532"/>
    <x v="532"/>
    <x v="531"/>
    <x v="3"/>
    <x v="418"/>
    <x v="435"/>
    <x v="0"/>
    <x v="0"/>
    <s v="USD"/>
    <n v="1463098208"/>
    <x v="532"/>
    <n v="1460506208"/>
    <x v="532"/>
    <x v="0"/>
    <x v="210"/>
    <x v="0"/>
    <x v="6"/>
    <n v="6249"/>
    <x v="1"/>
    <x v="6"/>
  </r>
  <r>
    <x v="533"/>
    <x v="533"/>
    <x v="532"/>
    <x v="13"/>
    <x v="20"/>
    <x v="20"/>
    <x v="0"/>
    <x v="1"/>
    <s v="GBP"/>
    <n v="1463394365"/>
    <x v="533"/>
    <n v="1461320765"/>
    <x v="533"/>
    <x v="0"/>
    <x v="57"/>
    <x v="0"/>
    <x v="6"/>
    <n v="1010.5"/>
    <x v="1"/>
    <x v="6"/>
  </r>
  <r>
    <x v="534"/>
    <x v="534"/>
    <x v="533"/>
    <x v="36"/>
    <x v="419"/>
    <x v="436"/>
    <x v="0"/>
    <x v="10"/>
    <s v="NOK"/>
    <n v="1446418800"/>
    <x v="534"/>
    <n v="1443036470"/>
    <x v="534"/>
    <x v="0"/>
    <x v="53"/>
    <x v="0"/>
    <x v="6"/>
    <n v="7874"/>
    <x v="1"/>
    <x v="6"/>
  </r>
  <r>
    <x v="535"/>
    <x v="535"/>
    <x v="534"/>
    <x v="13"/>
    <x v="420"/>
    <x v="78"/>
    <x v="0"/>
    <x v="1"/>
    <s v="GBP"/>
    <n v="1483707905"/>
    <x v="535"/>
    <n v="1481115905"/>
    <x v="535"/>
    <x v="0"/>
    <x v="211"/>
    <x v="0"/>
    <x v="6"/>
    <n v="1054.5"/>
    <x v="1"/>
    <x v="6"/>
  </r>
  <r>
    <x v="536"/>
    <x v="536"/>
    <x v="535"/>
    <x v="126"/>
    <x v="421"/>
    <x v="437"/>
    <x v="0"/>
    <x v="1"/>
    <s v="GBP"/>
    <n v="1438624800"/>
    <x v="536"/>
    <n v="1435133807"/>
    <x v="536"/>
    <x v="0"/>
    <x v="70"/>
    <x v="0"/>
    <x v="6"/>
    <n v="1970.75"/>
    <x v="1"/>
    <x v="6"/>
  </r>
  <r>
    <x v="537"/>
    <x v="537"/>
    <x v="536"/>
    <x v="13"/>
    <x v="422"/>
    <x v="11"/>
    <x v="0"/>
    <x v="0"/>
    <s v="USD"/>
    <n v="1446665191"/>
    <x v="537"/>
    <n v="1444069591"/>
    <x v="537"/>
    <x v="0"/>
    <x v="211"/>
    <x v="0"/>
    <x v="6"/>
    <n v="1234.5"/>
    <x v="1"/>
    <x v="6"/>
  </r>
  <r>
    <x v="538"/>
    <x v="538"/>
    <x v="537"/>
    <x v="10"/>
    <x v="423"/>
    <x v="438"/>
    <x v="0"/>
    <x v="0"/>
    <s v="USD"/>
    <n v="1463166263"/>
    <x v="538"/>
    <n v="1460574263"/>
    <x v="538"/>
    <x v="0"/>
    <x v="65"/>
    <x v="0"/>
    <x v="6"/>
    <n v="7590.5"/>
    <x v="1"/>
    <x v="6"/>
  </r>
  <r>
    <x v="539"/>
    <x v="539"/>
    <x v="538"/>
    <x v="2"/>
    <x v="424"/>
    <x v="439"/>
    <x v="0"/>
    <x v="1"/>
    <s v="GBP"/>
    <n v="1467681107"/>
    <x v="539"/>
    <n v="1465866707"/>
    <x v="539"/>
    <x v="0"/>
    <x v="9"/>
    <x v="0"/>
    <x v="6"/>
    <n v="261.61"/>
    <x v="1"/>
    <x v="6"/>
  </r>
  <r>
    <x v="540"/>
    <x v="540"/>
    <x v="539"/>
    <x v="36"/>
    <x v="116"/>
    <x v="440"/>
    <x v="2"/>
    <x v="0"/>
    <s v="USD"/>
    <n v="1423078606"/>
    <x v="540"/>
    <n v="1420486606"/>
    <x v="540"/>
    <x v="0"/>
    <x v="29"/>
    <x v="1"/>
    <x v="7"/>
    <n v="1"/>
    <x v="2"/>
    <x v="7"/>
  </r>
  <r>
    <x v="541"/>
    <x v="541"/>
    <x v="540"/>
    <x v="37"/>
    <x v="379"/>
    <x v="441"/>
    <x v="2"/>
    <x v="0"/>
    <s v="USD"/>
    <n v="1446080834"/>
    <x v="541"/>
    <n v="1443488834"/>
    <x v="541"/>
    <x v="0"/>
    <x v="29"/>
    <x v="1"/>
    <x v="7"/>
    <n v="13"/>
    <x v="2"/>
    <x v="7"/>
  </r>
  <r>
    <x v="542"/>
    <x v="542"/>
    <x v="541"/>
    <x v="65"/>
    <x v="116"/>
    <x v="442"/>
    <x v="2"/>
    <x v="0"/>
    <s v="USD"/>
    <n v="1462293716"/>
    <x v="542"/>
    <n v="1457113316"/>
    <x v="542"/>
    <x v="0"/>
    <x v="29"/>
    <x v="1"/>
    <x v="7"/>
    <n v="1"/>
    <x v="2"/>
    <x v="7"/>
  </r>
  <r>
    <x v="543"/>
    <x v="543"/>
    <x v="542"/>
    <x v="29"/>
    <x v="119"/>
    <x v="443"/>
    <x v="2"/>
    <x v="2"/>
    <s v="AUD"/>
    <n v="1414807962"/>
    <x v="543"/>
    <n v="1412215962"/>
    <x v="543"/>
    <x v="0"/>
    <x v="84"/>
    <x v="1"/>
    <x v="7"/>
    <n v="36"/>
    <x v="2"/>
    <x v="7"/>
  </r>
  <r>
    <x v="544"/>
    <x v="544"/>
    <x v="543"/>
    <x v="2"/>
    <x v="360"/>
    <x v="444"/>
    <x v="2"/>
    <x v="0"/>
    <s v="USD"/>
    <n v="1467647160"/>
    <x v="544"/>
    <n v="1465055160"/>
    <x v="544"/>
    <x v="0"/>
    <x v="84"/>
    <x v="1"/>
    <x v="7"/>
    <n v="4"/>
    <x v="2"/>
    <x v="7"/>
  </r>
  <r>
    <x v="545"/>
    <x v="545"/>
    <x v="544"/>
    <x v="63"/>
    <x v="425"/>
    <x v="445"/>
    <x v="2"/>
    <x v="6"/>
    <s v="EUR"/>
    <n v="1447600389"/>
    <x v="545"/>
    <n v="1444140789"/>
    <x v="545"/>
    <x v="0"/>
    <x v="69"/>
    <x v="1"/>
    <x v="7"/>
    <n v="6863"/>
    <x v="2"/>
    <x v="7"/>
  </r>
  <r>
    <x v="546"/>
    <x v="546"/>
    <x v="545"/>
    <x v="127"/>
    <x v="401"/>
    <x v="446"/>
    <x v="2"/>
    <x v="0"/>
    <s v="USD"/>
    <n v="1445097715"/>
    <x v="546"/>
    <n v="1441209715"/>
    <x v="546"/>
    <x v="0"/>
    <x v="84"/>
    <x v="1"/>
    <x v="7"/>
    <n v="27"/>
    <x v="2"/>
    <x v="7"/>
  </r>
  <r>
    <x v="547"/>
    <x v="547"/>
    <x v="546"/>
    <x v="51"/>
    <x v="117"/>
    <x v="109"/>
    <x v="2"/>
    <x v="1"/>
    <s v="GBP"/>
    <n v="1455122564"/>
    <x v="547"/>
    <n v="1452530564"/>
    <x v="547"/>
    <x v="0"/>
    <x v="78"/>
    <x v="1"/>
    <x v="7"/>
    <n v="0"/>
    <x v="2"/>
    <x v="7"/>
  </r>
  <r>
    <x v="548"/>
    <x v="548"/>
    <x v="547"/>
    <x v="3"/>
    <x v="426"/>
    <x v="447"/>
    <x v="2"/>
    <x v="1"/>
    <s v="GBP"/>
    <n v="1446154848"/>
    <x v="548"/>
    <n v="1443562848"/>
    <x v="548"/>
    <x v="0"/>
    <x v="29"/>
    <x v="1"/>
    <x v="7"/>
    <n v="5"/>
    <x v="2"/>
    <x v="7"/>
  </r>
  <r>
    <x v="549"/>
    <x v="549"/>
    <x v="548"/>
    <x v="30"/>
    <x v="427"/>
    <x v="448"/>
    <x v="2"/>
    <x v="1"/>
    <s v="GBP"/>
    <n v="1436368622"/>
    <x v="549"/>
    <n v="1433776622"/>
    <x v="549"/>
    <x v="0"/>
    <x v="22"/>
    <x v="1"/>
    <x v="7"/>
    <n v="38"/>
    <x v="2"/>
    <x v="7"/>
  </r>
  <r>
    <x v="550"/>
    <x v="550"/>
    <x v="549"/>
    <x v="10"/>
    <x v="428"/>
    <x v="449"/>
    <x v="2"/>
    <x v="5"/>
    <s v="CAD"/>
    <n v="1485838800"/>
    <x v="550"/>
    <n v="1484756245"/>
    <x v="550"/>
    <x v="0"/>
    <x v="80"/>
    <x v="1"/>
    <x v="7"/>
    <n v="19.5"/>
    <x v="2"/>
    <x v="7"/>
  </r>
  <r>
    <x v="551"/>
    <x v="551"/>
    <x v="550"/>
    <x v="96"/>
    <x v="429"/>
    <x v="450"/>
    <x v="2"/>
    <x v="0"/>
    <s v="USD"/>
    <n v="1438451580"/>
    <x v="551"/>
    <n v="1434609424"/>
    <x v="551"/>
    <x v="0"/>
    <x v="33"/>
    <x v="1"/>
    <x v="7"/>
    <n v="1904.5"/>
    <x v="2"/>
    <x v="7"/>
  </r>
  <r>
    <x v="552"/>
    <x v="552"/>
    <x v="551"/>
    <x v="101"/>
    <x v="117"/>
    <x v="109"/>
    <x v="2"/>
    <x v="5"/>
    <s v="CAD"/>
    <n v="1452350896"/>
    <x v="552"/>
    <n v="1447166896"/>
    <x v="552"/>
    <x v="0"/>
    <x v="78"/>
    <x v="1"/>
    <x v="7"/>
    <n v="0"/>
    <x v="2"/>
    <x v="7"/>
  </r>
  <r>
    <x v="553"/>
    <x v="553"/>
    <x v="552"/>
    <x v="31"/>
    <x v="430"/>
    <x v="451"/>
    <x v="2"/>
    <x v="0"/>
    <s v="USD"/>
    <n v="1415988991"/>
    <x v="553"/>
    <n v="1413393391"/>
    <x v="553"/>
    <x v="0"/>
    <x v="79"/>
    <x v="1"/>
    <x v="7"/>
    <n v="64.5"/>
    <x v="2"/>
    <x v="7"/>
  </r>
  <r>
    <x v="554"/>
    <x v="554"/>
    <x v="553"/>
    <x v="148"/>
    <x v="431"/>
    <x v="452"/>
    <x v="2"/>
    <x v="0"/>
    <s v="USD"/>
    <n v="1413735972"/>
    <x v="554"/>
    <n v="1411143972"/>
    <x v="554"/>
    <x v="0"/>
    <x v="19"/>
    <x v="1"/>
    <x v="7"/>
    <n v="719"/>
    <x v="2"/>
    <x v="7"/>
  </r>
  <r>
    <x v="555"/>
    <x v="555"/>
    <x v="554"/>
    <x v="51"/>
    <x v="117"/>
    <x v="109"/>
    <x v="2"/>
    <x v="1"/>
    <s v="GBP"/>
    <n v="1465720143"/>
    <x v="555"/>
    <n v="1463128143"/>
    <x v="555"/>
    <x v="0"/>
    <x v="78"/>
    <x v="1"/>
    <x v="7"/>
    <n v="0"/>
    <x v="2"/>
    <x v="7"/>
  </r>
  <r>
    <x v="556"/>
    <x v="556"/>
    <x v="555"/>
    <x v="6"/>
    <x v="148"/>
    <x v="453"/>
    <x v="2"/>
    <x v="0"/>
    <s v="USD"/>
    <n v="1452112717"/>
    <x v="556"/>
    <n v="1449520717"/>
    <x v="556"/>
    <x v="0"/>
    <x v="29"/>
    <x v="1"/>
    <x v="7"/>
    <n v="100.5"/>
    <x v="2"/>
    <x v="7"/>
  </r>
  <r>
    <x v="557"/>
    <x v="557"/>
    <x v="556"/>
    <x v="60"/>
    <x v="432"/>
    <x v="454"/>
    <x v="2"/>
    <x v="12"/>
    <s v="EUR"/>
    <n v="1480721803"/>
    <x v="557"/>
    <n v="1478126203"/>
    <x v="557"/>
    <x v="0"/>
    <x v="9"/>
    <x v="1"/>
    <x v="7"/>
    <n v="693"/>
    <x v="2"/>
    <x v="7"/>
  </r>
  <r>
    <x v="558"/>
    <x v="558"/>
    <x v="557"/>
    <x v="47"/>
    <x v="117"/>
    <x v="109"/>
    <x v="2"/>
    <x v="0"/>
    <s v="USD"/>
    <n v="1427227905"/>
    <x v="558"/>
    <n v="1424639505"/>
    <x v="558"/>
    <x v="0"/>
    <x v="78"/>
    <x v="1"/>
    <x v="7"/>
    <n v="0"/>
    <x v="2"/>
    <x v="7"/>
  </r>
  <r>
    <x v="559"/>
    <x v="559"/>
    <x v="558"/>
    <x v="149"/>
    <x v="155"/>
    <x v="455"/>
    <x v="2"/>
    <x v="0"/>
    <s v="USD"/>
    <n v="1449989260"/>
    <x v="559"/>
    <n v="1447397260"/>
    <x v="559"/>
    <x v="0"/>
    <x v="29"/>
    <x v="1"/>
    <x v="7"/>
    <n v="25.5"/>
    <x v="2"/>
    <x v="7"/>
  </r>
  <r>
    <x v="560"/>
    <x v="560"/>
    <x v="559"/>
    <x v="57"/>
    <x v="433"/>
    <x v="362"/>
    <x v="2"/>
    <x v="5"/>
    <s v="CAD"/>
    <n v="1418841045"/>
    <x v="560"/>
    <n v="1416249045"/>
    <x v="560"/>
    <x v="0"/>
    <x v="83"/>
    <x v="1"/>
    <x v="7"/>
    <n v="7.5"/>
    <x v="2"/>
    <x v="7"/>
  </r>
  <r>
    <x v="561"/>
    <x v="561"/>
    <x v="560"/>
    <x v="36"/>
    <x v="434"/>
    <x v="456"/>
    <x v="2"/>
    <x v="0"/>
    <s v="USD"/>
    <n v="1445874513"/>
    <x v="561"/>
    <n v="1442850513"/>
    <x v="561"/>
    <x v="0"/>
    <x v="84"/>
    <x v="1"/>
    <x v="7"/>
    <n v="28.5"/>
    <x v="2"/>
    <x v="7"/>
  </r>
  <r>
    <x v="562"/>
    <x v="562"/>
    <x v="561"/>
    <x v="63"/>
    <x v="117"/>
    <x v="109"/>
    <x v="2"/>
    <x v="9"/>
    <s v="EUR"/>
    <n v="1482052815"/>
    <x v="562"/>
    <n v="1479460815"/>
    <x v="562"/>
    <x v="0"/>
    <x v="78"/>
    <x v="1"/>
    <x v="7"/>
    <n v="0"/>
    <x v="2"/>
    <x v="7"/>
  </r>
  <r>
    <x v="563"/>
    <x v="563"/>
    <x v="562"/>
    <x v="96"/>
    <x v="427"/>
    <x v="457"/>
    <x v="2"/>
    <x v="2"/>
    <s v="AUD"/>
    <n v="1424137247"/>
    <x v="563"/>
    <n v="1421545247"/>
    <x v="563"/>
    <x v="0"/>
    <x v="84"/>
    <x v="1"/>
    <x v="7"/>
    <n v="35"/>
    <x v="2"/>
    <x v="7"/>
  </r>
  <r>
    <x v="564"/>
    <x v="564"/>
    <x v="563"/>
    <x v="102"/>
    <x v="116"/>
    <x v="458"/>
    <x v="2"/>
    <x v="6"/>
    <s v="EUR"/>
    <n v="1457822275"/>
    <x v="564"/>
    <n v="1455230275"/>
    <x v="564"/>
    <x v="0"/>
    <x v="29"/>
    <x v="1"/>
    <x v="7"/>
    <n v="1"/>
    <x v="2"/>
    <x v="7"/>
  </r>
  <r>
    <x v="565"/>
    <x v="565"/>
    <x v="564"/>
    <x v="31"/>
    <x v="117"/>
    <x v="109"/>
    <x v="2"/>
    <x v="1"/>
    <s v="GBP"/>
    <n v="1436554249"/>
    <x v="565"/>
    <n v="1433962249"/>
    <x v="565"/>
    <x v="0"/>
    <x v="78"/>
    <x v="1"/>
    <x v="7"/>
    <n v="0"/>
    <x v="2"/>
    <x v="7"/>
  </r>
  <r>
    <x v="566"/>
    <x v="566"/>
    <x v="565"/>
    <x v="10"/>
    <x v="116"/>
    <x v="459"/>
    <x v="2"/>
    <x v="0"/>
    <s v="USD"/>
    <n v="1468513533"/>
    <x v="566"/>
    <n v="1465921533"/>
    <x v="566"/>
    <x v="0"/>
    <x v="29"/>
    <x v="1"/>
    <x v="7"/>
    <n v="1"/>
    <x v="2"/>
    <x v="7"/>
  </r>
  <r>
    <x v="567"/>
    <x v="567"/>
    <x v="566"/>
    <x v="3"/>
    <x v="117"/>
    <x v="109"/>
    <x v="2"/>
    <x v="0"/>
    <s v="USD"/>
    <n v="1420143194"/>
    <x v="567"/>
    <n v="1417551194"/>
    <x v="567"/>
    <x v="0"/>
    <x v="78"/>
    <x v="1"/>
    <x v="7"/>
    <n v="0"/>
    <x v="2"/>
    <x v="7"/>
  </r>
  <r>
    <x v="568"/>
    <x v="568"/>
    <x v="567"/>
    <x v="142"/>
    <x v="435"/>
    <x v="460"/>
    <x v="2"/>
    <x v="4"/>
    <s v="NZD"/>
    <n v="1452942000"/>
    <x v="568"/>
    <n v="1449785223"/>
    <x v="568"/>
    <x v="0"/>
    <x v="81"/>
    <x v="1"/>
    <x v="7"/>
    <n v="125"/>
    <x v="2"/>
    <x v="7"/>
  </r>
  <r>
    <x v="569"/>
    <x v="569"/>
    <x v="568"/>
    <x v="30"/>
    <x v="170"/>
    <x v="417"/>
    <x v="2"/>
    <x v="5"/>
    <s v="CAD"/>
    <n v="1451679612"/>
    <x v="569"/>
    <n v="1449087612"/>
    <x v="569"/>
    <x v="0"/>
    <x v="29"/>
    <x v="1"/>
    <x v="7"/>
    <n v="10.5"/>
    <x v="2"/>
    <x v="7"/>
  </r>
  <r>
    <x v="570"/>
    <x v="570"/>
    <x v="569"/>
    <x v="94"/>
    <x v="436"/>
    <x v="461"/>
    <x v="2"/>
    <x v="0"/>
    <s v="USD"/>
    <n v="1455822569"/>
    <x v="570"/>
    <n v="1453230569"/>
    <x v="570"/>
    <x v="0"/>
    <x v="29"/>
    <x v="1"/>
    <x v="7"/>
    <n v="71.5"/>
    <x v="2"/>
    <x v="7"/>
  </r>
  <r>
    <x v="571"/>
    <x v="571"/>
    <x v="570"/>
    <x v="31"/>
    <x v="437"/>
    <x v="462"/>
    <x v="2"/>
    <x v="0"/>
    <s v="USD"/>
    <n v="1437969540"/>
    <x v="571"/>
    <n v="1436297723"/>
    <x v="571"/>
    <x v="0"/>
    <x v="84"/>
    <x v="1"/>
    <x v="7"/>
    <n v="54"/>
    <x v="2"/>
    <x v="7"/>
  </r>
  <r>
    <x v="572"/>
    <x v="572"/>
    <x v="571"/>
    <x v="30"/>
    <x v="117"/>
    <x v="109"/>
    <x v="2"/>
    <x v="0"/>
    <s v="USD"/>
    <n v="1446660688"/>
    <x v="572"/>
    <n v="1444065088"/>
    <x v="572"/>
    <x v="0"/>
    <x v="78"/>
    <x v="1"/>
    <x v="7"/>
    <n v="0"/>
    <x v="2"/>
    <x v="7"/>
  </r>
  <r>
    <x v="573"/>
    <x v="573"/>
    <x v="572"/>
    <x v="150"/>
    <x v="438"/>
    <x v="463"/>
    <x v="2"/>
    <x v="0"/>
    <s v="USD"/>
    <n v="1421543520"/>
    <x v="573"/>
    <n v="1416445931"/>
    <x v="573"/>
    <x v="0"/>
    <x v="82"/>
    <x v="1"/>
    <x v="7"/>
    <n v="177.5"/>
    <x v="2"/>
    <x v="7"/>
  </r>
  <r>
    <x v="574"/>
    <x v="574"/>
    <x v="573"/>
    <x v="151"/>
    <x v="439"/>
    <x v="464"/>
    <x v="2"/>
    <x v="1"/>
    <s v="GBP"/>
    <n v="1476873507"/>
    <x v="574"/>
    <n v="1474281507"/>
    <x v="574"/>
    <x v="0"/>
    <x v="80"/>
    <x v="1"/>
    <x v="7"/>
    <n v="42"/>
    <x v="2"/>
    <x v="7"/>
  </r>
  <r>
    <x v="575"/>
    <x v="575"/>
    <x v="574"/>
    <x v="127"/>
    <x v="440"/>
    <x v="465"/>
    <x v="2"/>
    <x v="12"/>
    <s v="EUR"/>
    <n v="1434213443"/>
    <x v="575"/>
    <n v="1431621443"/>
    <x v="575"/>
    <x v="0"/>
    <x v="80"/>
    <x v="1"/>
    <x v="7"/>
    <n v="131.5"/>
    <x v="2"/>
    <x v="7"/>
  </r>
  <r>
    <x v="576"/>
    <x v="576"/>
    <x v="575"/>
    <x v="58"/>
    <x v="116"/>
    <x v="466"/>
    <x v="2"/>
    <x v="0"/>
    <s v="USD"/>
    <n v="1427537952"/>
    <x v="576"/>
    <n v="1422357552"/>
    <x v="576"/>
    <x v="0"/>
    <x v="29"/>
    <x v="1"/>
    <x v="7"/>
    <n v="1"/>
    <x v="2"/>
    <x v="7"/>
  </r>
  <r>
    <x v="577"/>
    <x v="577"/>
    <x v="576"/>
    <x v="10"/>
    <x v="115"/>
    <x v="418"/>
    <x v="2"/>
    <x v="0"/>
    <s v="USD"/>
    <n v="1463753302"/>
    <x v="577"/>
    <n v="1458569302"/>
    <x v="577"/>
    <x v="0"/>
    <x v="29"/>
    <x v="1"/>
    <x v="7"/>
    <n v="5.5"/>
    <x v="2"/>
    <x v="7"/>
  </r>
  <r>
    <x v="578"/>
    <x v="578"/>
    <x v="577"/>
    <x v="152"/>
    <x v="441"/>
    <x v="467"/>
    <x v="2"/>
    <x v="1"/>
    <s v="GBP"/>
    <n v="1441633993"/>
    <x v="578"/>
    <n v="1439560393"/>
    <x v="578"/>
    <x v="0"/>
    <x v="63"/>
    <x v="1"/>
    <x v="7"/>
    <n v="10.5"/>
    <x v="2"/>
    <x v="7"/>
  </r>
  <r>
    <x v="579"/>
    <x v="579"/>
    <x v="578"/>
    <x v="14"/>
    <x v="442"/>
    <x v="468"/>
    <x v="2"/>
    <x v="0"/>
    <s v="USD"/>
    <n v="1419539223"/>
    <x v="579"/>
    <n v="1416947223"/>
    <x v="579"/>
    <x v="0"/>
    <x v="81"/>
    <x v="1"/>
    <x v="7"/>
    <n v="90"/>
    <x v="2"/>
    <x v="7"/>
  </r>
  <r>
    <x v="580"/>
    <x v="580"/>
    <x v="579"/>
    <x v="9"/>
    <x v="116"/>
    <x v="108"/>
    <x v="2"/>
    <x v="0"/>
    <s v="USD"/>
    <n v="1474580867"/>
    <x v="580"/>
    <n v="1471988867"/>
    <x v="580"/>
    <x v="0"/>
    <x v="29"/>
    <x v="1"/>
    <x v="7"/>
    <n v="1"/>
    <x v="2"/>
    <x v="7"/>
  </r>
  <r>
    <x v="581"/>
    <x v="581"/>
    <x v="580"/>
    <x v="44"/>
    <x v="117"/>
    <x v="109"/>
    <x v="2"/>
    <x v="0"/>
    <s v="USD"/>
    <n v="1438474704"/>
    <x v="581"/>
    <n v="1435882704"/>
    <x v="581"/>
    <x v="0"/>
    <x v="78"/>
    <x v="1"/>
    <x v="7"/>
    <n v="0"/>
    <x v="2"/>
    <x v="7"/>
  </r>
  <r>
    <x v="582"/>
    <x v="582"/>
    <x v="581"/>
    <x v="57"/>
    <x v="117"/>
    <x v="109"/>
    <x v="2"/>
    <x v="0"/>
    <s v="USD"/>
    <n v="1426442400"/>
    <x v="582"/>
    <n v="1424454319"/>
    <x v="582"/>
    <x v="0"/>
    <x v="78"/>
    <x v="1"/>
    <x v="7"/>
    <n v="0"/>
    <x v="2"/>
    <x v="7"/>
  </r>
  <r>
    <x v="583"/>
    <x v="583"/>
    <x v="582"/>
    <x v="7"/>
    <x v="116"/>
    <x v="469"/>
    <x v="2"/>
    <x v="0"/>
    <s v="USD"/>
    <n v="1426800687"/>
    <x v="583"/>
    <n v="1424212287"/>
    <x v="583"/>
    <x v="0"/>
    <x v="29"/>
    <x v="1"/>
    <x v="7"/>
    <n v="1"/>
    <x v="2"/>
    <x v="7"/>
  </r>
  <r>
    <x v="584"/>
    <x v="584"/>
    <x v="583"/>
    <x v="28"/>
    <x v="115"/>
    <x v="460"/>
    <x v="2"/>
    <x v="0"/>
    <s v="USD"/>
    <n v="1426522316"/>
    <x v="584"/>
    <n v="1423933916"/>
    <x v="584"/>
    <x v="0"/>
    <x v="84"/>
    <x v="1"/>
    <x v="7"/>
    <n v="6"/>
    <x v="2"/>
    <x v="7"/>
  </r>
  <r>
    <x v="585"/>
    <x v="585"/>
    <x v="584"/>
    <x v="7"/>
    <x v="117"/>
    <x v="109"/>
    <x v="2"/>
    <x v="1"/>
    <s v="GBP"/>
    <n v="1448928000"/>
    <x v="585"/>
    <n v="1444123377"/>
    <x v="585"/>
    <x v="0"/>
    <x v="78"/>
    <x v="1"/>
    <x v="7"/>
    <n v="0"/>
    <x v="2"/>
    <x v="7"/>
  </r>
  <r>
    <x v="586"/>
    <x v="586"/>
    <x v="585"/>
    <x v="3"/>
    <x v="443"/>
    <x v="470"/>
    <x v="2"/>
    <x v="0"/>
    <s v="USD"/>
    <n v="1424032207"/>
    <x v="586"/>
    <n v="1421440207"/>
    <x v="586"/>
    <x v="0"/>
    <x v="80"/>
    <x v="1"/>
    <x v="7"/>
    <n v="30"/>
    <x v="2"/>
    <x v="7"/>
  </r>
  <r>
    <x v="587"/>
    <x v="587"/>
    <x v="586"/>
    <x v="11"/>
    <x v="444"/>
    <x v="471"/>
    <x v="2"/>
    <x v="5"/>
    <s v="CAD"/>
    <n v="1429207833"/>
    <x v="587"/>
    <n v="1426615833"/>
    <x v="587"/>
    <x v="0"/>
    <x v="63"/>
    <x v="1"/>
    <x v="7"/>
    <n v="1366"/>
    <x v="2"/>
    <x v="7"/>
  </r>
  <r>
    <x v="588"/>
    <x v="588"/>
    <x v="587"/>
    <x v="7"/>
    <x v="356"/>
    <x v="472"/>
    <x v="2"/>
    <x v="13"/>
    <s v="EUR"/>
    <n v="1479410886"/>
    <x v="588"/>
    <n v="1474223286"/>
    <x v="588"/>
    <x v="0"/>
    <x v="84"/>
    <x v="1"/>
    <x v="7"/>
    <n v="151.5"/>
    <x v="2"/>
    <x v="7"/>
  </r>
  <r>
    <x v="589"/>
    <x v="589"/>
    <x v="588"/>
    <x v="51"/>
    <x v="116"/>
    <x v="473"/>
    <x v="2"/>
    <x v="0"/>
    <s v="USD"/>
    <n v="1436366699"/>
    <x v="589"/>
    <n v="1435070699"/>
    <x v="589"/>
    <x v="0"/>
    <x v="29"/>
    <x v="1"/>
    <x v="7"/>
    <n v="1"/>
    <x v="2"/>
    <x v="7"/>
  </r>
  <r>
    <x v="590"/>
    <x v="590"/>
    <x v="589"/>
    <x v="10"/>
    <x v="445"/>
    <x v="474"/>
    <x v="2"/>
    <x v="1"/>
    <s v="GBP"/>
    <n v="1454936460"/>
    <x v="590"/>
    <n v="1452259131"/>
    <x v="590"/>
    <x v="0"/>
    <x v="82"/>
    <x v="1"/>
    <x v="7"/>
    <n v="116"/>
    <x v="2"/>
    <x v="7"/>
  </r>
  <r>
    <x v="591"/>
    <x v="591"/>
    <x v="590"/>
    <x v="57"/>
    <x v="377"/>
    <x v="475"/>
    <x v="2"/>
    <x v="0"/>
    <s v="USD"/>
    <n v="1437570130"/>
    <x v="591"/>
    <n v="1434978130"/>
    <x v="591"/>
    <x v="0"/>
    <x v="84"/>
    <x v="1"/>
    <x v="7"/>
    <n v="31.5"/>
    <x v="2"/>
    <x v="7"/>
  </r>
  <r>
    <x v="592"/>
    <x v="592"/>
    <x v="591"/>
    <x v="51"/>
    <x v="156"/>
    <x v="422"/>
    <x v="2"/>
    <x v="0"/>
    <s v="USD"/>
    <n v="1417584860"/>
    <x v="592"/>
    <n v="1414992860"/>
    <x v="592"/>
    <x v="0"/>
    <x v="29"/>
    <x v="1"/>
    <x v="7"/>
    <n v="125.5"/>
    <x v="2"/>
    <x v="7"/>
  </r>
  <r>
    <x v="593"/>
    <x v="593"/>
    <x v="592"/>
    <x v="2"/>
    <x v="129"/>
    <x v="476"/>
    <x v="2"/>
    <x v="1"/>
    <s v="GBP"/>
    <n v="1428333345"/>
    <x v="593"/>
    <n v="1425744945"/>
    <x v="593"/>
    <x v="0"/>
    <x v="63"/>
    <x v="1"/>
    <x v="7"/>
    <n v="61"/>
    <x v="2"/>
    <x v="7"/>
  </r>
  <r>
    <x v="594"/>
    <x v="594"/>
    <x v="593"/>
    <x v="31"/>
    <x v="375"/>
    <x v="477"/>
    <x v="2"/>
    <x v="0"/>
    <s v="USD"/>
    <n v="1460832206"/>
    <x v="594"/>
    <n v="1458240206"/>
    <x v="594"/>
    <x v="0"/>
    <x v="84"/>
    <x v="1"/>
    <x v="7"/>
    <n v="14"/>
    <x v="2"/>
    <x v="7"/>
  </r>
  <r>
    <x v="595"/>
    <x v="595"/>
    <x v="594"/>
    <x v="57"/>
    <x v="446"/>
    <x v="478"/>
    <x v="2"/>
    <x v="0"/>
    <s v="USD"/>
    <n v="1430703638"/>
    <x v="595"/>
    <n v="1426815638"/>
    <x v="595"/>
    <x v="0"/>
    <x v="22"/>
    <x v="1"/>
    <x v="7"/>
    <n v="217"/>
    <x v="2"/>
    <x v="7"/>
  </r>
  <r>
    <x v="596"/>
    <x v="596"/>
    <x v="595"/>
    <x v="22"/>
    <x v="360"/>
    <x v="479"/>
    <x v="2"/>
    <x v="0"/>
    <s v="USD"/>
    <n v="1478122292"/>
    <x v="596"/>
    <n v="1475530292"/>
    <x v="596"/>
    <x v="0"/>
    <x v="84"/>
    <x v="1"/>
    <x v="7"/>
    <n v="4"/>
    <x v="2"/>
    <x v="7"/>
  </r>
  <r>
    <x v="597"/>
    <x v="597"/>
    <x v="596"/>
    <x v="51"/>
    <x v="170"/>
    <x v="480"/>
    <x v="2"/>
    <x v="0"/>
    <s v="USD"/>
    <n v="1469980800"/>
    <x v="597"/>
    <n v="1466787335"/>
    <x v="597"/>
    <x v="0"/>
    <x v="84"/>
    <x v="1"/>
    <x v="7"/>
    <n v="11"/>
    <x v="2"/>
    <x v="7"/>
  </r>
  <r>
    <x v="598"/>
    <x v="598"/>
    <x v="597"/>
    <x v="30"/>
    <x v="447"/>
    <x v="481"/>
    <x v="2"/>
    <x v="0"/>
    <s v="USD"/>
    <n v="1417737781"/>
    <x v="598"/>
    <n v="1415145781"/>
    <x v="598"/>
    <x v="0"/>
    <x v="63"/>
    <x v="1"/>
    <x v="7"/>
    <n v="428.5"/>
    <x v="2"/>
    <x v="7"/>
  </r>
  <r>
    <x v="599"/>
    <x v="599"/>
    <x v="598"/>
    <x v="63"/>
    <x v="395"/>
    <x v="482"/>
    <x v="2"/>
    <x v="0"/>
    <s v="USD"/>
    <n v="1425827760"/>
    <x v="599"/>
    <n v="1423769402"/>
    <x v="599"/>
    <x v="0"/>
    <x v="84"/>
    <x v="1"/>
    <x v="7"/>
    <n v="16.5"/>
    <x v="2"/>
    <x v="7"/>
  </r>
  <r>
    <x v="600"/>
    <x v="600"/>
    <x v="599"/>
    <x v="10"/>
    <x v="173"/>
    <x v="172"/>
    <x v="1"/>
    <x v="0"/>
    <s v="USD"/>
    <n v="1431198562"/>
    <x v="600"/>
    <n v="1426014562"/>
    <x v="600"/>
    <x v="0"/>
    <x v="29"/>
    <x v="1"/>
    <x v="7"/>
    <n v="50.5"/>
    <x v="2"/>
    <x v="7"/>
  </r>
  <r>
    <x v="601"/>
    <x v="601"/>
    <x v="600"/>
    <x v="3"/>
    <x v="133"/>
    <x v="483"/>
    <x v="1"/>
    <x v="5"/>
    <s v="CAD"/>
    <n v="1419626139"/>
    <x v="601"/>
    <n v="1417034139"/>
    <x v="601"/>
    <x v="0"/>
    <x v="79"/>
    <x v="1"/>
    <x v="7"/>
    <n v="73"/>
    <x v="2"/>
    <x v="7"/>
  </r>
  <r>
    <x v="602"/>
    <x v="602"/>
    <x v="601"/>
    <x v="54"/>
    <x v="117"/>
    <x v="109"/>
    <x v="1"/>
    <x v="0"/>
    <s v="USD"/>
    <n v="1434654215"/>
    <x v="602"/>
    <n v="1432062215"/>
    <x v="602"/>
    <x v="0"/>
    <x v="78"/>
    <x v="1"/>
    <x v="7"/>
    <n v="0"/>
    <x v="2"/>
    <x v="7"/>
  </r>
  <r>
    <x v="603"/>
    <x v="603"/>
    <x v="602"/>
    <x v="36"/>
    <x v="448"/>
    <x v="484"/>
    <x v="1"/>
    <x v="0"/>
    <s v="USD"/>
    <n v="1408029623"/>
    <x v="603"/>
    <n v="1405437623"/>
    <x v="603"/>
    <x v="0"/>
    <x v="62"/>
    <x v="1"/>
    <x v="7"/>
    <n v="301.51"/>
    <x v="2"/>
    <x v="7"/>
  </r>
  <r>
    <x v="604"/>
    <x v="604"/>
    <x v="603"/>
    <x v="15"/>
    <x v="117"/>
    <x v="109"/>
    <x v="1"/>
    <x v="0"/>
    <s v="USD"/>
    <n v="1409187056"/>
    <x v="604"/>
    <n v="1406595056"/>
    <x v="604"/>
    <x v="0"/>
    <x v="78"/>
    <x v="1"/>
    <x v="7"/>
    <n v="0"/>
    <x v="2"/>
    <x v="7"/>
  </r>
  <r>
    <x v="605"/>
    <x v="605"/>
    <x v="604"/>
    <x v="10"/>
    <x v="449"/>
    <x v="485"/>
    <x v="1"/>
    <x v="0"/>
    <s v="USD"/>
    <n v="1440318908"/>
    <x v="605"/>
    <n v="1436430908"/>
    <x v="605"/>
    <x v="0"/>
    <x v="22"/>
    <x v="1"/>
    <x v="7"/>
    <n v="69.5"/>
    <x v="2"/>
    <x v="7"/>
  </r>
  <r>
    <x v="606"/>
    <x v="606"/>
    <x v="605"/>
    <x v="10"/>
    <x v="115"/>
    <x v="418"/>
    <x v="1"/>
    <x v="9"/>
    <s v="EUR"/>
    <n v="1432479600"/>
    <x v="606"/>
    <n v="1428507409"/>
    <x v="606"/>
    <x v="0"/>
    <x v="29"/>
    <x v="1"/>
    <x v="7"/>
    <n v="5.5"/>
    <x v="2"/>
    <x v="7"/>
  </r>
  <r>
    <x v="607"/>
    <x v="607"/>
    <x v="606"/>
    <x v="49"/>
    <x v="117"/>
    <x v="109"/>
    <x v="1"/>
    <x v="0"/>
    <s v="USD"/>
    <n v="1448225336"/>
    <x v="607"/>
    <n v="1445629736"/>
    <x v="607"/>
    <x v="0"/>
    <x v="78"/>
    <x v="1"/>
    <x v="7"/>
    <n v="0"/>
    <x v="2"/>
    <x v="7"/>
  </r>
  <r>
    <x v="608"/>
    <x v="608"/>
    <x v="607"/>
    <x v="60"/>
    <x v="450"/>
    <x v="486"/>
    <x v="1"/>
    <x v="0"/>
    <s v="USD"/>
    <n v="1434405980"/>
    <x v="608"/>
    <n v="1431813980"/>
    <x v="608"/>
    <x v="0"/>
    <x v="81"/>
    <x v="1"/>
    <x v="7"/>
    <n v="733"/>
    <x v="2"/>
    <x v="7"/>
  </r>
  <r>
    <x v="609"/>
    <x v="609"/>
    <x v="608"/>
    <x v="153"/>
    <x v="139"/>
    <x v="487"/>
    <x v="1"/>
    <x v="1"/>
    <s v="GBP"/>
    <n v="1448761744"/>
    <x v="609"/>
    <n v="1446166144"/>
    <x v="609"/>
    <x v="0"/>
    <x v="29"/>
    <x v="1"/>
    <x v="7"/>
    <n v="3"/>
    <x v="2"/>
    <x v="7"/>
  </r>
  <r>
    <x v="610"/>
    <x v="610"/>
    <x v="609"/>
    <x v="154"/>
    <x v="117"/>
    <x v="109"/>
    <x v="1"/>
    <x v="0"/>
    <s v="USD"/>
    <n v="1429732586"/>
    <x v="610"/>
    <n v="1427140586"/>
    <x v="610"/>
    <x v="0"/>
    <x v="78"/>
    <x v="1"/>
    <x v="7"/>
    <n v="0"/>
    <x v="2"/>
    <x v="7"/>
  </r>
  <r>
    <x v="611"/>
    <x v="611"/>
    <x v="610"/>
    <x v="58"/>
    <x v="117"/>
    <x v="109"/>
    <x v="1"/>
    <x v="6"/>
    <s v="EUR"/>
    <n v="1453210037"/>
    <x v="611"/>
    <n v="1448026037"/>
    <x v="611"/>
    <x v="0"/>
    <x v="78"/>
    <x v="1"/>
    <x v="7"/>
    <n v="0"/>
    <x v="2"/>
    <x v="7"/>
  </r>
  <r>
    <x v="612"/>
    <x v="612"/>
    <x v="611"/>
    <x v="3"/>
    <x v="117"/>
    <x v="109"/>
    <x v="1"/>
    <x v="13"/>
    <s v="EUR"/>
    <n v="1472777146"/>
    <x v="612"/>
    <n v="1470185146"/>
    <x v="612"/>
    <x v="0"/>
    <x v="78"/>
    <x v="1"/>
    <x v="7"/>
    <n v="0"/>
    <x v="2"/>
    <x v="7"/>
  </r>
  <r>
    <x v="613"/>
    <x v="613"/>
    <x v="612"/>
    <x v="127"/>
    <x v="451"/>
    <x v="488"/>
    <x v="1"/>
    <x v="0"/>
    <s v="USD"/>
    <n v="1443675540"/>
    <x v="613"/>
    <n v="1441022120"/>
    <x v="613"/>
    <x v="0"/>
    <x v="212"/>
    <x v="1"/>
    <x v="7"/>
    <n v="6469.5"/>
    <x v="2"/>
    <x v="7"/>
  </r>
  <r>
    <x v="614"/>
    <x v="614"/>
    <x v="613"/>
    <x v="3"/>
    <x v="117"/>
    <x v="109"/>
    <x v="1"/>
    <x v="0"/>
    <s v="USD"/>
    <n v="1466731740"/>
    <x v="614"/>
    <n v="1464139740"/>
    <x v="614"/>
    <x v="0"/>
    <x v="78"/>
    <x v="1"/>
    <x v="7"/>
    <n v="0"/>
    <x v="2"/>
    <x v="7"/>
  </r>
  <r>
    <x v="615"/>
    <x v="615"/>
    <x v="614"/>
    <x v="155"/>
    <x v="117"/>
    <x v="109"/>
    <x v="1"/>
    <x v="4"/>
    <s v="NZD"/>
    <n v="1443149759"/>
    <x v="615"/>
    <n v="1440557759"/>
    <x v="615"/>
    <x v="0"/>
    <x v="78"/>
    <x v="1"/>
    <x v="7"/>
    <n v="0"/>
    <x v="2"/>
    <x v="7"/>
  </r>
  <r>
    <x v="616"/>
    <x v="616"/>
    <x v="615"/>
    <x v="10"/>
    <x v="117"/>
    <x v="109"/>
    <x v="1"/>
    <x v="6"/>
    <s v="EUR"/>
    <n v="1488013307"/>
    <x v="616"/>
    <n v="1485421307"/>
    <x v="616"/>
    <x v="0"/>
    <x v="78"/>
    <x v="1"/>
    <x v="7"/>
    <n v="0"/>
    <x v="2"/>
    <x v="7"/>
  </r>
  <r>
    <x v="617"/>
    <x v="617"/>
    <x v="616"/>
    <x v="13"/>
    <x v="177"/>
    <x v="419"/>
    <x v="1"/>
    <x v="1"/>
    <s v="GBP"/>
    <n v="1431072843"/>
    <x v="617"/>
    <n v="1427184843"/>
    <x v="617"/>
    <x v="0"/>
    <x v="83"/>
    <x v="1"/>
    <x v="7"/>
    <n v="31.5"/>
    <x v="2"/>
    <x v="7"/>
  </r>
  <r>
    <x v="618"/>
    <x v="618"/>
    <x v="617"/>
    <x v="44"/>
    <x v="117"/>
    <x v="109"/>
    <x v="1"/>
    <x v="0"/>
    <s v="USD"/>
    <n v="1449689203"/>
    <x v="618"/>
    <n v="1447097203"/>
    <x v="618"/>
    <x v="0"/>
    <x v="78"/>
    <x v="1"/>
    <x v="7"/>
    <n v="0"/>
    <x v="2"/>
    <x v="7"/>
  </r>
  <r>
    <x v="619"/>
    <x v="619"/>
    <x v="618"/>
    <x v="156"/>
    <x v="116"/>
    <x v="489"/>
    <x v="1"/>
    <x v="0"/>
    <s v="USD"/>
    <n v="1416933390"/>
    <x v="619"/>
    <n v="1411745790"/>
    <x v="619"/>
    <x v="0"/>
    <x v="29"/>
    <x v="1"/>
    <x v="7"/>
    <n v="1"/>
    <x v="2"/>
    <x v="7"/>
  </r>
  <r>
    <x v="620"/>
    <x v="620"/>
    <x v="619"/>
    <x v="11"/>
    <x v="452"/>
    <x v="460"/>
    <x v="1"/>
    <x v="5"/>
    <s v="CAD"/>
    <n v="1408986738"/>
    <x v="620"/>
    <n v="1405098738"/>
    <x v="620"/>
    <x v="0"/>
    <x v="29"/>
    <x v="1"/>
    <x v="7"/>
    <n v="150.5"/>
    <x v="2"/>
    <x v="7"/>
  </r>
  <r>
    <x v="621"/>
    <x v="621"/>
    <x v="620"/>
    <x v="31"/>
    <x v="453"/>
    <x v="490"/>
    <x v="1"/>
    <x v="0"/>
    <s v="USD"/>
    <n v="1467934937"/>
    <x v="621"/>
    <n v="1465342937"/>
    <x v="621"/>
    <x v="0"/>
    <x v="83"/>
    <x v="1"/>
    <x v="7"/>
    <n v="132"/>
    <x v="2"/>
    <x v="7"/>
  </r>
  <r>
    <x v="622"/>
    <x v="622"/>
    <x v="621"/>
    <x v="12"/>
    <x v="454"/>
    <x v="491"/>
    <x v="1"/>
    <x v="0"/>
    <s v="USD"/>
    <n v="1467398138"/>
    <x v="622"/>
    <n v="1465670138"/>
    <x v="622"/>
    <x v="0"/>
    <x v="82"/>
    <x v="1"/>
    <x v="7"/>
    <n v="175"/>
    <x v="2"/>
    <x v="7"/>
  </r>
  <r>
    <x v="623"/>
    <x v="623"/>
    <x v="622"/>
    <x v="96"/>
    <x v="117"/>
    <x v="109"/>
    <x v="1"/>
    <x v="2"/>
    <s v="AUD"/>
    <n v="1432771997"/>
    <x v="623"/>
    <n v="1430179997"/>
    <x v="623"/>
    <x v="0"/>
    <x v="78"/>
    <x v="1"/>
    <x v="7"/>
    <n v="0"/>
    <x v="2"/>
    <x v="7"/>
  </r>
  <r>
    <x v="624"/>
    <x v="624"/>
    <x v="623"/>
    <x v="10"/>
    <x v="117"/>
    <x v="109"/>
    <x v="1"/>
    <x v="0"/>
    <s v="USD"/>
    <n v="1431647041"/>
    <x v="624"/>
    <n v="1429055041"/>
    <x v="624"/>
    <x v="0"/>
    <x v="78"/>
    <x v="1"/>
    <x v="7"/>
    <n v="0"/>
    <x v="2"/>
    <x v="7"/>
  </r>
  <r>
    <x v="625"/>
    <x v="625"/>
    <x v="624"/>
    <x v="31"/>
    <x v="117"/>
    <x v="109"/>
    <x v="1"/>
    <x v="5"/>
    <s v="CAD"/>
    <n v="1490560177"/>
    <x v="625"/>
    <n v="1487971777"/>
    <x v="625"/>
    <x v="0"/>
    <x v="78"/>
    <x v="1"/>
    <x v="7"/>
    <n v="0"/>
    <x v="2"/>
    <x v="7"/>
  </r>
  <r>
    <x v="626"/>
    <x v="626"/>
    <x v="625"/>
    <x v="31"/>
    <x v="455"/>
    <x v="492"/>
    <x v="1"/>
    <x v="0"/>
    <s v="USD"/>
    <n v="1439644920"/>
    <x v="626"/>
    <n v="1436793939"/>
    <x v="626"/>
    <x v="0"/>
    <x v="70"/>
    <x v="1"/>
    <x v="7"/>
    <n v="2192"/>
    <x v="2"/>
    <x v="7"/>
  </r>
  <r>
    <x v="627"/>
    <x v="627"/>
    <x v="626"/>
    <x v="157"/>
    <x v="456"/>
    <x v="459"/>
    <x v="1"/>
    <x v="11"/>
    <s v="SEK"/>
    <n v="1457996400"/>
    <x v="627"/>
    <n v="1452842511"/>
    <x v="627"/>
    <x v="0"/>
    <x v="29"/>
    <x v="1"/>
    <x v="7"/>
    <n v="45.5"/>
    <x v="2"/>
    <x v="7"/>
  </r>
  <r>
    <x v="628"/>
    <x v="628"/>
    <x v="627"/>
    <x v="10"/>
    <x v="117"/>
    <x v="109"/>
    <x v="1"/>
    <x v="0"/>
    <s v="USD"/>
    <n v="1405269457"/>
    <x v="628"/>
    <n v="1402677457"/>
    <x v="628"/>
    <x v="0"/>
    <x v="78"/>
    <x v="1"/>
    <x v="7"/>
    <n v="0"/>
    <x v="2"/>
    <x v="7"/>
  </r>
  <r>
    <x v="629"/>
    <x v="629"/>
    <x v="628"/>
    <x v="61"/>
    <x v="457"/>
    <x v="493"/>
    <x v="1"/>
    <x v="2"/>
    <s v="AUD"/>
    <n v="1463239108"/>
    <x v="629"/>
    <n v="1460647108"/>
    <x v="629"/>
    <x v="0"/>
    <x v="83"/>
    <x v="1"/>
    <x v="7"/>
    <n v="176.5"/>
    <x v="2"/>
    <x v="7"/>
  </r>
  <r>
    <x v="630"/>
    <x v="630"/>
    <x v="629"/>
    <x v="158"/>
    <x v="115"/>
    <x v="494"/>
    <x v="1"/>
    <x v="0"/>
    <s v="USD"/>
    <n v="1441516200"/>
    <x v="630"/>
    <n v="1438959121"/>
    <x v="630"/>
    <x v="0"/>
    <x v="29"/>
    <x v="1"/>
    <x v="7"/>
    <n v="5.5"/>
    <x v="2"/>
    <x v="7"/>
  </r>
  <r>
    <x v="631"/>
    <x v="631"/>
    <x v="630"/>
    <x v="63"/>
    <x v="458"/>
    <x v="495"/>
    <x v="1"/>
    <x v="5"/>
    <s v="CAD"/>
    <n v="1464460329"/>
    <x v="631"/>
    <n v="1461954729"/>
    <x v="631"/>
    <x v="0"/>
    <x v="82"/>
    <x v="1"/>
    <x v="7"/>
    <n v="349.5"/>
    <x v="2"/>
    <x v="7"/>
  </r>
  <r>
    <x v="632"/>
    <x v="632"/>
    <x v="631"/>
    <x v="22"/>
    <x v="117"/>
    <x v="109"/>
    <x v="1"/>
    <x v="9"/>
    <s v="EUR"/>
    <n v="1448470165"/>
    <x v="632"/>
    <n v="1445874565"/>
    <x v="632"/>
    <x v="0"/>
    <x v="78"/>
    <x v="1"/>
    <x v="7"/>
    <n v="0"/>
    <x v="2"/>
    <x v="7"/>
  </r>
  <r>
    <x v="633"/>
    <x v="633"/>
    <x v="632"/>
    <x v="3"/>
    <x v="459"/>
    <x v="496"/>
    <x v="1"/>
    <x v="0"/>
    <s v="USD"/>
    <n v="1466204400"/>
    <x v="633"/>
    <n v="1463469062"/>
    <x v="633"/>
    <x v="0"/>
    <x v="20"/>
    <x v="1"/>
    <x v="7"/>
    <n v="635"/>
    <x v="2"/>
    <x v="7"/>
  </r>
  <r>
    <x v="634"/>
    <x v="634"/>
    <x v="633"/>
    <x v="10"/>
    <x v="116"/>
    <x v="459"/>
    <x v="1"/>
    <x v="0"/>
    <s v="USD"/>
    <n v="1424989029"/>
    <x v="634"/>
    <n v="1422397029"/>
    <x v="634"/>
    <x v="0"/>
    <x v="29"/>
    <x v="1"/>
    <x v="7"/>
    <n v="1"/>
    <x v="2"/>
    <x v="7"/>
  </r>
  <r>
    <x v="635"/>
    <x v="635"/>
    <x v="634"/>
    <x v="31"/>
    <x v="369"/>
    <x v="168"/>
    <x v="1"/>
    <x v="0"/>
    <s v="USD"/>
    <n v="1428804762"/>
    <x v="635"/>
    <n v="1426212762"/>
    <x v="635"/>
    <x v="0"/>
    <x v="29"/>
    <x v="1"/>
    <x v="7"/>
    <n v="1.5"/>
    <x v="2"/>
    <x v="7"/>
  </r>
  <r>
    <x v="636"/>
    <x v="636"/>
    <x v="635"/>
    <x v="13"/>
    <x v="460"/>
    <x v="418"/>
    <x v="1"/>
    <x v="1"/>
    <s v="GBP"/>
    <n v="1433587620"/>
    <x v="636"/>
    <n v="1430996150"/>
    <x v="636"/>
    <x v="0"/>
    <x v="29"/>
    <x v="1"/>
    <x v="7"/>
    <n v="2.5"/>
    <x v="2"/>
    <x v="7"/>
  </r>
  <r>
    <x v="637"/>
    <x v="637"/>
    <x v="636"/>
    <x v="57"/>
    <x v="117"/>
    <x v="109"/>
    <x v="1"/>
    <x v="1"/>
    <s v="GBP"/>
    <n v="1488063840"/>
    <x v="637"/>
    <n v="1485558318"/>
    <x v="637"/>
    <x v="0"/>
    <x v="78"/>
    <x v="1"/>
    <x v="7"/>
    <n v="0"/>
    <x v="2"/>
    <x v="7"/>
  </r>
  <r>
    <x v="638"/>
    <x v="638"/>
    <x v="637"/>
    <x v="61"/>
    <x v="461"/>
    <x v="497"/>
    <x v="1"/>
    <x v="12"/>
    <s v="EUR"/>
    <n v="1490447662"/>
    <x v="638"/>
    <n v="1485267262"/>
    <x v="638"/>
    <x v="0"/>
    <x v="79"/>
    <x v="1"/>
    <x v="7"/>
    <n v="12"/>
    <x v="2"/>
    <x v="7"/>
  </r>
  <r>
    <x v="639"/>
    <x v="639"/>
    <x v="638"/>
    <x v="80"/>
    <x v="116"/>
    <x v="498"/>
    <x v="1"/>
    <x v="0"/>
    <s v="USD"/>
    <n v="1413208795"/>
    <x v="639"/>
    <n v="1408024795"/>
    <x v="639"/>
    <x v="0"/>
    <x v="29"/>
    <x v="1"/>
    <x v="7"/>
    <n v="1"/>
    <x v="2"/>
    <x v="7"/>
  </r>
  <r>
    <x v="640"/>
    <x v="640"/>
    <x v="639"/>
    <x v="159"/>
    <x v="462"/>
    <x v="499"/>
    <x v="0"/>
    <x v="6"/>
    <s v="EUR"/>
    <n v="1480028400"/>
    <x v="640"/>
    <n v="1478685915"/>
    <x v="640"/>
    <x v="0"/>
    <x v="84"/>
    <x v="0"/>
    <x v="8"/>
    <n v="51.5"/>
    <x v="2"/>
    <x v="8"/>
  </r>
  <r>
    <x v="641"/>
    <x v="641"/>
    <x v="640"/>
    <x v="79"/>
    <x v="463"/>
    <x v="500"/>
    <x v="0"/>
    <x v="0"/>
    <s v="USD"/>
    <n v="1439473248"/>
    <x v="641"/>
    <n v="1436881248"/>
    <x v="641"/>
    <x v="0"/>
    <x v="213"/>
    <x v="0"/>
    <x v="8"/>
    <n v="23990"/>
    <x v="2"/>
    <x v="8"/>
  </r>
  <r>
    <x v="642"/>
    <x v="642"/>
    <x v="641"/>
    <x v="22"/>
    <x v="464"/>
    <x v="501"/>
    <x v="0"/>
    <x v="12"/>
    <s v="EUR"/>
    <n v="1439998674"/>
    <x v="642"/>
    <n v="1436888274"/>
    <x v="642"/>
    <x v="0"/>
    <x v="214"/>
    <x v="0"/>
    <x v="8"/>
    <n v="147135.5"/>
    <x v="2"/>
    <x v="8"/>
  </r>
  <r>
    <x v="643"/>
    <x v="643"/>
    <x v="642"/>
    <x v="31"/>
    <x v="465"/>
    <x v="502"/>
    <x v="0"/>
    <x v="0"/>
    <s v="USD"/>
    <n v="1433085875"/>
    <x v="643"/>
    <n v="1428333875"/>
    <x v="643"/>
    <x v="0"/>
    <x v="215"/>
    <x v="0"/>
    <x v="8"/>
    <n v="13302"/>
    <x v="2"/>
    <x v="8"/>
  </r>
  <r>
    <x v="644"/>
    <x v="644"/>
    <x v="643"/>
    <x v="31"/>
    <x v="466"/>
    <x v="503"/>
    <x v="0"/>
    <x v="0"/>
    <s v="USD"/>
    <n v="1414544400"/>
    <x v="644"/>
    <n v="1410883139"/>
    <x v="644"/>
    <x v="0"/>
    <x v="216"/>
    <x v="0"/>
    <x v="8"/>
    <n v="38025.24"/>
    <x v="2"/>
    <x v="8"/>
  </r>
  <r>
    <x v="645"/>
    <x v="645"/>
    <x v="644"/>
    <x v="13"/>
    <x v="467"/>
    <x v="504"/>
    <x v="0"/>
    <x v="0"/>
    <s v="USD"/>
    <n v="1470962274"/>
    <x v="645"/>
    <n v="1468370274"/>
    <x v="645"/>
    <x v="0"/>
    <x v="186"/>
    <x v="0"/>
    <x v="8"/>
    <n v="2905.5"/>
    <x v="2"/>
    <x v="8"/>
  </r>
  <r>
    <x v="646"/>
    <x v="646"/>
    <x v="645"/>
    <x v="134"/>
    <x v="468"/>
    <x v="505"/>
    <x v="0"/>
    <x v="0"/>
    <s v="USD"/>
    <n v="1407788867"/>
    <x v="646"/>
    <n v="1405196867"/>
    <x v="646"/>
    <x v="0"/>
    <x v="74"/>
    <x v="0"/>
    <x v="8"/>
    <n v="541.005"/>
    <x v="2"/>
    <x v="8"/>
  </r>
  <r>
    <x v="647"/>
    <x v="647"/>
    <x v="646"/>
    <x v="13"/>
    <x v="469"/>
    <x v="506"/>
    <x v="0"/>
    <x v="5"/>
    <s v="CAD"/>
    <n v="1458235549"/>
    <x v="647"/>
    <n v="1455647149"/>
    <x v="647"/>
    <x v="0"/>
    <x v="57"/>
    <x v="0"/>
    <x v="8"/>
    <n v="1079"/>
    <x v="2"/>
    <x v="8"/>
  </r>
  <r>
    <x v="648"/>
    <x v="648"/>
    <x v="647"/>
    <x v="19"/>
    <x v="470"/>
    <x v="507"/>
    <x v="0"/>
    <x v="0"/>
    <s v="USD"/>
    <n v="1413304708"/>
    <x v="648"/>
    <n v="1410280708"/>
    <x v="648"/>
    <x v="0"/>
    <x v="74"/>
    <x v="0"/>
    <x v="8"/>
    <n v="22207.5"/>
    <x v="2"/>
    <x v="8"/>
  </r>
  <r>
    <x v="649"/>
    <x v="649"/>
    <x v="648"/>
    <x v="30"/>
    <x v="471"/>
    <x v="508"/>
    <x v="0"/>
    <x v="0"/>
    <s v="USD"/>
    <n v="1410904413"/>
    <x v="649"/>
    <n v="1409090013"/>
    <x v="649"/>
    <x v="0"/>
    <x v="141"/>
    <x v="0"/>
    <x v="8"/>
    <n v="1790.5"/>
    <x v="2"/>
    <x v="8"/>
  </r>
  <r>
    <x v="650"/>
    <x v="650"/>
    <x v="649"/>
    <x v="15"/>
    <x v="472"/>
    <x v="509"/>
    <x v="0"/>
    <x v="0"/>
    <s v="USD"/>
    <n v="1418953984"/>
    <x v="650"/>
    <n v="1413766384"/>
    <x v="650"/>
    <x v="0"/>
    <x v="53"/>
    <x v="0"/>
    <x v="8"/>
    <n v="867"/>
    <x v="2"/>
    <x v="8"/>
  </r>
  <r>
    <x v="651"/>
    <x v="651"/>
    <x v="650"/>
    <x v="31"/>
    <x v="473"/>
    <x v="510"/>
    <x v="0"/>
    <x v="0"/>
    <s v="USD"/>
    <n v="1418430311"/>
    <x v="651"/>
    <n v="1415838311"/>
    <x v="651"/>
    <x v="0"/>
    <x v="217"/>
    <x v="0"/>
    <x v="8"/>
    <n v="12618.5"/>
    <x v="2"/>
    <x v="8"/>
  </r>
  <r>
    <x v="652"/>
    <x v="652"/>
    <x v="651"/>
    <x v="9"/>
    <x v="474"/>
    <x v="511"/>
    <x v="0"/>
    <x v="0"/>
    <s v="USD"/>
    <n v="1480613650"/>
    <x v="652"/>
    <n v="1478018050"/>
    <x v="652"/>
    <x v="0"/>
    <x v="33"/>
    <x v="0"/>
    <x v="8"/>
    <n v="1521"/>
    <x v="2"/>
    <x v="8"/>
  </r>
  <r>
    <x v="653"/>
    <x v="653"/>
    <x v="652"/>
    <x v="96"/>
    <x v="475"/>
    <x v="512"/>
    <x v="0"/>
    <x v="0"/>
    <s v="USD"/>
    <n v="1440082240"/>
    <x v="653"/>
    <n v="1436885440"/>
    <x v="653"/>
    <x v="0"/>
    <x v="218"/>
    <x v="0"/>
    <x v="8"/>
    <n v="53595.75"/>
    <x v="2"/>
    <x v="8"/>
  </r>
  <r>
    <x v="654"/>
    <x v="654"/>
    <x v="653"/>
    <x v="14"/>
    <x v="476"/>
    <x v="513"/>
    <x v="0"/>
    <x v="0"/>
    <s v="USD"/>
    <n v="1436396313"/>
    <x v="654"/>
    <n v="1433804313"/>
    <x v="654"/>
    <x v="0"/>
    <x v="219"/>
    <x v="0"/>
    <x v="8"/>
    <n v="16544"/>
    <x v="2"/>
    <x v="8"/>
  </r>
  <r>
    <x v="655"/>
    <x v="655"/>
    <x v="654"/>
    <x v="6"/>
    <x v="477"/>
    <x v="514"/>
    <x v="0"/>
    <x v="0"/>
    <s v="USD"/>
    <n v="1426197512"/>
    <x v="655"/>
    <n v="1423609112"/>
    <x v="655"/>
    <x v="0"/>
    <x v="220"/>
    <x v="0"/>
    <x v="8"/>
    <n v="6012.5"/>
    <x v="2"/>
    <x v="8"/>
  </r>
  <r>
    <x v="656"/>
    <x v="656"/>
    <x v="655"/>
    <x v="10"/>
    <x v="478"/>
    <x v="515"/>
    <x v="0"/>
    <x v="0"/>
    <s v="USD"/>
    <n v="1460917119"/>
    <x v="656"/>
    <n v="1455736719"/>
    <x v="656"/>
    <x v="0"/>
    <x v="45"/>
    <x v="0"/>
    <x v="8"/>
    <n v="5382.5"/>
    <x v="2"/>
    <x v="8"/>
  </r>
  <r>
    <x v="657"/>
    <x v="657"/>
    <x v="656"/>
    <x v="36"/>
    <x v="479"/>
    <x v="516"/>
    <x v="0"/>
    <x v="0"/>
    <s v="USD"/>
    <n v="1450901872"/>
    <x v="657"/>
    <n v="1448309872"/>
    <x v="657"/>
    <x v="0"/>
    <x v="221"/>
    <x v="0"/>
    <x v="8"/>
    <n v="9477"/>
    <x v="2"/>
    <x v="8"/>
  </r>
  <r>
    <x v="658"/>
    <x v="658"/>
    <x v="657"/>
    <x v="160"/>
    <x v="480"/>
    <x v="517"/>
    <x v="0"/>
    <x v="0"/>
    <s v="USD"/>
    <n v="1437933600"/>
    <x v="658"/>
    <n v="1435117889"/>
    <x v="658"/>
    <x v="0"/>
    <x v="222"/>
    <x v="0"/>
    <x v="8"/>
    <n v="15226.5"/>
    <x v="2"/>
    <x v="8"/>
  </r>
  <r>
    <x v="659"/>
    <x v="659"/>
    <x v="658"/>
    <x v="9"/>
    <x v="481"/>
    <x v="518"/>
    <x v="0"/>
    <x v="0"/>
    <s v="USD"/>
    <n v="1440339295"/>
    <x v="659"/>
    <n v="1437747295"/>
    <x v="659"/>
    <x v="0"/>
    <x v="64"/>
    <x v="0"/>
    <x v="8"/>
    <n v="1519"/>
    <x v="2"/>
    <x v="8"/>
  </r>
  <r>
    <x v="660"/>
    <x v="660"/>
    <x v="659"/>
    <x v="63"/>
    <x v="482"/>
    <x v="519"/>
    <x v="2"/>
    <x v="0"/>
    <s v="USD"/>
    <n v="1415558879"/>
    <x v="660"/>
    <n v="1412963279"/>
    <x v="660"/>
    <x v="0"/>
    <x v="59"/>
    <x v="1"/>
    <x v="8"/>
    <n v="773.5"/>
    <x v="2"/>
    <x v="8"/>
  </r>
  <r>
    <x v="661"/>
    <x v="661"/>
    <x v="660"/>
    <x v="3"/>
    <x v="483"/>
    <x v="520"/>
    <x v="2"/>
    <x v="0"/>
    <s v="USD"/>
    <n v="1477236559"/>
    <x v="661"/>
    <n v="1474644559"/>
    <x v="661"/>
    <x v="0"/>
    <x v="82"/>
    <x v="1"/>
    <x v="8"/>
    <n v="52"/>
    <x v="2"/>
    <x v="8"/>
  </r>
  <r>
    <x v="662"/>
    <x v="662"/>
    <x v="661"/>
    <x v="130"/>
    <x v="484"/>
    <x v="177"/>
    <x v="2"/>
    <x v="0"/>
    <s v="USD"/>
    <n v="1421404247"/>
    <x v="662"/>
    <n v="1418812247"/>
    <x v="662"/>
    <x v="0"/>
    <x v="80"/>
    <x v="1"/>
    <x v="8"/>
    <n v="80"/>
    <x v="2"/>
    <x v="8"/>
  </r>
  <r>
    <x v="663"/>
    <x v="663"/>
    <x v="662"/>
    <x v="61"/>
    <x v="485"/>
    <x v="521"/>
    <x v="2"/>
    <x v="8"/>
    <s v="DKK"/>
    <n v="1437250456"/>
    <x v="663"/>
    <n v="1434658456"/>
    <x v="663"/>
    <x v="0"/>
    <x v="63"/>
    <x v="1"/>
    <x v="8"/>
    <n v="353.5"/>
    <x v="2"/>
    <x v="8"/>
  </r>
  <r>
    <x v="664"/>
    <x v="664"/>
    <x v="663"/>
    <x v="14"/>
    <x v="486"/>
    <x v="522"/>
    <x v="2"/>
    <x v="0"/>
    <s v="USD"/>
    <n v="1428940775"/>
    <x v="664"/>
    <n v="1426348775"/>
    <x v="664"/>
    <x v="0"/>
    <x v="60"/>
    <x v="1"/>
    <x v="8"/>
    <n v="466.5"/>
    <x v="2"/>
    <x v="8"/>
  </r>
  <r>
    <x v="665"/>
    <x v="665"/>
    <x v="664"/>
    <x v="3"/>
    <x v="487"/>
    <x v="523"/>
    <x v="2"/>
    <x v="0"/>
    <s v="USD"/>
    <n v="1484327061"/>
    <x v="665"/>
    <n v="1479143061"/>
    <x v="665"/>
    <x v="0"/>
    <x v="8"/>
    <x v="1"/>
    <x v="8"/>
    <n v="938"/>
    <x v="2"/>
    <x v="8"/>
  </r>
  <r>
    <x v="666"/>
    <x v="666"/>
    <x v="665"/>
    <x v="61"/>
    <x v="138"/>
    <x v="524"/>
    <x v="2"/>
    <x v="0"/>
    <s v="USD"/>
    <n v="1408305498"/>
    <x v="666"/>
    <n v="1405713498"/>
    <x v="666"/>
    <x v="0"/>
    <x v="80"/>
    <x v="1"/>
    <x v="8"/>
    <n v="6"/>
    <x v="2"/>
    <x v="8"/>
  </r>
  <r>
    <x v="667"/>
    <x v="667"/>
    <x v="666"/>
    <x v="63"/>
    <x v="488"/>
    <x v="525"/>
    <x v="2"/>
    <x v="13"/>
    <s v="EUR"/>
    <n v="1477731463"/>
    <x v="667"/>
    <n v="1474275463"/>
    <x v="667"/>
    <x v="0"/>
    <x v="33"/>
    <x v="1"/>
    <x v="8"/>
    <n v="2519"/>
    <x v="2"/>
    <x v="8"/>
  </r>
  <r>
    <x v="668"/>
    <x v="668"/>
    <x v="667"/>
    <x v="36"/>
    <x v="344"/>
    <x v="526"/>
    <x v="2"/>
    <x v="0"/>
    <s v="USD"/>
    <n v="1431374222"/>
    <x v="668"/>
    <n v="1427486222"/>
    <x v="668"/>
    <x v="0"/>
    <x v="20"/>
    <x v="1"/>
    <x v="8"/>
    <n v="354.5"/>
    <x v="2"/>
    <x v="8"/>
  </r>
  <r>
    <x v="669"/>
    <x v="669"/>
    <x v="668"/>
    <x v="61"/>
    <x v="489"/>
    <x v="527"/>
    <x v="2"/>
    <x v="11"/>
    <s v="SEK"/>
    <n v="1467817258"/>
    <x v="669"/>
    <n v="1465225258"/>
    <x v="669"/>
    <x v="0"/>
    <x v="33"/>
    <x v="1"/>
    <x v="8"/>
    <n v="21521.5"/>
    <x v="2"/>
    <x v="8"/>
  </r>
  <r>
    <x v="670"/>
    <x v="670"/>
    <x v="669"/>
    <x v="161"/>
    <x v="490"/>
    <x v="528"/>
    <x v="2"/>
    <x v="13"/>
    <s v="EUR"/>
    <n v="1466323800"/>
    <x v="670"/>
    <n v="1463418120"/>
    <x v="670"/>
    <x v="0"/>
    <x v="223"/>
    <x v="1"/>
    <x v="8"/>
    <n v="13329.5"/>
    <x v="2"/>
    <x v="8"/>
  </r>
  <r>
    <x v="671"/>
    <x v="671"/>
    <x v="670"/>
    <x v="11"/>
    <x v="491"/>
    <x v="529"/>
    <x v="2"/>
    <x v="0"/>
    <s v="USD"/>
    <n v="1421208000"/>
    <x v="671"/>
    <n v="1418315852"/>
    <x v="671"/>
    <x v="0"/>
    <x v="41"/>
    <x v="1"/>
    <x v="8"/>
    <n v="5921.5"/>
    <x v="2"/>
    <x v="8"/>
  </r>
  <r>
    <x v="672"/>
    <x v="672"/>
    <x v="671"/>
    <x v="63"/>
    <x v="492"/>
    <x v="530"/>
    <x v="2"/>
    <x v="0"/>
    <s v="USD"/>
    <n v="1420088340"/>
    <x v="672"/>
    <n v="1417410964"/>
    <x v="672"/>
    <x v="0"/>
    <x v="224"/>
    <x v="1"/>
    <x v="8"/>
    <n v="5514.5"/>
    <x v="2"/>
    <x v="8"/>
  </r>
  <r>
    <x v="673"/>
    <x v="673"/>
    <x v="672"/>
    <x v="57"/>
    <x v="82"/>
    <x v="531"/>
    <x v="2"/>
    <x v="0"/>
    <s v="USD"/>
    <n v="1409602217"/>
    <x v="673"/>
    <n v="1405714217"/>
    <x v="673"/>
    <x v="0"/>
    <x v="83"/>
    <x v="1"/>
    <x v="8"/>
    <n v="104"/>
    <x v="2"/>
    <x v="8"/>
  </r>
  <r>
    <x v="674"/>
    <x v="674"/>
    <x v="673"/>
    <x v="63"/>
    <x v="493"/>
    <x v="479"/>
    <x v="2"/>
    <x v="0"/>
    <s v="USD"/>
    <n v="1407811627"/>
    <x v="674"/>
    <n v="1402627627"/>
    <x v="674"/>
    <x v="0"/>
    <x v="84"/>
    <x v="1"/>
    <x v="8"/>
    <n v="8.5"/>
    <x v="2"/>
    <x v="8"/>
  </r>
  <r>
    <x v="675"/>
    <x v="675"/>
    <x v="674"/>
    <x v="12"/>
    <x v="494"/>
    <x v="532"/>
    <x v="2"/>
    <x v="0"/>
    <s v="USD"/>
    <n v="1420095540"/>
    <x v="675"/>
    <n v="1417558804"/>
    <x v="675"/>
    <x v="0"/>
    <x v="55"/>
    <x v="1"/>
    <x v="8"/>
    <n v="458.5"/>
    <x v="2"/>
    <x v="8"/>
  </r>
  <r>
    <x v="676"/>
    <x v="676"/>
    <x v="675"/>
    <x v="57"/>
    <x v="495"/>
    <x v="533"/>
    <x v="2"/>
    <x v="5"/>
    <s v="CAD"/>
    <n v="1423333581"/>
    <x v="676"/>
    <n v="1420741581"/>
    <x v="676"/>
    <x v="0"/>
    <x v="54"/>
    <x v="1"/>
    <x v="8"/>
    <n v="747.5"/>
    <x v="2"/>
    <x v="8"/>
  </r>
  <r>
    <x v="677"/>
    <x v="677"/>
    <x v="676"/>
    <x v="63"/>
    <x v="496"/>
    <x v="534"/>
    <x v="2"/>
    <x v="13"/>
    <s v="EUR"/>
    <n v="1467106895"/>
    <x v="677"/>
    <n v="1463218895"/>
    <x v="677"/>
    <x v="0"/>
    <x v="93"/>
    <x v="1"/>
    <x v="8"/>
    <n v="6444"/>
    <x v="2"/>
    <x v="8"/>
  </r>
  <r>
    <x v="678"/>
    <x v="678"/>
    <x v="677"/>
    <x v="88"/>
    <x v="497"/>
    <x v="535"/>
    <x v="2"/>
    <x v="0"/>
    <s v="USD"/>
    <n v="1463821338"/>
    <x v="678"/>
    <n v="1461229338"/>
    <x v="678"/>
    <x v="0"/>
    <x v="57"/>
    <x v="1"/>
    <x v="8"/>
    <n v="562.5"/>
    <x v="2"/>
    <x v="8"/>
  </r>
  <r>
    <x v="679"/>
    <x v="679"/>
    <x v="678"/>
    <x v="162"/>
    <x v="498"/>
    <x v="536"/>
    <x v="2"/>
    <x v="0"/>
    <s v="USD"/>
    <n v="1472920909"/>
    <x v="679"/>
    <n v="1467736909"/>
    <x v="679"/>
    <x v="0"/>
    <x v="225"/>
    <x v="1"/>
    <x v="8"/>
    <n v="4460.5"/>
    <x v="2"/>
    <x v="8"/>
  </r>
  <r>
    <x v="680"/>
    <x v="680"/>
    <x v="679"/>
    <x v="96"/>
    <x v="499"/>
    <x v="537"/>
    <x v="2"/>
    <x v="0"/>
    <s v="USD"/>
    <n v="1410955331"/>
    <x v="680"/>
    <n v="1407931331"/>
    <x v="680"/>
    <x v="0"/>
    <x v="135"/>
    <x v="1"/>
    <x v="8"/>
    <n v="9781.5"/>
    <x v="2"/>
    <x v="8"/>
  </r>
  <r>
    <x v="681"/>
    <x v="681"/>
    <x v="680"/>
    <x v="30"/>
    <x v="116"/>
    <x v="167"/>
    <x v="2"/>
    <x v="0"/>
    <s v="USD"/>
    <n v="1477509604"/>
    <x v="681"/>
    <n v="1474917604"/>
    <x v="681"/>
    <x v="0"/>
    <x v="29"/>
    <x v="1"/>
    <x v="8"/>
    <n v="1"/>
    <x v="2"/>
    <x v="8"/>
  </r>
  <r>
    <x v="682"/>
    <x v="682"/>
    <x v="681"/>
    <x v="63"/>
    <x v="500"/>
    <x v="538"/>
    <x v="2"/>
    <x v="0"/>
    <s v="USD"/>
    <n v="1489512122"/>
    <x v="682"/>
    <n v="1486923722"/>
    <x v="682"/>
    <x v="0"/>
    <x v="80"/>
    <x v="1"/>
    <x v="8"/>
    <n v="28.5"/>
    <x v="2"/>
    <x v="8"/>
  </r>
  <r>
    <x v="683"/>
    <x v="683"/>
    <x v="682"/>
    <x v="19"/>
    <x v="501"/>
    <x v="539"/>
    <x v="2"/>
    <x v="0"/>
    <s v="USD"/>
    <n v="1477949764"/>
    <x v="683"/>
    <n v="1474493764"/>
    <x v="683"/>
    <x v="0"/>
    <x v="83"/>
    <x v="1"/>
    <x v="8"/>
    <n v="150.5"/>
    <x v="2"/>
    <x v="8"/>
  </r>
  <r>
    <x v="684"/>
    <x v="684"/>
    <x v="683"/>
    <x v="163"/>
    <x v="502"/>
    <x v="540"/>
    <x v="2"/>
    <x v="0"/>
    <s v="USD"/>
    <n v="1406257200"/>
    <x v="684"/>
    <n v="1403176891"/>
    <x v="684"/>
    <x v="0"/>
    <x v="125"/>
    <x v="1"/>
    <x v="8"/>
    <n v="12041.5"/>
    <x v="2"/>
    <x v="8"/>
  </r>
  <r>
    <x v="685"/>
    <x v="685"/>
    <x v="684"/>
    <x v="13"/>
    <x v="503"/>
    <x v="541"/>
    <x v="2"/>
    <x v="0"/>
    <s v="USD"/>
    <n v="1421095672"/>
    <x v="685"/>
    <n v="1417207672"/>
    <x v="685"/>
    <x v="0"/>
    <x v="73"/>
    <x v="1"/>
    <x v="8"/>
    <n v="281.5"/>
    <x v="2"/>
    <x v="8"/>
  </r>
  <r>
    <x v="686"/>
    <x v="686"/>
    <x v="685"/>
    <x v="69"/>
    <x v="117"/>
    <x v="109"/>
    <x v="2"/>
    <x v="13"/>
    <s v="EUR"/>
    <n v="1438618170"/>
    <x v="686"/>
    <n v="1436026170"/>
    <x v="686"/>
    <x v="0"/>
    <x v="78"/>
    <x v="1"/>
    <x v="8"/>
    <n v="0"/>
    <x v="2"/>
    <x v="8"/>
  </r>
  <r>
    <x v="687"/>
    <x v="687"/>
    <x v="686"/>
    <x v="57"/>
    <x v="504"/>
    <x v="542"/>
    <x v="2"/>
    <x v="14"/>
    <s v="MXN"/>
    <n v="1486317653"/>
    <x v="687"/>
    <n v="1481133653"/>
    <x v="687"/>
    <x v="0"/>
    <x v="79"/>
    <x v="1"/>
    <x v="8"/>
    <n v="1778"/>
    <x v="2"/>
    <x v="8"/>
  </r>
  <r>
    <x v="688"/>
    <x v="688"/>
    <x v="687"/>
    <x v="22"/>
    <x v="505"/>
    <x v="543"/>
    <x v="2"/>
    <x v="0"/>
    <s v="USD"/>
    <n v="1444876253"/>
    <x v="688"/>
    <n v="1442284253"/>
    <x v="688"/>
    <x v="0"/>
    <x v="17"/>
    <x v="1"/>
    <x v="8"/>
    <n v="7317"/>
    <x v="2"/>
    <x v="8"/>
  </r>
  <r>
    <x v="689"/>
    <x v="689"/>
    <x v="688"/>
    <x v="61"/>
    <x v="506"/>
    <x v="544"/>
    <x v="2"/>
    <x v="0"/>
    <s v="USD"/>
    <n v="1481173140"/>
    <x v="689"/>
    <n v="1478016097"/>
    <x v="689"/>
    <x v="0"/>
    <x v="226"/>
    <x v="1"/>
    <x v="8"/>
    <n v="57816.75"/>
    <x v="2"/>
    <x v="8"/>
  </r>
  <r>
    <x v="690"/>
    <x v="690"/>
    <x v="689"/>
    <x v="22"/>
    <x v="507"/>
    <x v="545"/>
    <x v="2"/>
    <x v="0"/>
    <s v="USD"/>
    <n v="1473400800"/>
    <x v="690"/>
    <n v="1469718841"/>
    <x v="690"/>
    <x v="0"/>
    <x v="69"/>
    <x v="1"/>
    <x v="8"/>
    <n v="1251"/>
    <x v="2"/>
    <x v="8"/>
  </r>
  <r>
    <x v="691"/>
    <x v="691"/>
    <x v="690"/>
    <x v="63"/>
    <x v="92"/>
    <x v="546"/>
    <x v="2"/>
    <x v="0"/>
    <s v="USD"/>
    <n v="1435711246"/>
    <x v="691"/>
    <n v="1433292046"/>
    <x v="691"/>
    <x v="0"/>
    <x v="73"/>
    <x v="1"/>
    <x v="8"/>
    <n v="135"/>
    <x v="2"/>
    <x v="8"/>
  </r>
  <r>
    <x v="692"/>
    <x v="692"/>
    <x v="691"/>
    <x v="22"/>
    <x v="508"/>
    <x v="547"/>
    <x v="2"/>
    <x v="1"/>
    <s v="GBP"/>
    <n v="1482397263"/>
    <x v="692"/>
    <n v="1479805263"/>
    <x v="692"/>
    <x v="0"/>
    <x v="227"/>
    <x v="1"/>
    <x v="8"/>
    <n v="753.5"/>
    <x v="2"/>
    <x v="8"/>
  </r>
  <r>
    <x v="693"/>
    <x v="693"/>
    <x v="692"/>
    <x v="57"/>
    <x v="509"/>
    <x v="548"/>
    <x v="2"/>
    <x v="0"/>
    <s v="USD"/>
    <n v="1430421827"/>
    <x v="693"/>
    <n v="1427829827"/>
    <x v="693"/>
    <x v="0"/>
    <x v="228"/>
    <x v="1"/>
    <x v="8"/>
    <n v="17817"/>
    <x v="2"/>
    <x v="8"/>
  </r>
  <r>
    <x v="694"/>
    <x v="694"/>
    <x v="693"/>
    <x v="60"/>
    <x v="510"/>
    <x v="549"/>
    <x v="2"/>
    <x v="0"/>
    <s v="USD"/>
    <n v="1485964559"/>
    <x v="694"/>
    <n v="1483372559"/>
    <x v="694"/>
    <x v="0"/>
    <x v="63"/>
    <x v="1"/>
    <x v="8"/>
    <n v="298.5"/>
    <x v="2"/>
    <x v="8"/>
  </r>
  <r>
    <x v="695"/>
    <x v="695"/>
    <x v="694"/>
    <x v="127"/>
    <x v="69"/>
    <x v="550"/>
    <x v="2"/>
    <x v="0"/>
    <s v="USD"/>
    <n v="1414758620"/>
    <x v="695"/>
    <n v="1412166620"/>
    <x v="695"/>
    <x v="0"/>
    <x v="63"/>
    <x v="1"/>
    <x v="8"/>
    <n v="321.5"/>
    <x v="2"/>
    <x v="8"/>
  </r>
  <r>
    <x v="696"/>
    <x v="696"/>
    <x v="695"/>
    <x v="164"/>
    <x v="116"/>
    <x v="551"/>
    <x v="2"/>
    <x v="9"/>
    <s v="EUR"/>
    <n v="1406326502"/>
    <x v="696"/>
    <n v="1403734502"/>
    <x v="696"/>
    <x v="0"/>
    <x v="29"/>
    <x v="1"/>
    <x v="8"/>
    <n v="1"/>
    <x v="2"/>
    <x v="8"/>
  </r>
  <r>
    <x v="697"/>
    <x v="697"/>
    <x v="696"/>
    <x v="10"/>
    <x v="511"/>
    <x v="552"/>
    <x v="2"/>
    <x v="12"/>
    <s v="EUR"/>
    <n v="1454502789"/>
    <x v="697"/>
    <n v="1453206789"/>
    <x v="697"/>
    <x v="0"/>
    <x v="229"/>
    <x v="1"/>
    <x v="8"/>
    <n v="1216.5"/>
    <x v="2"/>
    <x v="8"/>
  </r>
  <r>
    <x v="698"/>
    <x v="698"/>
    <x v="697"/>
    <x v="57"/>
    <x v="512"/>
    <x v="553"/>
    <x v="2"/>
    <x v="0"/>
    <s v="USD"/>
    <n v="1411005600"/>
    <x v="698"/>
    <n v="1408141245"/>
    <x v="698"/>
    <x v="0"/>
    <x v="60"/>
    <x v="1"/>
    <x v="8"/>
    <n v="7709.5"/>
    <x v="2"/>
    <x v="8"/>
  </r>
  <r>
    <x v="699"/>
    <x v="699"/>
    <x v="698"/>
    <x v="64"/>
    <x v="513"/>
    <x v="554"/>
    <x v="2"/>
    <x v="0"/>
    <s v="USD"/>
    <n v="1385136000"/>
    <x v="699"/>
    <n v="1381923548"/>
    <x v="699"/>
    <x v="0"/>
    <x v="230"/>
    <x v="1"/>
    <x v="8"/>
    <n v="54019.37"/>
    <x v="2"/>
    <x v="8"/>
  </r>
  <r>
    <x v="700"/>
    <x v="700"/>
    <x v="699"/>
    <x v="36"/>
    <x v="124"/>
    <x v="555"/>
    <x v="2"/>
    <x v="3"/>
    <s v="EUR"/>
    <n v="1484065881"/>
    <x v="700"/>
    <n v="1481473881"/>
    <x v="700"/>
    <x v="0"/>
    <x v="162"/>
    <x v="1"/>
    <x v="8"/>
    <n v="217"/>
    <x v="2"/>
    <x v="8"/>
  </r>
  <r>
    <x v="701"/>
    <x v="701"/>
    <x v="700"/>
    <x v="165"/>
    <x v="514"/>
    <x v="556"/>
    <x v="2"/>
    <x v="1"/>
    <s v="GBP"/>
    <n v="1406130880"/>
    <x v="701"/>
    <n v="1403538880"/>
    <x v="701"/>
    <x v="0"/>
    <x v="64"/>
    <x v="1"/>
    <x v="8"/>
    <n v="3069.5"/>
    <x v="2"/>
    <x v="8"/>
  </r>
  <r>
    <x v="702"/>
    <x v="702"/>
    <x v="701"/>
    <x v="36"/>
    <x v="515"/>
    <x v="557"/>
    <x v="2"/>
    <x v="0"/>
    <s v="USD"/>
    <n v="1480011987"/>
    <x v="702"/>
    <n v="1477416387"/>
    <x v="702"/>
    <x v="0"/>
    <x v="77"/>
    <x v="1"/>
    <x v="8"/>
    <n v="2329.5050000000001"/>
    <x v="2"/>
    <x v="8"/>
  </r>
  <r>
    <x v="703"/>
    <x v="703"/>
    <x v="702"/>
    <x v="36"/>
    <x v="516"/>
    <x v="558"/>
    <x v="2"/>
    <x v="0"/>
    <s v="USD"/>
    <n v="1485905520"/>
    <x v="703"/>
    <n v="1481150949"/>
    <x v="703"/>
    <x v="0"/>
    <x v="63"/>
    <x v="1"/>
    <x v="8"/>
    <n v="422"/>
    <x v="2"/>
    <x v="8"/>
  </r>
  <r>
    <x v="704"/>
    <x v="704"/>
    <x v="703"/>
    <x v="56"/>
    <x v="517"/>
    <x v="559"/>
    <x v="2"/>
    <x v="5"/>
    <s v="CAD"/>
    <n v="1487565468"/>
    <x v="704"/>
    <n v="1482381468"/>
    <x v="704"/>
    <x v="0"/>
    <x v="80"/>
    <x v="1"/>
    <x v="8"/>
    <n v="242.5"/>
    <x v="2"/>
    <x v="8"/>
  </r>
  <r>
    <x v="705"/>
    <x v="705"/>
    <x v="704"/>
    <x v="57"/>
    <x v="518"/>
    <x v="560"/>
    <x v="2"/>
    <x v="9"/>
    <s v="EUR"/>
    <n v="1484999278"/>
    <x v="705"/>
    <n v="1482407278"/>
    <x v="705"/>
    <x v="0"/>
    <x v="81"/>
    <x v="1"/>
    <x v="8"/>
    <n v="491"/>
    <x v="2"/>
    <x v="8"/>
  </r>
  <r>
    <x v="706"/>
    <x v="706"/>
    <x v="705"/>
    <x v="57"/>
    <x v="117"/>
    <x v="109"/>
    <x v="2"/>
    <x v="3"/>
    <s v="EUR"/>
    <n v="1481740740"/>
    <x v="706"/>
    <n v="1478130783"/>
    <x v="706"/>
    <x v="0"/>
    <x v="78"/>
    <x v="1"/>
    <x v="8"/>
    <n v="0"/>
    <x v="2"/>
    <x v="8"/>
  </r>
  <r>
    <x v="707"/>
    <x v="707"/>
    <x v="706"/>
    <x v="118"/>
    <x v="519"/>
    <x v="561"/>
    <x v="2"/>
    <x v="1"/>
    <s v="GBP"/>
    <n v="1483286127"/>
    <x v="707"/>
    <n v="1479830127"/>
    <x v="707"/>
    <x v="0"/>
    <x v="231"/>
    <x v="1"/>
    <x v="8"/>
    <n v="27063.3"/>
    <x v="2"/>
    <x v="8"/>
  </r>
  <r>
    <x v="708"/>
    <x v="708"/>
    <x v="707"/>
    <x v="79"/>
    <x v="520"/>
    <x v="562"/>
    <x v="2"/>
    <x v="1"/>
    <s v="GBP"/>
    <n v="1410616600"/>
    <x v="708"/>
    <n v="1405432600"/>
    <x v="708"/>
    <x v="0"/>
    <x v="232"/>
    <x v="1"/>
    <x v="8"/>
    <n v="4603"/>
    <x v="2"/>
    <x v="8"/>
  </r>
  <r>
    <x v="709"/>
    <x v="709"/>
    <x v="708"/>
    <x v="36"/>
    <x v="377"/>
    <x v="563"/>
    <x v="2"/>
    <x v="0"/>
    <s v="USD"/>
    <n v="1417741159"/>
    <x v="709"/>
    <n v="1415149159"/>
    <x v="709"/>
    <x v="0"/>
    <x v="84"/>
    <x v="1"/>
    <x v="8"/>
    <n v="31.5"/>
    <x v="2"/>
    <x v="8"/>
  </r>
  <r>
    <x v="710"/>
    <x v="710"/>
    <x v="709"/>
    <x v="38"/>
    <x v="117"/>
    <x v="109"/>
    <x v="2"/>
    <x v="5"/>
    <s v="CAD"/>
    <n v="1408495440"/>
    <x v="710"/>
    <n v="1405640302"/>
    <x v="710"/>
    <x v="0"/>
    <x v="78"/>
    <x v="1"/>
    <x v="8"/>
    <n v="0"/>
    <x v="2"/>
    <x v="8"/>
  </r>
  <r>
    <x v="711"/>
    <x v="711"/>
    <x v="710"/>
    <x v="57"/>
    <x v="521"/>
    <x v="564"/>
    <x v="2"/>
    <x v="9"/>
    <s v="EUR"/>
    <n v="1481716868"/>
    <x v="711"/>
    <n v="1478257268"/>
    <x v="711"/>
    <x v="0"/>
    <x v="233"/>
    <x v="1"/>
    <x v="8"/>
    <n v="17064.5"/>
    <x v="2"/>
    <x v="8"/>
  </r>
  <r>
    <x v="712"/>
    <x v="712"/>
    <x v="711"/>
    <x v="166"/>
    <x v="522"/>
    <x v="565"/>
    <x v="2"/>
    <x v="0"/>
    <s v="USD"/>
    <n v="1455466832"/>
    <x v="712"/>
    <n v="1452874832"/>
    <x v="712"/>
    <x v="0"/>
    <x v="80"/>
    <x v="1"/>
    <x v="8"/>
    <n v="54.5"/>
    <x v="2"/>
    <x v="8"/>
  </r>
  <r>
    <x v="713"/>
    <x v="713"/>
    <x v="712"/>
    <x v="31"/>
    <x v="523"/>
    <x v="566"/>
    <x v="2"/>
    <x v="13"/>
    <s v="EUR"/>
    <n v="1465130532"/>
    <x v="713"/>
    <n v="1462538532"/>
    <x v="713"/>
    <x v="0"/>
    <x v="29"/>
    <x v="1"/>
    <x v="8"/>
    <n v="100"/>
    <x v="2"/>
    <x v="8"/>
  </r>
  <r>
    <x v="714"/>
    <x v="714"/>
    <x v="713"/>
    <x v="36"/>
    <x v="524"/>
    <x v="567"/>
    <x v="2"/>
    <x v="0"/>
    <s v="USD"/>
    <n v="1488308082"/>
    <x v="714"/>
    <n v="1483124082"/>
    <x v="714"/>
    <x v="0"/>
    <x v="33"/>
    <x v="1"/>
    <x v="8"/>
    <n v="1138.5"/>
    <x v="2"/>
    <x v="8"/>
  </r>
  <r>
    <x v="715"/>
    <x v="715"/>
    <x v="714"/>
    <x v="167"/>
    <x v="525"/>
    <x v="568"/>
    <x v="2"/>
    <x v="0"/>
    <s v="USD"/>
    <n v="1446693040"/>
    <x v="715"/>
    <n v="1443233440"/>
    <x v="715"/>
    <x v="0"/>
    <x v="8"/>
    <x v="1"/>
    <x v="8"/>
    <n v="700.5"/>
    <x v="2"/>
    <x v="8"/>
  </r>
  <r>
    <x v="716"/>
    <x v="716"/>
    <x v="715"/>
    <x v="39"/>
    <x v="526"/>
    <x v="569"/>
    <x v="2"/>
    <x v="0"/>
    <s v="USD"/>
    <n v="1417392000"/>
    <x v="716"/>
    <n v="1414511307"/>
    <x v="716"/>
    <x v="0"/>
    <x v="38"/>
    <x v="1"/>
    <x v="8"/>
    <n v="365.5"/>
    <x v="2"/>
    <x v="8"/>
  </r>
  <r>
    <x v="717"/>
    <x v="717"/>
    <x v="716"/>
    <x v="57"/>
    <x v="527"/>
    <x v="570"/>
    <x v="2"/>
    <x v="0"/>
    <s v="USD"/>
    <n v="1409949002"/>
    <x v="717"/>
    <n v="1407357002"/>
    <x v="717"/>
    <x v="0"/>
    <x v="80"/>
    <x v="1"/>
    <x v="8"/>
    <n v="154.5"/>
    <x v="2"/>
    <x v="8"/>
  </r>
  <r>
    <x v="718"/>
    <x v="718"/>
    <x v="717"/>
    <x v="14"/>
    <x v="456"/>
    <x v="571"/>
    <x v="2"/>
    <x v="0"/>
    <s v="USD"/>
    <n v="1487397540"/>
    <x v="718"/>
    <n v="1484684247"/>
    <x v="718"/>
    <x v="0"/>
    <x v="80"/>
    <x v="1"/>
    <x v="8"/>
    <n v="47"/>
    <x v="2"/>
    <x v="8"/>
  </r>
  <r>
    <x v="719"/>
    <x v="719"/>
    <x v="718"/>
    <x v="36"/>
    <x v="528"/>
    <x v="572"/>
    <x v="2"/>
    <x v="0"/>
    <s v="USD"/>
    <n v="1456189076"/>
    <x v="719"/>
    <n v="1454979476"/>
    <x v="719"/>
    <x v="0"/>
    <x v="73"/>
    <x v="1"/>
    <x v="8"/>
    <n v="102"/>
    <x v="2"/>
    <x v="8"/>
  </r>
  <r>
    <x v="720"/>
    <x v="720"/>
    <x v="719"/>
    <x v="168"/>
    <x v="529"/>
    <x v="573"/>
    <x v="0"/>
    <x v="0"/>
    <s v="USD"/>
    <n v="1327851291"/>
    <x v="720"/>
    <n v="1325432091"/>
    <x v="720"/>
    <x v="0"/>
    <x v="14"/>
    <x v="0"/>
    <x v="9"/>
    <n v="1388"/>
    <x v="3"/>
    <x v="9"/>
  </r>
  <r>
    <x v="721"/>
    <x v="721"/>
    <x v="720"/>
    <x v="169"/>
    <x v="530"/>
    <x v="574"/>
    <x v="0"/>
    <x v="0"/>
    <s v="USD"/>
    <n v="1406900607"/>
    <x v="721"/>
    <n v="1403012607"/>
    <x v="721"/>
    <x v="0"/>
    <x v="46"/>
    <x v="0"/>
    <x v="9"/>
    <n v="5066"/>
    <x v="3"/>
    <x v="9"/>
  </r>
  <r>
    <x v="722"/>
    <x v="722"/>
    <x v="721"/>
    <x v="31"/>
    <x v="531"/>
    <x v="575"/>
    <x v="0"/>
    <x v="0"/>
    <s v="USD"/>
    <n v="1333909178"/>
    <x v="722"/>
    <n v="1331320778"/>
    <x v="722"/>
    <x v="0"/>
    <x v="234"/>
    <x v="0"/>
    <x v="9"/>
    <n v="16579.5"/>
    <x v="3"/>
    <x v="9"/>
  </r>
  <r>
    <x v="723"/>
    <x v="723"/>
    <x v="722"/>
    <x v="10"/>
    <x v="532"/>
    <x v="576"/>
    <x v="0"/>
    <x v="0"/>
    <s v="USD"/>
    <n v="1438228740"/>
    <x v="723"/>
    <n v="1435606549"/>
    <x v="723"/>
    <x v="0"/>
    <x v="61"/>
    <x v="0"/>
    <x v="9"/>
    <n v="2784.5"/>
    <x v="3"/>
    <x v="9"/>
  </r>
  <r>
    <x v="724"/>
    <x v="724"/>
    <x v="723"/>
    <x v="39"/>
    <x v="533"/>
    <x v="577"/>
    <x v="0"/>
    <x v="0"/>
    <s v="USD"/>
    <n v="1309447163"/>
    <x v="724"/>
    <n v="1306855163"/>
    <x v="724"/>
    <x v="0"/>
    <x v="235"/>
    <x v="0"/>
    <x v="9"/>
    <n v="3763.0050000000001"/>
    <x v="3"/>
    <x v="9"/>
  </r>
  <r>
    <x v="725"/>
    <x v="725"/>
    <x v="724"/>
    <x v="22"/>
    <x v="534"/>
    <x v="28"/>
    <x v="0"/>
    <x v="0"/>
    <s v="USD"/>
    <n v="1450018912"/>
    <x v="725"/>
    <n v="1447426912"/>
    <x v="725"/>
    <x v="0"/>
    <x v="205"/>
    <x v="0"/>
    <x v="9"/>
    <n v="10105"/>
    <x v="3"/>
    <x v="9"/>
  </r>
  <r>
    <x v="726"/>
    <x v="726"/>
    <x v="725"/>
    <x v="30"/>
    <x v="535"/>
    <x v="578"/>
    <x v="0"/>
    <x v="0"/>
    <s v="USD"/>
    <n v="1365728487"/>
    <x v="726"/>
    <n v="1363136487"/>
    <x v="726"/>
    <x v="0"/>
    <x v="2"/>
    <x v="0"/>
    <x v="9"/>
    <n v="1285"/>
    <x v="3"/>
    <x v="9"/>
  </r>
  <r>
    <x v="727"/>
    <x v="727"/>
    <x v="726"/>
    <x v="8"/>
    <x v="536"/>
    <x v="579"/>
    <x v="0"/>
    <x v="0"/>
    <s v="USD"/>
    <n v="1358198400"/>
    <x v="727"/>
    <n v="1354580949"/>
    <x v="727"/>
    <x v="0"/>
    <x v="184"/>
    <x v="0"/>
    <x v="9"/>
    <n v="2796"/>
    <x v="3"/>
    <x v="9"/>
  </r>
  <r>
    <x v="728"/>
    <x v="728"/>
    <x v="727"/>
    <x v="51"/>
    <x v="537"/>
    <x v="580"/>
    <x v="0"/>
    <x v="0"/>
    <s v="USD"/>
    <n v="1313957157"/>
    <x v="728"/>
    <n v="1310069157"/>
    <x v="728"/>
    <x v="0"/>
    <x v="208"/>
    <x v="0"/>
    <x v="9"/>
    <n v="4023.7249999999999"/>
    <x v="3"/>
    <x v="9"/>
  </r>
  <r>
    <x v="729"/>
    <x v="729"/>
    <x v="728"/>
    <x v="23"/>
    <x v="538"/>
    <x v="314"/>
    <x v="0"/>
    <x v="0"/>
    <s v="USD"/>
    <n v="1348028861"/>
    <x v="729"/>
    <n v="1342844861"/>
    <x v="729"/>
    <x v="0"/>
    <x v="148"/>
    <x v="0"/>
    <x v="9"/>
    <n v="2673"/>
    <x v="3"/>
    <x v="9"/>
  </r>
  <r>
    <x v="730"/>
    <x v="730"/>
    <x v="729"/>
    <x v="22"/>
    <x v="539"/>
    <x v="581"/>
    <x v="0"/>
    <x v="0"/>
    <s v="USD"/>
    <n v="1323280391"/>
    <x v="730"/>
    <n v="1320688391"/>
    <x v="730"/>
    <x v="0"/>
    <x v="236"/>
    <x v="0"/>
    <x v="9"/>
    <n v="13351.5"/>
    <x v="3"/>
    <x v="9"/>
  </r>
  <r>
    <x v="731"/>
    <x v="731"/>
    <x v="730"/>
    <x v="10"/>
    <x v="540"/>
    <x v="582"/>
    <x v="0"/>
    <x v="0"/>
    <s v="USD"/>
    <n v="1327212000"/>
    <x v="731"/>
    <n v="1322852747"/>
    <x v="731"/>
    <x v="0"/>
    <x v="26"/>
    <x v="0"/>
    <x v="9"/>
    <n v="3185.5"/>
    <x v="3"/>
    <x v="9"/>
  </r>
  <r>
    <x v="732"/>
    <x v="732"/>
    <x v="731"/>
    <x v="170"/>
    <x v="541"/>
    <x v="583"/>
    <x v="0"/>
    <x v="1"/>
    <s v="GBP"/>
    <n v="1380449461"/>
    <x v="732"/>
    <n v="1375265461"/>
    <x v="732"/>
    <x v="0"/>
    <x v="62"/>
    <x v="0"/>
    <x v="9"/>
    <n v="38.5"/>
    <x v="3"/>
    <x v="9"/>
  </r>
  <r>
    <x v="733"/>
    <x v="733"/>
    <x v="732"/>
    <x v="30"/>
    <x v="542"/>
    <x v="584"/>
    <x v="0"/>
    <x v="1"/>
    <s v="GBP"/>
    <n v="1387533892"/>
    <x v="733"/>
    <n v="1384941892"/>
    <x v="733"/>
    <x v="0"/>
    <x v="39"/>
    <x v="0"/>
    <x v="9"/>
    <n v="1590.5"/>
    <x v="3"/>
    <x v="9"/>
  </r>
  <r>
    <x v="734"/>
    <x v="734"/>
    <x v="733"/>
    <x v="0"/>
    <x v="543"/>
    <x v="585"/>
    <x v="0"/>
    <x v="5"/>
    <s v="CAD"/>
    <n v="1431147600"/>
    <x v="734"/>
    <n v="1428465420"/>
    <x v="734"/>
    <x v="0"/>
    <x v="7"/>
    <x v="0"/>
    <x v="9"/>
    <n v="5363.5"/>
    <x v="3"/>
    <x v="9"/>
  </r>
  <r>
    <x v="735"/>
    <x v="735"/>
    <x v="734"/>
    <x v="171"/>
    <x v="544"/>
    <x v="586"/>
    <x v="0"/>
    <x v="0"/>
    <s v="USD"/>
    <n v="1417653540"/>
    <x v="735"/>
    <n v="1414975346"/>
    <x v="735"/>
    <x v="0"/>
    <x v="194"/>
    <x v="0"/>
    <x v="9"/>
    <n v="27000"/>
    <x v="3"/>
    <x v="9"/>
  </r>
  <r>
    <x v="736"/>
    <x v="736"/>
    <x v="735"/>
    <x v="172"/>
    <x v="545"/>
    <x v="587"/>
    <x v="0"/>
    <x v="0"/>
    <s v="USD"/>
    <n v="1385009940"/>
    <x v="736"/>
    <n v="1383327440"/>
    <x v="736"/>
    <x v="0"/>
    <x v="52"/>
    <x v="0"/>
    <x v="9"/>
    <n v="5726.5"/>
    <x v="3"/>
    <x v="9"/>
  </r>
  <r>
    <x v="737"/>
    <x v="737"/>
    <x v="736"/>
    <x v="10"/>
    <x v="546"/>
    <x v="588"/>
    <x v="0"/>
    <x v="0"/>
    <s v="USD"/>
    <n v="1392408000"/>
    <x v="737"/>
    <n v="1390890987"/>
    <x v="737"/>
    <x v="0"/>
    <x v="52"/>
    <x v="0"/>
    <x v="9"/>
    <n v="3114"/>
    <x v="3"/>
    <x v="9"/>
  </r>
  <r>
    <x v="738"/>
    <x v="738"/>
    <x v="737"/>
    <x v="15"/>
    <x v="547"/>
    <x v="589"/>
    <x v="0"/>
    <x v="0"/>
    <s v="USD"/>
    <n v="1417409940"/>
    <x v="738"/>
    <n v="1414765794"/>
    <x v="738"/>
    <x v="0"/>
    <x v="14"/>
    <x v="0"/>
    <x v="9"/>
    <n v="821"/>
    <x v="3"/>
    <x v="9"/>
  </r>
  <r>
    <x v="739"/>
    <x v="739"/>
    <x v="738"/>
    <x v="12"/>
    <x v="548"/>
    <x v="590"/>
    <x v="0"/>
    <x v="0"/>
    <s v="USD"/>
    <n v="1407758629"/>
    <x v="739"/>
    <n v="1404907429"/>
    <x v="739"/>
    <x v="0"/>
    <x v="237"/>
    <x v="0"/>
    <x v="9"/>
    <n v="4819.5"/>
    <x v="3"/>
    <x v="9"/>
  </r>
  <r>
    <x v="740"/>
    <x v="740"/>
    <x v="739"/>
    <x v="9"/>
    <x v="549"/>
    <x v="202"/>
    <x v="0"/>
    <x v="0"/>
    <s v="USD"/>
    <n v="1434857482"/>
    <x v="740"/>
    <n v="1433647882"/>
    <x v="740"/>
    <x v="0"/>
    <x v="10"/>
    <x v="0"/>
    <x v="9"/>
    <n v="1620.5"/>
    <x v="3"/>
    <x v="9"/>
  </r>
  <r>
    <x v="741"/>
    <x v="741"/>
    <x v="740"/>
    <x v="93"/>
    <x v="550"/>
    <x v="591"/>
    <x v="0"/>
    <x v="0"/>
    <s v="USD"/>
    <n v="1370964806"/>
    <x v="741"/>
    <n v="1367940806"/>
    <x v="741"/>
    <x v="0"/>
    <x v="225"/>
    <x v="0"/>
    <x v="9"/>
    <n v="6693.9"/>
    <x v="3"/>
    <x v="9"/>
  </r>
  <r>
    <x v="742"/>
    <x v="742"/>
    <x v="741"/>
    <x v="123"/>
    <x v="551"/>
    <x v="592"/>
    <x v="0"/>
    <x v="0"/>
    <s v="USD"/>
    <n v="1395435712"/>
    <x v="742"/>
    <n v="1392847312"/>
    <x v="742"/>
    <x v="0"/>
    <x v="23"/>
    <x v="0"/>
    <x v="9"/>
    <n v="786.5"/>
    <x v="3"/>
    <x v="9"/>
  </r>
  <r>
    <x v="743"/>
    <x v="743"/>
    <x v="742"/>
    <x v="131"/>
    <x v="552"/>
    <x v="593"/>
    <x v="0"/>
    <x v="0"/>
    <s v="USD"/>
    <n v="1334610000"/>
    <x v="743"/>
    <n v="1332435685"/>
    <x v="743"/>
    <x v="0"/>
    <x v="41"/>
    <x v="0"/>
    <x v="9"/>
    <n v="414.5"/>
    <x v="3"/>
    <x v="9"/>
  </r>
  <r>
    <x v="744"/>
    <x v="744"/>
    <x v="743"/>
    <x v="10"/>
    <x v="553"/>
    <x v="594"/>
    <x v="0"/>
    <x v="0"/>
    <s v="USD"/>
    <n v="1355439503"/>
    <x v="744"/>
    <n v="1352847503"/>
    <x v="744"/>
    <x v="0"/>
    <x v="95"/>
    <x v="0"/>
    <x v="9"/>
    <n v="2589"/>
    <x v="3"/>
    <x v="9"/>
  </r>
  <r>
    <x v="745"/>
    <x v="745"/>
    <x v="744"/>
    <x v="173"/>
    <x v="554"/>
    <x v="595"/>
    <x v="0"/>
    <x v="0"/>
    <s v="USD"/>
    <n v="1367588645"/>
    <x v="745"/>
    <n v="1364996645"/>
    <x v="745"/>
    <x v="0"/>
    <x v="142"/>
    <x v="0"/>
    <x v="9"/>
    <n v="2025"/>
    <x v="3"/>
    <x v="9"/>
  </r>
  <r>
    <x v="746"/>
    <x v="746"/>
    <x v="745"/>
    <x v="174"/>
    <x v="555"/>
    <x v="596"/>
    <x v="0"/>
    <x v="0"/>
    <s v="USD"/>
    <n v="1348372740"/>
    <x v="746"/>
    <n v="1346806909"/>
    <x v="746"/>
    <x v="0"/>
    <x v="174"/>
    <x v="0"/>
    <x v="9"/>
    <n v="1707.5"/>
    <x v="3"/>
    <x v="9"/>
  </r>
  <r>
    <x v="747"/>
    <x v="747"/>
    <x v="746"/>
    <x v="39"/>
    <x v="556"/>
    <x v="597"/>
    <x v="0"/>
    <x v="9"/>
    <s v="EUR"/>
    <n v="1421319240"/>
    <x v="747"/>
    <n v="1418649019"/>
    <x v="747"/>
    <x v="0"/>
    <x v="165"/>
    <x v="0"/>
    <x v="9"/>
    <n v="3529"/>
    <x v="3"/>
    <x v="9"/>
  </r>
  <r>
    <x v="748"/>
    <x v="748"/>
    <x v="747"/>
    <x v="13"/>
    <x v="557"/>
    <x v="598"/>
    <x v="0"/>
    <x v="0"/>
    <s v="USD"/>
    <n v="1407701966"/>
    <x v="748"/>
    <n v="1405109966"/>
    <x v="748"/>
    <x v="0"/>
    <x v="34"/>
    <x v="0"/>
    <x v="9"/>
    <n v="1024.5"/>
    <x v="3"/>
    <x v="9"/>
  </r>
  <r>
    <x v="749"/>
    <x v="749"/>
    <x v="748"/>
    <x v="3"/>
    <x v="558"/>
    <x v="599"/>
    <x v="0"/>
    <x v="0"/>
    <s v="USD"/>
    <n v="1485642930"/>
    <x v="749"/>
    <n v="1483050930"/>
    <x v="749"/>
    <x v="0"/>
    <x v="238"/>
    <x v="0"/>
    <x v="9"/>
    <n v="5333"/>
    <x v="3"/>
    <x v="9"/>
  </r>
  <r>
    <x v="750"/>
    <x v="750"/>
    <x v="749"/>
    <x v="175"/>
    <x v="559"/>
    <x v="600"/>
    <x v="0"/>
    <x v="0"/>
    <s v="USD"/>
    <n v="1361739872"/>
    <x v="750"/>
    <n v="1359147872"/>
    <x v="750"/>
    <x v="0"/>
    <x v="211"/>
    <x v="0"/>
    <x v="9"/>
    <n v="2309"/>
    <x v="3"/>
    <x v="9"/>
  </r>
  <r>
    <x v="751"/>
    <x v="751"/>
    <x v="750"/>
    <x v="9"/>
    <x v="560"/>
    <x v="23"/>
    <x v="0"/>
    <x v="0"/>
    <s v="USD"/>
    <n v="1312470475"/>
    <x v="751"/>
    <n v="1308496075"/>
    <x v="751"/>
    <x v="0"/>
    <x v="95"/>
    <x v="0"/>
    <x v="9"/>
    <n v="1808.5"/>
    <x v="3"/>
    <x v="9"/>
  </r>
  <r>
    <x v="752"/>
    <x v="752"/>
    <x v="751"/>
    <x v="10"/>
    <x v="561"/>
    <x v="601"/>
    <x v="0"/>
    <x v="2"/>
    <s v="AUD"/>
    <n v="1476615600"/>
    <x v="752"/>
    <n v="1474884417"/>
    <x v="752"/>
    <x v="0"/>
    <x v="217"/>
    <x v="0"/>
    <x v="9"/>
    <n v="2845"/>
    <x v="3"/>
    <x v="9"/>
  </r>
  <r>
    <x v="753"/>
    <x v="753"/>
    <x v="752"/>
    <x v="3"/>
    <x v="562"/>
    <x v="602"/>
    <x v="0"/>
    <x v="0"/>
    <s v="USD"/>
    <n v="1423922991"/>
    <x v="753"/>
    <n v="1421330991"/>
    <x v="753"/>
    <x v="0"/>
    <x v="55"/>
    <x v="0"/>
    <x v="9"/>
    <n v="6413"/>
    <x v="3"/>
    <x v="9"/>
  </r>
  <r>
    <x v="754"/>
    <x v="754"/>
    <x v="753"/>
    <x v="13"/>
    <x v="563"/>
    <x v="603"/>
    <x v="0"/>
    <x v="0"/>
    <s v="USD"/>
    <n v="1357408721"/>
    <x v="754"/>
    <n v="1354816721"/>
    <x v="754"/>
    <x v="0"/>
    <x v="72"/>
    <x v="0"/>
    <x v="9"/>
    <n v="1062"/>
    <x v="3"/>
    <x v="9"/>
  </r>
  <r>
    <x v="755"/>
    <x v="755"/>
    <x v="754"/>
    <x v="30"/>
    <x v="564"/>
    <x v="604"/>
    <x v="0"/>
    <x v="0"/>
    <s v="USD"/>
    <n v="1369010460"/>
    <x v="755"/>
    <n v="1366381877"/>
    <x v="755"/>
    <x v="0"/>
    <x v="32"/>
    <x v="0"/>
    <x v="9"/>
    <n v="1307.845"/>
    <x v="3"/>
    <x v="9"/>
  </r>
  <r>
    <x v="756"/>
    <x v="756"/>
    <x v="755"/>
    <x v="176"/>
    <x v="565"/>
    <x v="605"/>
    <x v="0"/>
    <x v="0"/>
    <s v="USD"/>
    <n v="1303147459"/>
    <x v="756"/>
    <n v="1297880659"/>
    <x v="756"/>
    <x v="0"/>
    <x v="19"/>
    <x v="0"/>
    <x v="9"/>
    <n v="423"/>
    <x v="3"/>
    <x v="9"/>
  </r>
  <r>
    <x v="757"/>
    <x v="757"/>
    <x v="756"/>
    <x v="49"/>
    <x v="566"/>
    <x v="606"/>
    <x v="0"/>
    <x v="0"/>
    <s v="USD"/>
    <n v="1354756714"/>
    <x v="757"/>
    <n v="1353547114"/>
    <x v="757"/>
    <x v="0"/>
    <x v="59"/>
    <x v="0"/>
    <x v="9"/>
    <n v="306.5"/>
    <x v="3"/>
    <x v="9"/>
  </r>
  <r>
    <x v="758"/>
    <x v="758"/>
    <x v="757"/>
    <x v="30"/>
    <x v="567"/>
    <x v="607"/>
    <x v="0"/>
    <x v="0"/>
    <s v="USD"/>
    <n v="1286568268"/>
    <x v="758"/>
    <n v="1283976268"/>
    <x v="758"/>
    <x v="0"/>
    <x v="10"/>
    <x v="0"/>
    <x v="9"/>
    <n v="1284.5"/>
    <x v="3"/>
    <x v="9"/>
  </r>
  <r>
    <x v="759"/>
    <x v="759"/>
    <x v="758"/>
    <x v="10"/>
    <x v="568"/>
    <x v="608"/>
    <x v="0"/>
    <x v="1"/>
    <s v="GBP"/>
    <n v="1404892539"/>
    <x v="759"/>
    <n v="1401436539"/>
    <x v="759"/>
    <x v="0"/>
    <x v="221"/>
    <x v="0"/>
    <x v="9"/>
    <n v="2597.5"/>
    <x v="3"/>
    <x v="9"/>
  </r>
  <r>
    <x v="760"/>
    <x v="760"/>
    <x v="759"/>
    <x v="41"/>
    <x v="117"/>
    <x v="109"/>
    <x v="2"/>
    <x v="0"/>
    <s v="USD"/>
    <n v="1480188013"/>
    <x v="760"/>
    <n v="1477592413"/>
    <x v="760"/>
    <x v="0"/>
    <x v="78"/>
    <x v="1"/>
    <x v="10"/>
    <n v="0"/>
    <x v="3"/>
    <x v="10"/>
  </r>
  <r>
    <x v="761"/>
    <x v="761"/>
    <x v="760"/>
    <x v="10"/>
    <x v="569"/>
    <x v="609"/>
    <x v="2"/>
    <x v="0"/>
    <s v="USD"/>
    <n v="1391364126"/>
    <x v="761"/>
    <n v="1388772126"/>
    <x v="761"/>
    <x v="0"/>
    <x v="79"/>
    <x v="1"/>
    <x v="10"/>
    <n v="120.5"/>
    <x v="3"/>
    <x v="10"/>
  </r>
  <r>
    <x v="762"/>
    <x v="762"/>
    <x v="761"/>
    <x v="8"/>
    <x v="117"/>
    <x v="109"/>
    <x v="2"/>
    <x v="14"/>
    <s v="MXN"/>
    <n v="1480831200"/>
    <x v="762"/>
    <n v="1479328570"/>
    <x v="762"/>
    <x v="0"/>
    <x v="78"/>
    <x v="1"/>
    <x v="10"/>
    <n v="0"/>
    <x v="3"/>
    <x v="10"/>
  </r>
  <r>
    <x v="763"/>
    <x v="763"/>
    <x v="762"/>
    <x v="177"/>
    <x v="139"/>
    <x v="610"/>
    <x v="2"/>
    <x v="1"/>
    <s v="GBP"/>
    <n v="1376563408"/>
    <x v="763"/>
    <n v="1373971408"/>
    <x v="763"/>
    <x v="0"/>
    <x v="29"/>
    <x v="1"/>
    <x v="10"/>
    <n v="3"/>
    <x v="3"/>
    <x v="10"/>
  </r>
  <r>
    <x v="764"/>
    <x v="764"/>
    <x v="763"/>
    <x v="10"/>
    <x v="117"/>
    <x v="109"/>
    <x v="2"/>
    <x v="0"/>
    <s v="USD"/>
    <n v="1441858161"/>
    <x v="764"/>
    <n v="1439266161"/>
    <x v="764"/>
    <x v="0"/>
    <x v="78"/>
    <x v="1"/>
    <x v="10"/>
    <n v="0"/>
    <x v="3"/>
    <x v="10"/>
  </r>
  <r>
    <x v="765"/>
    <x v="765"/>
    <x v="764"/>
    <x v="39"/>
    <x v="570"/>
    <x v="611"/>
    <x v="2"/>
    <x v="0"/>
    <s v="USD"/>
    <n v="1413723684"/>
    <x v="765"/>
    <n v="1411131684"/>
    <x v="765"/>
    <x v="0"/>
    <x v="34"/>
    <x v="1"/>
    <x v="10"/>
    <n v="1282.5"/>
    <x v="3"/>
    <x v="10"/>
  </r>
  <r>
    <x v="766"/>
    <x v="766"/>
    <x v="765"/>
    <x v="23"/>
    <x v="117"/>
    <x v="109"/>
    <x v="2"/>
    <x v="5"/>
    <s v="CAD"/>
    <n v="1424112483"/>
    <x v="766"/>
    <n v="1421520483"/>
    <x v="766"/>
    <x v="0"/>
    <x v="78"/>
    <x v="1"/>
    <x v="10"/>
    <n v="0"/>
    <x v="3"/>
    <x v="10"/>
  </r>
  <r>
    <x v="767"/>
    <x v="767"/>
    <x v="766"/>
    <x v="10"/>
    <x v="571"/>
    <x v="612"/>
    <x v="2"/>
    <x v="0"/>
    <s v="USD"/>
    <n v="1432178810"/>
    <x v="767"/>
    <n v="1429586810"/>
    <x v="767"/>
    <x v="0"/>
    <x v="83"/>
    <x v="1"/>
    <x v="10"/>
    <n v="90"/>
    <x v="3"/>
    <x v="10"/>
  </r>
  <r>
    <x v="768"/>
    <x v="768"/>
    <x v="767"/>
    <x v="30"/>
    <x v="117"/>
    <x v="109"/>
    <x v="2"/>
    <x v="0"/>
    <s v="USD"/>
    <n v="1387169890"/>
    <x v="768"/>
    <n v="1384577890"/>
    <x v="768"/>
    <x v="0"/>
    <x v="78"/>
    <x v="1"/>
    <x v="10"/>
    <n v="0"/>
    <x v="3"/>
    <x v="10"/>
  </r>
  <r>
    <x v="769"/>
    <x v="769"/>
    <x v="768"/>
    <x v="23"/>
    <x v="572"/>
    <x v="613"/>
    <x v="2"/>
    <x v="0"/>
    <s v="USD"/>
    <n v="1388102094"/>
    <x v="769"/>
    <n v="1385510094"/>
    <x v="769"/>
    <x v="0"/>
    <x v="47"/>
    <x v="1"/>
    <x v="10"/>
    <n v="854"/>
    <x v="3"/>
    <x v="10"/>
  </r>
  <r>
    <x v="770"/>
    <x v="770"/>
    <x v="769"/>
    <x v="178"/>
    <x v="117"/>
    <x v="109"/>
    <x v="2"/>
    <x v="0"/>
    <s v="USD"/>
    <n v="1361750369"/>
    <x v="770"/>
    <n v="1358294369"/>
    <x v="770"/>
    <x v="0"/>
    <x v="78"/>
    <x v="1"/>
    <x v="10"/>
    <n v="0"/>
    <x v="3"/>
    <x v="10"/>
  </r>
  <r>
    <x v="771"/>
    <x v="771"/>
    <x v="770"/>
    <x v="114"/>
    <x v="115"/>
    <x v="614"/>
    <x v="2"/>
    <x v="0"/>
    <s v="USD"/>
    <n v="1454183202"/>
    <x v="771"/>
    <n v="1449863202"/>
    <x v="771"/>
    <x v="0"/>
    <x v="29"/>
    <x v="1"/>
    <x v="10"/>
    <n v="5.5"/>
    <x v="3"/>
    <x v="10"/>
  </r>
  <r>
    <x v="772"/>
    <x v="772"/>
    <x v="771"/>
    <x v="15"/>
    <x v="155"/>
    <x v="422"/>
    <x v="2"/>
    <x v="0"/>
    <s v="USD"/>
    <n v="1257047940"/>
    <x v="772"/>
    <n v="1252718519"/>
    <x v="772"/>
    <x v="0"/>
    <x v="29"/>
    <x v="1"/>
    <x v="10"/>
    <n v="25.5"/>
    <x v="3"/>
    <x v="10"/>
  </r>
  <r>
    <x v="773"/>
    <x v="773"/>
    <x v="772"/>
    <x v="179"/>
    <x v="573"/>
    <x v="615"/>
    <x v="2"/>
    <x v="1"/>
    <s v="GBP"/>
    <n v="1431298860"/>
    <x v="773"/>
    <n v="1428341985"/>
    <x v="773"/>
    <x v="0"/>
    <x v="84"/>
    <x v="1"/>
    <x v="10"/>
    <n v="17"/>
    <x v="3"/>
    <x v="10"/>
  </r>
  <r>
    <x v="774"/>
    <x v="774"/>
    <x v="773"/>
    <x v="2"/>
    <x v="574"/>
    <x v="616"/>
    <x v="2"/>
    <x v="0"/>
    <s v="USD"/>
    <n v="1393181018"/>
    <x v="774"/>
    <n v="1390589018"/>
    <x v="774"/>
    <x v="0"/>
    <x v="82"/>
    <x v="1"/>
    <x v="10"/>
    <n v="180"/>
    <x v="3"/>
    <x v="10"/>
  </r>
  <r>
    <x v="775"/>
    <x v="775"/>
    <x v="774"/>
    <x v="3"/>
    <x v="575"/>
    <x v="617"/>
    <x v="2"/>
    <x v="0"/>
    <s v="USD"/>
    <n v="1323998795"/>
    <x v="775"/>
    <n v="1321406795"/>
    <x v="775"/>
    <x v="0"/>
    <x v="81"/>
    <x v="1"/>
    <x v="10"/>
    <n v="87.5"/>
    <x v="3"/>
    <x v="10"/>
  </r>
  <r>
    <x v="776"/>
    <x v="776"/>
    <x v="775"/>
    <x v="39"/>
    <x v="576"/>
    <x v="618"/>
    <x v="2"/>
    <x v="0"/>
    <s v="USD"/>
    <n v="1444539600"/>
    <x v="776"/>
    <n v="1441297645"/>
    <x v="776"/>
    <x v="0"/>
    <x v="7"/>
    <x v="1"/>
    <x v="10"/>
    <n v="1827.5"/>
    <x v="3"/>
    <x v="10"/>
  </r>
  <r>
    <x v="777"/>
    <x v="777"/>
    <x v="776"/>
    <x v="9"/>
    <x v="577"/>
    <x v="449"/>
    <x v="2"/>
    <x v="0"/>
    <s v="USD"/>
    <n v="1375313577"/>
    <x v="777"/>
    <n v="1372721577"/>
    <x v="777"/>
    <x v="0"/>
    <x v="83"/>
    <x v="1"/>
    <x v="10"/>
    <n v="12"/>
    <x v="3"/>
    <x v="10"/>
  </r>
  <r>
    <x v="778"/>
    <x v="778"/>
    <x v="777"/>
    <x v="2"/>
    <x v="369"/>
    <x v="177"/>
    <x v="2"/>
    <x v="0"/>
    <s v="USD"/>
    <n v="1398876680"/>
    <x v="778"/>
    <n v="1396284680"/>
    <x v="778"/>
    <x v="0"/>
    <x v="29"/>
    <x v="1"/>
    <x v="10"/>
    <n v="1.5"/>
    <x v="3"/>
    <x v="10"/>
  </r>
  <r>
    <x v="779"/>
    <x v="779"/>
    <x v="778"/>
    <x v="36"/>
    <x v="402"/>
    <x v="129"/>
    <x v="2"/>
    <x v="0"/>
    <s v="USD"/>
    <n v="1287115200"/>
    <x v="779"/>
    <n v="1284567905"/>
    <x v="779"/>
    <x v="0"/>
    <x v="79"/>
    <x v="1"/>
    <x v="10"/>
    <n v="203"/>
    <x v="3"/>
    <x v="10"/>
  </r>
  <r>
    <x v="780"/>
    <x v="780"/>
    <x v="779"/>
    <x v="28"/>
    <x v="578"/>
    <x v="87"/>
    <x v="0"/>
    <x v="0"/>
    <s v="USD"/>
    <n v="1304439025"/>
    <x v="780"/>
    <n v="1301847025"/>
    <x v="780"/>
    <x v="0"/>
    <x v="74"/>
    <x v="0"/>
    <x v="11"/>
    <n v="533.5"/>
    <x v="4"/>
    <x v="11"/>
  </r>
  <r>
    <x v="781"/>
    <x v="781"/>
    <x v="780"/>
    <x v="134"/>
    <x v="579"/>
    <x v="619"/>
    <x v="0"/>
    <x v="0"/>
    <s v="USD"/>
    <n v="1370649674"/>
    <x v="781"/>
    <n v="1368057674"/>
    <x v="781"/>
    <x v="0"/>
    <x v="20"/>
    <x v="0"/>
    <x v="11"/>
    <n v="545.11500000000001"/>
    <x v="4"/>
    <x v="11"/>
  </r>
  <r>
    <x v="782"/>
    <x v="782"/>
    <x v="781"/>
    <x v="176"/>
    <x v="485"/>
    <x v="31"/>
    <x v="0"/>
    <x v="0"/>
    <s v="USD"/>
    <n v="1345918302"/>
    <x v="782"/>
    <n v="1343326302"/>
    <x v="782"/>
    <x v="0"/>
    <x v="25"/>
    <x v="0"/>
    <x v="11"/>
    <n v="357"/>
    <x v="4"/>
    <x v="11"/>
  </r>
  <r>
    <x v="783"/>
    <x v="783"/>
    <x v="782"/>
    <x v="15"/>
    <x v="580"/>
    <x v="620"/>
    <x v="0"/>
    <x v="0"/>
    <s v="USD"/>
    <n v="1335564000"/>
    <x v="783"/>
    <n v="1332182049"/>
    <x v="783"/>
    <x v="0"/>
    <x v="2"/>
    <x v="0"/>
    <x v="11"/>
    <n v="1128.5"/>
    <x v="4"/>
    <x v="11"/>
  </r>
  <r>
    <x v="784"/>
    <x v="784"/>
    <x v="783"/>
    <x v="28"/>
    <x v="581"/>
    <x v="78"/>
    <x v="0"/>
    <x v="0"/>
    <s v="USD"/>
    <n v="1395023719"/>
    <x v="784"/>
    <n v="1391571319"/>
    <x v="784"/>
    <x v="0"/>
    <x v="73"/>
    <x v="0"/>
    <x v="11"/>
    <n v="517.5"/>
    <x v="4"/>
    <x v="11"/>
  </r>
  <r>
    <x v="785"/>
    <x v="785"/>
    <x v="784"/>
    <x v="2"/>
    <x v="582"/>
    <x v="621"/>
    <x v="0"/>
    <x v="0"/>
    <s v="USD"/>
    <n v="1362060915"/>
    <x v="785"/>
    <n v="1359468915"/>
    <x v="785"/>
    <x v="0"/>
    <x v="60"/>
    <x v="0"/>
    <x v="11"/>
    <n v="466.07"/>
    <x v="4"/>
    <x v="11"/>
  </r>
  <r>
    <x v="786"/>
    <x v="786"/>
    <x v="785"/>
    <x v="10"/>
    <x v="583"/>
    <x v="622"/>
    <x v="0"/>
    <x v="0"/>
    <s v="USD"/>
    <n v="1336751220"/>
    <x v="786"/>
    <n v="1331774434"/>
    <x v="786"/>
    <x v="0"/>
    <x v="34"/>
    <x v="0"/>
    <x v="11"/>
    <n v="3592"/>
    <x v="4"/>
    <x v="11"/>
  </r>
  <r>
    <x v="787"/>
    <x v="787"/>
    <x v="786"/>
    <x v="38"/>
    <x v="584"/>
    <x v="623"/>
    <x v="0"/>
    <x v="0"/>
    <s v="USD"/>
    <n v="1383318226"/>
    <x v="787"/>
    <n v="1380726226"/>
    <x v="787"/>
    <x v="0"/>
    <x v="57"/>
    <x v="0"/>
    <x v="11"/>
    <n v="693.5"/>
    <x v="4"/>
    <x v="11"/>
  </r>
  <r>
    <x v="788"/>
    <x v="788"/>
    <x v="787"/>
    <x v="28"/>
    <x v="585"/>
    <x v="624"/>
    <x v="0"/>
    <x v="0"/>
    <s v="USD"/>
    <n v="1341633540"/>
    <x v="788"/>
    <n v="1338336588"/>
    <x v="788"/>
    <x v="0"/>
    <x v="69"/>
    <x v="0"/>
    <x v="11"/>
    <n v="1034.5250000000001"/>
    <x v="4"/>
    <x v="11"/>
  </r>
  <r>
    <x v="789"/>
    <x v="789"/>
    <x v="788"/>
    <x v="180"/>
    <x v="586"/>
    <x v="625"/>
    <x v="0"/>
    <x v="0"/>
    <s v="USD"/>
    <n v="1358755140"/>
    <x v="789"/>
    <n v="1357187280"/>
    <x v="789"/>
    <x v="0"/>
    <x v="25"/>
    <x v="0"/>
    <x v="11"/>
    <n v="937"/>
    <x v="4"/>
    <x v="11"/>
  </r>
  <r>
    <x v="790"/>
    <x v="790"/>
    <x v="789"/>
    <x v="3"/>
    <x v="587"/>
    <x v="626"/>
    <x v="0"/>
    <x v="0"/>
    <s v="USD"/>
    <n v="1359680939"/>
    <x v="790"/>
    <n v="1357088939"/>
    <x v="790"/>
    <x v="0"/>
    <x v="239"/>
    <x v="0"/>
    <x v="11"/>
    <n v="7296.73"/>
    <x v="4"/>
    <x v="11"/>
  </r>
  <r>
    <x v="791"/>
    <x v="791"/>
    <x v="790"/>
    <x v="51"/>
    <x v="588"/>
    <x v="627"/>
    <x v="0"/>
    <x v="0"/>
    <s v="USD"/>
    <n v="1384322340"/>
    <x v="791"/>
    <n v="1381430646"/>
    <x v="791"/>
    <x v="0"/>
    <x v="130"/>
    <x v="0"/>
    <x v="11"/>
    <n v="3959"/>
    <x v="4"/>
    <x v="11"/>
  </r>
  <r>
    <x v="792"/>
    <x v="792"/>
    <x v="791"/>
    <x v="30"/>
    <x v="589"/>
    <x v="628"/>
    <x v="0"/>
    <x v="0"/>
    <s v="USD"/>
    <n v="1383861483"/>
    <x v="792"/>
    <n v="1381265883"/>
    <x v="792"/>
    <x v="0"/>
    <x v="65"/>
    <x v="0"/>
    <x v="11"/>
    <n v="1285.5550000000001"/>
    <x v="4"/>
    <x v="11"/>
  </r>
  <r>
    <x v="793"/>
    <x v="793"/>
    <x v="792"/>
    <x v="181"/>
    <x v="590"/>
    <x v="629"/>
    <x v="0"/>
    <x v="0"/>
    <s v="USD"/>
    <n v="1372827540"/>
    <x v="793"/>
    <n v="1371491244"/>
    <x v="793"/>
    <x v="0"/>
    <x v="58"/>
    <x v="0"/>
    <x v="11"/>
    <n v="1429.2149999999999"/>
    <x v="4"/>
    <x v="11"/>
  </r>
  <r>
    <x v="794"/>
    <x v="794"/>
    <x v="793"/>
    <x v="6"/>
    <x v="591"/>
    <x v="630"/>
    <x v="0"/>
    <x v="0"/>
    <s v="USD"/>
    <n v="1315242360"/>
    <x v="794"/>
    <n v="1310438737"/>
    <x v="794"/>
    <x v="0"/>
    <x v="28"/>
    <x v="0"/>
    <x v="11"/>
    <n v="4239"/>
    <x v="4"/>
    <x v="11"/>
  </r>
  <r>
    <x v="795"/>
    <x v="795"/>
    <x v="794"/>
    <x v="32"/>
    <x v="592"/>
    <x v="631"/>
    <x v="0"/>
    <x v="0"/>
    <s v="USD"/>
    <n v="1333774740"/>
    <x v="795"/>
    <n v="1330094566"/>
    <x v="795"/>
    <x v="0"/>
    <x v="192"/>
    <x v="0"/>
    <x v="11"/>
    <n v="7917"/>
    <x v="4"/>
    <x v="11"/>
  </r>
  <r>
    <x v="796"/>
    <x v="796"/>
    <x v="795"/>
    <x v="3"/>
    <x v="593"/>
    <x v="40"/>
    <x v="0"/>
    <x v="0"/>
    <s v="USD"/>
    <n v="1379279400"/>
    <x v="796"/>
    <n v="1376687485"/>
    <x v="796"/>
    <x v="0"/>
    <x v="240"/>
    <x v="0"/>
    <x v="11"/>
    <n v="5112.5"/>
    <x v="4"/>
    <x v="11"/>
  </r>
  <r>
    <x v="797"/>
    <x v="797"/>
    <x v="796"/>
    <x v="9"/>
    <x v="594"/>
    <x v="632"/>
    <x v="0"/>
    <x v="0"/>
    <s v="USD"/>
    <n v="1335672000"/>
    <x v="797"/>
    <n v="1332978688"/>
    <x v="797"/>
    <x v="0"/>
    <x v="26"/>
    <x v="0"/>
    <x v="11"/>
    <n v="1648.5"/>
    <x v="4"/>
    <x v="11"/>
  </r>
  <r>
    <x v="798"/>
    <x v="798"/>
    <x v="797"/>
    <x v="8"/>
    <x v="595"/>
    <x v="633"/>
    <x v="0"/>
    <x v="0"/>
    <s v="USD"/>
    <n v="1412086187"/>
    <x v="798"/>
    <n v="1409494187"/>
    <x v="798"/>
    <x v="0"/>
    <x v="45"/>
    <x v="0"/>
    <x v="11"/>
    <n v="2054"/>
    <x v="4"/>
    <x v="11"/>
  </r>
  <r>
    <x v="799"/>
    <x v="799"/>
    <x v="798"/>
    <x v="10"/>
    <x v="596"/>
    <x v="634"/>
    <x v="0"/>
    <x v="0"/>
    <s v="USD"/>
    <n v="1335542446"/>
    <x v="799"/>
    <n v="1332950446"/>
    <x v="799"/>
    <x v="0"/>
    <x v="33"/>
    <x v="0"/>
    <x v="11"/>
    <n v="2514.5"/>
    <x v="4"/>
    <x v="11"/>
  </r>
  <r>
    <x v="800"/>
    <x v="800"/>
    <x v="799"/>
    <x v="15"/>
    <x v="597"/>
    <x v="635"/>
    <x v="0"/>
    <x v="1"/>
    <s v="GBP"/>
    <n v="1410431054"/>
    <x v="800"/>
    <n v="1407839054"/>
    <x v="800"/>
    <x v="0"/>
    <x v="66"/>
    <x v="0"/>
    <x v="11"/>
    <n v="1169"/>
    <x v="4"/>
    <x v="11"/>
  </r>
  <r>
    <x v="801"/>
    <x v="801"/>
    <x v="800"/>
    <x v="13"/>
    <x v="598"/>
    <x v="636"/>
    <x v="0"/>
    <x v="0"/>
    <s v="USD"/>
    <n v="1309547120"/>
    <x v="801"/>
    <n v="1306955120"/>
    <x v="801"/>
    <x v="0"/>
    <x v="13"/>
    <x v="0"/>
    <x v="11"/>
    <n v="1140.7149999999999"/>
    <x v="4"/>
    <x v="11"/>
  </r>
  <r>
    <x v="802"/>
    <x v="802"/>
    <x v="801"/>
    <x v="12"/>
    <x v="599"/>
    <x v="303"/>
    <x v="0"/>
    <x v="0"/>
    <s v="USD"/>
    <n v="1347854700"/>
    <x v="802"/>
    <n v="1343867524"/>
    <x v="802"/>
    <x v="0"/>
    <x v="11"/>
    <x v="0"/>
    <x v="11"/>
    <n v="3077.5"/>
    <x v="4"/>
    <x v="11"/>
  </r>
  <r>
    <x v="803"/>
    <x v="803"/>
    <x v="802"/>
    <x v="98"/>
    <x v="600"/>
    <x v="637"/>
    <x v="0"/>
    <x v="0"/>
    <s v="USD"/>
    <n v="1306630800"/>
    <x v="803"/>
    <n v="1304376478"/>
    <x v="803"/>
    <x v="0"/>
    <x v="44"/>
    <x v="0"/>
    <x v="11"/>
    <n v="1436.5"/>
    <x v="4"/>
    <x v="11"/>
  </r>
  <r>
    <x v="804"/>
    <x v="804"/>
    <x v="803"/>
    <x v="62"/>
    <x v="601"/>
    <x v="31"/>
    <x v="0"/>
    <x v="0"/>
    <s v="USD"/>
    <n v="1311393540"/>
    <x v="804"/>
    <n v="1309919526"/>
    <x v="804"/>
    <x v="0"/>
    <x v="59"/>
    <x v="0"/>
    <x v="11"/>
    <n v="2759"/>
    <x v="4"/>
    <x v="11"/>
  </r>
  <r>
    <x v="805"/>
    <x v="805"/>
    <x v="804"/>
    <x v="9"/>
    <x v="602"/>
    <x v="2"/>
    <x v="0"/>
    <x v="0"/>
    <s v="USD"/>
    <n v="1310857200"/>
    <x v="805"/>
    <n v="1306525512"/>
    <x v="805"/>
    <x v="0"/>
    <x v="241"/>
    <x v="0"/>
    <x v="11"/>
    <n v="1602"/>
    <x v="4"/>
    <x v="11"/>
  </r>
  <r>
    <x v="806"/>
    <x v="806"/>
    <x v="805"/>
    <x v="6"/>
    <x v="603"/>
    <x v="638"/>
    <x v="0"/>
    <x v="0"/>
    <s v="USD"/>
    <n v="1315413339"/>
    <x v="806"/>
    <n v="1312821339"/>
    <x v="806"/>
    <x v="0"/>
    <x v="26"/>
    <x v="0"/>
    <x v="11"/>
    <n v="4213"/>
    <x v="4"/>
    <x v="11"/>
  </r>
  <r>
    <x v="807"/>
    <x v="807"/>
    <x v="806"/>
    <x v="23"/>
    <x v="604"/>
    <x v="639"/>
    <x v="0"/>
    <x v="0"/>
    <s v="USD"/>
    <n v="1488333600"/>
    <x v="807"/>
    <n v="1485270311"/>
    <x v="807"/>
    <x v="0"/>
    <x v="7"/>
    <x v="0"/>
    <x v="11"/>
    <n v="2131"/>
    <x v="4"/>
    <x v="11"/>
  </r>
  <r>
    <x v="808"/>
    <x v="808"/>
    <x v="807"/>
    <x v="37"/>
    <x v="605"/>
    <x v="31"/>
    <x v="0"/>
    <x v="5"/>
    <s v="CAD"/>
    <n v="1419224340"/>
    <x v="808"/>
    <n v="1416363886"/>
    <x v="808"/>
    <x v="0"/>
    <x v="68"/>
    <x v="0"/>
    <x v="11"/>
    <n v="2271.5"/>
    <x v="4"/>
    <x v="11"/>
  </r>
  <r>
    <x v="809"/>
    <x v="809"/>
    <x v="808"/>
    <x v="23"/>
    <x v="606"/>
    <x v="640"/>
    <x v="0"/>
    <x v="0"/>
    <s v="USD"/>
    <n v="1390161630"/>
    <x v="809"/>
    <n v="1387569630"/>
    <x v="809"/>
    <x v="0"/>
    <x v="47"/>
    <x v="0"/>
    <x v="11"/>
    <n v="2101.5"/>
    <x v="4"/>
    <x v="11"/>
  </r>
  <r>
    <x v="810"/>
    <x v="810"/>
    <x v="809"/>
    <x v="15"/>
    <x v="607"/>
    <x v="2"/>
    <x v="0"/>
    <x v="0"/>
    <s v="USD"/>
    <n v="1346462462"/>
    <x v="810"/>
    <n v="1343870462"/>
    <x v="810"/>
    <x v="0"/>
    <x v="74"/>
    <x v="0"/>
    <x v="11"/>
    <n v="801"/>
    <x v="4"/>
    <x v="11"/>
  </r>
  <r>
    <x v="811"/>
    <x v="811"/>
    <x v="810"/>
    <x v="28"/>
    <x v="578"/>
    <x v="87"/>
    <x v="0"/>
    <x v="0"/>
    <s v="USD"/>
    <n v="1373475120"/>
    <x v="811"/>
    <n v="1371569202"/>
    <x v="811"/>
    <x v="0"/>
    <x v="8"/>
    <x v="0"/>
    <x v="11"/>
    <n v="526"/>
    <x v="4"/>
    <x v="11"/>
  </r>
  <r>
    <x v="812"/>
    <x v="812"/>
    <x v="811"/>
    <x v="20"/>
    <x v="608"/>
    <x v="641"/>
    <x v="0"/>
    <x v="0"/>
    <s v="USD"/>
    <n v="1362146280"/>
    <x v="812"/>
    <n v="1357604752"/>
    <x v="812"/>
    <x v="0"/>
    <x v="51"/>
    <x v="0"/>
    <x v="11"/>
    <n v="472"/>
    <x v="4"/>
    <x v="11"/>
  </r>
  <r>
    <x v="813"/>
    <x v="813"/>
    <x v="812"/>
    <x v="15"/>
    <x v="609"/>
    <x v="642"/>
    <x v="0"/>
    <x v="0"/>
    <s v="USD"/>
    <n v="1342825365"/>
    <x v="813"/>
    <n v="1340233365"/>
    <x v="813"/>
    <x v="0"/>
    <x v="93"/>
    <x v="0"/>
    <x v="11"/>
    <n v="1247.97"/>
    <x v="4"/>
    <x v="11"/>
  </r>
  <r>
    <x v="814"/>
    <x v="814"/>
    <x v="813"/>
    <x v="28"/>
    <x v="610"/>
    <x v="643"/>
    <x v="0"/>
    <x v="0"/>
    <s v="USD"/>
    <n v="1306865040"/>
    <x v="814"/>
    <n v="1305568201"/>
    <x v="814"/>
    <x v="0"/>
    <x v="33"/>
    <x v="0"/>
    <x v="11"/>
    <n v="650.5"/>
    <x v="4"/>
    <x v="11"/>
  </r>
  <r>
    <x v="815"/>
    <x v="815"/>
    <x v="814"/>
    <x v="23"/>
    <x v="611"/>
    <x v="644"/>
    <x v="0"/>
    <x v="0"/>
    <s v="USD"/>
    <n v="1414879303"/>
    <x v="815"/>
    <n v="1412287303"/>
    <x v="815"/>
    <x v="0"/>
    <x v="68"/>
    <x v="0"/>
    <x v="11"/>
    <n v="2161.5"/>
    <x v="4"/>
    <x v="11"/>
  </r>
  <r>
    <x v="816"/>
    <x v="816"/>
    <x v="815"/>
    <x v="39"/>
    <x v="612"/>
    <x v="645"/>
    <x v="0"/>
    <x v="0"/>
    <s v="USD"/>
    <n v="1365489000"/>
    <x v="816"/>
    <n v="1362776043"/>
    <x v="816"/>
    <x v="0"/>
    <x v="242"/>
    <x v="0"/>
    <x v="11"/>
    <n v="4131.7749999999996"/>
    <x v="4"/>
    <x v="11"/>
  </r>
  <r>
    <x v="817"/>
    <x v="817"/>
    <x v="816"/>
    <x v="15"/>
    <x v="613"/>
    <x v="646"/>
    <x v="0"/>
    <x v="0"/>
    <s v="USD"/>
    <n v="1331441940"/>
    <x v="817"/>
    <n v="1326810211"/>
    <x v="817"/>
    <x v="0"/>
    <x v="23"/>
    <x v="0"/>
    <x v="11"/>
    <n v="1039.83"/>
    <x v="4"/>
    <x v="11"/>
  </r>
  <r>
    <x v="818"/>
    <x v="818"/>
    <x v="817"/>
    <x v="18"/>
    <x v="614"/>
    <x v="647"/>
    <x v="0"/>
    <x v="0"/>
    <s v="USD"/>
    <n v="1344358860"/>
    <x v="818"/>
    <n v="1343682681"/>
    <x v="818"/>
    <x v="0"/>
    <x v="10"/>
    <x v="0"/>
    <x v="11"/>
    <n v="282"/>
    <x v="4"/>
    <x v="11"/>
  </r>
  <r>
    <x v="819"/>
    <x v="819"/>
    <x v="818"/>
    <x v="44"/>
    <x v="140"/>
    <x v="648"/>
    <x v="0"/>
    <x v="0"/>
    <s v="USD"/>
    <n v="1387601040"/>
    <x v="819"/>
    <n v="1386806254"/>
    <x v="819"/>
    <x v="0"/>
    <x v="25"/>
    <x v="0"/>
    <x v="11"/>
    <n v="224.5"/>
    <x v="4"/>
    <x v="11"/>
  </r>
  <r>
    <x v="820"/>
    <x v="820"/>
    <x v="819"/>
    <x v="13"/>
    <x v="615"/>
    <x v="649"/>
    <x v="0"/>
    <x v="0"/>
    <s v="USD"/>
    <n v="1402290000"/>
    <x v="820"/>
    <n v="1399666342"/>
    <x v="820"/>
    <x v="0"/>
    <x v="44"/>
    <x v="0"/>
    <x v="11"/>
    <n v="1359.5"/>
    <x v="4"/>
    <x v="11"/>
  </r>
  <r>
    <x v="821"/>
    <x v="821"/>
    <x v="820"/>
    <x v="182"/>
    <x v="616"/>
    <x v="31"/>
    <x v="0"/>
    <x v="0"/>
    <s v="USD"/>
    <n v="1430712060"/>
    <x v="821"/>
    <n v="1427753265"/>
    <x v="821"/>
    <x v="0"/>
    <x v="76"/>
    <x v="0"/>
    <x v="11"/>
    <n v="8780"/>
    <x v="4"/>
    <x v="11"/>
  </r>
  <r>
    <x v="822"/>
    <x v="822"/>
    <x v="821"/>
    <x v="9"/>
    <x v="617"/>
    <x v="650"/>
    <x v="0"/>
    <x v="0"/>
    <s v="USD"/>
    <n v="1349477050"/>
    <x v="822"/>
    <n v="1346885050"/>
    <x v="822"/>
    <x v="0"/>
    <x v="50"/>
    <x v="0"/>
    <x v="11"/>
    <n v="1822"/>
    <x v="4"/>
    <x v="11"/>
  </r>
  <r>
    <x v="823"/>
    <x v="823"/>
    <x v="822"/>
    <x v="134"/>
    <x v="618"/>
    <x v="651"/>
    <x v="0"/>
    <x v="0"/>
    <s v="USD"/>
    <n v="1427062852"/>
    <x v="823"/>
    <n v="1424474452"/>
    <x v="823"/>
    <x v="0"/>
    <x v="51"/>
    <x v="0"/>
    <x v="11"/>
    <n v="734.5"/>
    <x v="4"/>
    <x v="11"/>
  </r>
  <r>
    <x v="824"/>
    <x v="824"/>
    <x v="823"/>
    <x v="183"/>
    <x v="619"/>
    <x v="652"/>
    <x v="0"/>
    <x v="0"/>
    <s v="USD"/>
    <n v="1271573940"/>
    <x v="824"/>
    <n v="1268459318"/>
    <x v="824"/>
    <x v="0"/>
    <x v="241"/>
    <x v="0"/>
    <x v="11"/>
    <n v="1102.05"/>
    <x v="4"/>
    <x v="11"/>
  </r>
  <r>
    <x v="825"/>
    <x v="825"/>
    <x v="824"/>
    <x v="78"/>
    <x v="620"/>
    <x v="653"/>
    <x v="0"/>
    <x v="0"/>
    <s v="USD"/>
    <n v="1351495284"/>
    <x v="825"/>
    <n v="1349335284"/>
    <x v="825"/>
    <x v="0"/>
    <x v="221"/>
    <x v="0"/>
    <x v="11"/>
    <n v="6326.5"/>
    <x v="4"/>
    <x v="11"/>
  </r>
  <r>
    <x v="826"/>
    <x v="826"/>
    <x v="825"/>
    <x v="62"/>
    <x v="621"/>
    <x v="654"/>
    <x v="0"/>
    <x v="0"/>
    <s v="USD"/>
    <n v="1332719730"/>
    <x v="826"/>
    <n v="1330908930"/>
    <x v="826"/>
    <x v="0"/>
    <x v="72"/>
    <x v="0"/>
    <x v="11"/>
    <n v="2814.5"/>
    <x v="4"/>
    <x v="11"/>
  </r>
  <r>
    <x v="827"/>
    <x v="827"/>
    <x v="826"/>
    <x v="43"/>
    <x v="622"/>
    <x v="101"/>
    <x v="0"/>
    <x v="0"/>
    <s v="USD"/>
    <n v="1329248940"/>
    <x v="827"/>
    <n v="1326972107"/>
    <x v="827"/>
    <x v="0"/>
    <x v="202"/>
    <x v="0"/>
    <x v="11"/>
    <n v="160.5"/>
    <x v="4"/>
    <x v="11"/>
  </r>
  <r>
    <x v="828"/>
    <x v="828"/>
    <x v="827"/>
    <x v="46"/>
    <x v="623"/>
    <x v="644"/>
    <x v="0"/>
    <x v="0"/>
    <s v="USD"/>
    <n v="1340641440"/>
    <x v="828"/>
    <n v="1339549982"/>
    <x v="828"/>
    <x v="0"/>
    <x v="44"/>
    <x v="0"/>
    <x v="11"/>
    <n v="714.5"/>
    <x v="4"/>
    <x v="11"/>
  </r>
  <r>
    <x v="829"/>
    <x v="829"/>
    <x v="828"/>
    <x v="2"/>
    <x v="624"/>
    <x v="87"/>
    <x v="0"/>
    <x v="1"/>
    <s v="GBP"/>
    <n v="1468437240"/>
    <x v="829"/>
    <n v="1463253240"/>
    <x v="829"/>
    <x v="0"/>
    <x v="38"/>
    <x v="0"/>
    <x v="11"/>
    <n v="268"/>
    <x v="4"/>
    <x v="11"/>
  </r>
  <r>
    <x v="830"/>
    <x v="830"/>
    <x v="829"/>
    <x v="40"/>
    <x v="625"/>
    <x v="655"/>
    <x v="0"/>
    <x v="0"/>
    <s v="USD"/>
    <n v="1363952225"/>
    <x v="830"/>
    <n v="1361363825"/>
    <x v="830"/>
    <x v="0"/>
    <x v="58"/>
    <x v="0"/>
    <x v="11"/>
    <n v="986.5"/>
    <x v="4"/>
    <x v="11"/>
  </r>
  <r>
    <x v="831"/>
    <x v="831"/>
    <x v="830"/>
    <x v="15"/>
    <x v="98"/>
    <x v="656"/>
    <x v="0"/>
    <x v="0"/>
    <s v="USD"/>
    <n v="1335540694"/>
    <x v="831"/>
    <n v="1332948694"/>
    <x v="831"/>
    <x v="0"/>
    <x v="9"/>
    <x v="0"/>
    <x v="11"/>
    <n v="1760"/>
    <x v="4"/>
    <x v="11"/>
  </r>
  <r>
    <x v="832"/>
    <x v="832"/>
    <x v="831"/>
    <x v="36"/>
    <x v="626"/>
    <x v="657"/>
    <x v="0"/>
    <x v="0"/>
    <s v="USD"/>
    <n v="1327133580"/>
    <x v="832"/>
    <n v="1321978335"/>
    <x v="832"/>
    <x v="0"/>
    <x v="243"/>
    <x v="0"/>
    <x v="11"/>
    <n v="7622.53"/>
    <x v="4"/>
    <x v="11"/>
  </r>
  <r>
    <x v="833"/>
    <x v="833"/>
    <x v="832"/>
    <x v="12"/>
    <x v="627"/>
    <x v="658"/>
    <x v="0"/>
    <x v="0"/>
    <s v="USD"/>
    <n v="1397941475"/>
    <x v="833"/>
    <n v="1395349475"/>
    <x v="833"/>
    <x v="0"/>
    <x v="14"/>
    <x v="0"/>
    <x v="11"/>
    <n v="3070.5"/>
    <x v="4"/>
    <x v="11"/>
  </r>
  <r>
    <x v="834"/>
    <x v="834"/>
    <x v="833"/>
    <x v="62"/>
    <x v="628"/>
    <x v="659"/>
    <x v="0"/>
    <x v="0"/>
    <s v="USD"/>
    <n v="1372651140"/>
    <x v="834"/>
    <n v="1369770292"/>
    <x v="834"/>
    <x v="0"/>
    <x v="11"/>
    <x v="0"/>
    <x v="11"/>
    <n v="3640.5"/>
    <x v="4"/>
    <x v="11"/>
  </r>
  <r>
    <x v="835"/>
    <x v="835"/>
    <x v="834"/>
    <x v="13"/>
    <x v="629"/>
    <x v="660"/>
    <x v="0"/>
    <x v="0"/>
    <s v="USD"/>
    <n v="1337396400"/>
    <x v="835"/>
    <n v="1333709958"/>
    <x v="835"/>
    <x v="0"/>
    <x v="244"/>
    <x v="0"/>
    <x v="11"/>
    <n v="1192.5"/>
    <x v="4"/>
    <x v="11"/>
  </r>
  <r>
    <x v="836"/>
    <x v="836"/>
    <x v="835"/>
    <x v="10"/>
    <x v="630"/>
    <x v="661"/>
    <x v="0"/>
    <x v="0"/>
    <s v="USD"/>
    <n v="1381108918"/>
    <x v="836"/>
    <n v="1378516918"/>
    <x v="836"/>
    <x v="0"/>
    <x v="67"/>
    <x v="0"/>
    <x v="11"/>
    <n v="2546.2600000000002"/>
    <x v="4"/>
    <x v="11"/>
  </r>
  <r>
    <x v="837"/>
    <x v="837"/>
    <x v="836"/>
    <x v="30"/>
    <x v="631"/>
    <x v="662"/>
    <x v="0"/>
    <x v="0"/>
    <s v="USD"/>
    <n v="1398988662"/>
    <x v="837"/>
    <n v="1396396662"/>
    <x v="837"/>
    <x v="0"/>
    <x v="95"/>
    <x v="0"/>
    <x v="11"/>
    <n v="1553.5"/>
    <x v="4"/>
    <x v="11"/>
  </r>
  <r>
    <x v="838"/>
    <x v="838"/>
    <x v="837"/>
    <x v="13"/>
    <x v="632"/>
    <x v="663"/>
    <x v="0"/>
    <x v="0"/>
    <s v="USD"/>
    <n v="1326835985"/>
    <x v="838"/>
    <n v="1324243985"/>
    <x v="838"/>
    <x v="0"/>
    <x v="42"/>
    <x v="0"/>
    <x v="11"/>
    <n v="1484.5"/>
    <x v="4"/>
    <x v="11"/>
  </r>
  <r>
    <x v="839"/>
    <x v="839"/>
    <x v="838"/>
    <x v="10"/>
    <x v="633"/>
    <x v="664"/>
    <x v="0"/>
    <x v="0"/>
    <s v="USD"/>
    <n v="1348337956"/>
    <x v="839"/>
    <n v="1345745956"/>
    <x v="839"/>
    <x v="0"/>
    <x v="93"/>
    <x v="0"/>
    <x v="11"/>
    <n v="2963.415"/>
    <x v="4"/>
    <x v="11"/>
  </r>
  <r>
    <x v="840"/>
    <x v="840"/>
    <x v="839"/>
    <x v="3"/>
    <x v="634"/>
    <x v="665"/>
    <x v="0"/>
    <x v="0"/>
    <s v="USD"/>
    <n v="1474694787"/>
    <x v="840"/>
    <n v="1472102787"/>
    <x v="840"/>
    <x v="0"/>
    <x v="245"/>
    <x v="0"/>
    <x v="12"/>
    <n v="6115.83"/>
    <x v="4"/>
    <x v="12"/>
  </r>
  <r>
    <x v="841"/>
    <x v="841"/>
    <x v="840"/>
    <x v="10"/>
    <x v="635"/>
    <x v="666"/>
    <x v="0"/>
    <x v="0"/>
    <s v="USD"/>
    <n v="1415653663"/>
    <x v="841"/>
    <n v="1413058063"/>
    <x v="841"/>
    <x v="1"/>
    <x v="225"/>
    <x v="0"/>
    <x v="12"/>
    <n v="2580"/>
    <x v="4"/>
    <x v="12"/>
  </r>
  <r>
    <x v="842"/>
    <x v="842"/>
    <x v="841"/>
    <x v="30"/>
    <x v="636"/>
    <x v="667"/>
    <x v="0"/>
    <x v="5"/>
    <s v="CAD"/>
    <n v="1381723140"/>
    <x v="842"/>
    <n v="1378735983"/>
    <x v="842"/>
    <x v="1"/>
    <x v="70"/>
    <x v="0"/>
    <x v="12"/>
    <n v="1323.5"/>
    <x v="4"/>
    <x v="12"/>
  </r>
  <r>
    <x v="843"/>
    <x v="843"/>
    <x v="842"/>
    <x v="9"/>
    <x v="637"/>
    <x v="668"/>
    <x v="0"/>
    <x v="0"/>
    <s v="USD"/>
    <n v="1481184000"/>
    <x v="843"/>
    <n v="1479708680"/>
    <x v="843"/>
    <x v="0"/>
    <x v="246"/>
    <x v="0"/>
    <x v="12"/>
    <n v="4070.5"/>
    <x v="4"/>
    <x v="12"/>
  </r>
  <r>
    <x v="844"/>
    <x v="844"/>
    <x v="843"/>
    <x v="9"/>
    <x v="638"/>
    <x v="669"/>
    <x v="0"/>
    <x v="0"/>
    <s v="USD"/>
    <n v="1414817940"/>
    <x v="844"/>
    <n v="1411489552"/>
    <x v="844"/>
    <x v="1"/>
    <x v="180"/>
    <x v="0"/>
    <x v="12"/>
    <n v="2991.5"/>
    <x v="4"/>
    <x v="12"/>
  </r>
  <r>
    <x v="845"/>
    <x v="845"/>
    <x v="844"/>
    <x v="10"/>
    <x v="639"/>
    <x v="670"/>
    <x v="0"/>
    <x v="0"/>
    <s v="USD"/>
    <n v="1473047940"/>
    <x v="845"/>
    <n v="1469595396"/>
    <x v="845"/>
    <x v="0"/>
    <x v="247"/>
    <x v="0"/>
    <x v="12"/>
    <n v="3098.0050000000001"/>
    <x v="4"/>
    <x v="12"/>
  </r>
  <r>
    <x v="846"/>
    <x v="846"/>
    <x v="845"/>
    <x v="184"/>
    <x v="640"/>
    <x v="671"/>
    <x v="0"/>
    <x v="1"/>
    <s v="GBP"/>
    <n v="1394460000"/>
    <x v="846"/>
    <n v="1393233855"/>
    <x v="846"/>
    <x v="0"/>
    <x v="5"/>
    <x v="0"/>
    <x v="12"/>
    <n v="694.505"/>
    <x v="4"/>
    <x v="12"/>
  </r>
  <r>
    <x v="847"/>
    <x v="847"/>
    <x v="846"/>
    <x v="185"/>
    <x v="115"/>
    <x v="31"/>
    <x v="0"/>
    <x v="0"/>
    <s v="USD"/>
    <n v="1436555376"/>
    <x v="847"/>
    <n v="1433963376"/>
    <x v="847"/>
    <x v="0"/>
    <x v="29"/>
    <x v="0"/>
    <x v="12"/>
    <n v="5.5"/>
    <x v="4"/>
    <x v="12"/>
  </r>
  <r>
    <x v="848"/>
    <x v="848"/>
    <x v="847"/>
    <x v="43"/>
    <x v="452"/>
    <x v="31"/>
    <x v="0"/>
    <x v="0"/>
    <s v="USD"/>
    <n v="1429038033"/>
    <x v="848"/>
    <n v="1426446033"/>
    <x v="848"/>
    <x v="0"/>
    <x v="38"/>
    <x v="0"/>
    <x v="12"/>
    <n v="158"/>
    <x v="4"/>
    <x v="12"/>
  </r>
  <r>
    <x v="849"/>
    <x v="849"/>
    <x v="848"/>
    <x v="23"/>
    <x v="641"/>
    <x v="672"/>
    <x v="0"/>
    <x v="0"/>
    <s v="USD"/>
    <n v="1426473264"/>
    <x v="849"/>
    <n v="1424057664"/>
    <x v="849"/>
    <x v="0"/>
    <x v="248"/>
    <x v="0"/>
    <x v="12"/>
    <n v="2455.5"/>
    <x v="4"/>
    <x v="12"/>
  </r>
  <r>
    <x v="850"/>
    <x v="850"/>
    <x v="849"/>
    <x v="23"/>
    <x v="642"/>
    <x v="673"/>
    <x v="0"/>
    <x v="0"/>
    <s v="USD"/>
    <n v="1461560340"/>
    <x v="850"/>
    <n v="1458762717"/>
    <x v="850"/>
    <x v="0"/>
    <x v="182"/>
    <x v="0"/>
    <x v="12"/>
    <n v="3170"/>
    <x v="4"/>
    <x v="12"/>
  </r>
  <r>
    <x v="851"/>
    <x v="851"/>
    <x v="850"/>
    <x v="13"/>
    <x v="643"/>
    <x v="674"/>
    <x v="0"/>
    <x v="6"/>
    <s v="EUR"/>
    <n v="1469994300"/>
    <x v="851"/>
    <n v="1464815253"/>
    <x v="851"/>
    <x v="0"/>
    <x v="16"/>
    <x v="0"/>
    <x v="12"/>
    <n v="1339.5"/>
    <x v="4"/>
    <x v="12"/>
  </r>
  <r>
    <x v="852"/>
    <x v="852"/>
    <x v="851"/>
    <x v="8"/>
    <x v="644"/>
    <x v="675"/>
    <x v="0"/>
    <x v="0"/>
    <s v="USD"/>
    <n v="1477342800"/>
    <x v="852"/>
    <n v="1476386395"/>
    <x v="852"/>
    <x v="0"/>
    <x v="95"/>
    <x v="0"/>
    <x v="12"/>
    <n v="1868"/>
    <x v="4"/>
    <x v="12"/>
  </r>
  <r>
    <x v="853"/>
    <x v="853"/>
    <x v="852"/>
    <x v="43"/>
    <x v="452"/>
    <x v="31"/>
    <x v="0"/>
    <x v="0"/>
    <s v="USD"/>
    <n v="1424116709"/>
    <x v="853"/>
    <n v="1421524709"/>
    <x v="853"/>
    <x v="0"/>
    <x v="73"/>
    <x v="0"/>
    <x v="12"/>
    <n v="155"/>
    <x v="4"/>
    <x v="12"/>
  </r>
  <r>
    <x v="854"/>
    <x v="854"/>
    <x v="853"/>
    <x v="186"/>
    <x v="645"/>
    <x v="676"/>
    <x v="0"/>
    <x v="0"/>
    <s v="USD"/>
    <n v="1482901546"/>
    <x v="854"/>
    <n v="1480309546"/>
    <x v="854"/>
    <x v="0"/>
    <x v="249"/>
    <x v="0"/>
    <x v="12"/>
    <n v="16682.150000000001"/>
    <x v="4"/>
    <x v="12"/>
  </r>
  <r>
    <x v="855"/>
    <x v="855"/>
    <x v="854"/>
    <x v="187"/>
    <x v="646"/>
    <x v="677"/>
    <x v="0"/>
    <x v="0"/>
    <s v="USD"/>
    <n v="1469329217"/>
    <x v="855"/>
    <n v="1466737217"/>
    <x v="855"/>
    <x v="0"/>
    <x v="5"/>
    <x v="0"/>
    <x v="12"/>
    <n v="773.5"/>
    <x v="4"/>
    <x v="12"/>
  </r>
  <r>
    <x v="856"/>
    <x v="856"/>
    <x v="855"/>
    <x v="49"/>
    <x v="614"/>
    <x v="678"/>
    <x v="0"/>
    <x v="12"/>
    <s v="EUR"/>
    <n v="1477422000"/>
    <x v="856"/>
    <n v="1472282956"/>
    <x v="856"/>
    <x v="0"/>
    <x v="33"/>
    <x v="0"/>
    <x v="12"/>
    <n v="286.5"/>
    <x v="4"/>
    <x v="12"/>
  </r>
  <r>
    <x v="857"/>
    <x v="857"/>
    <x v="856"/>
    <x v="38"/>
    <x v="647"/>
    <x v="31"/>
    <x v="0"/>
    <x v="3"/>
    <s v="EUR"/>
    <n v="1448463431"/>
    <x v="857"/>
    <n v="1444831031"/>
    <x v="857"/>
    <x v="0"/>
    <x v="54"/>
    <x v="0"/>
    <x v="12"/>
    <n v="612"/>
    <x v="4"/>
    <x v="12"/>
  </r>
  <r>
    <x v="858"/>
    <x v="858"/>
    <x v="857"/>
    <x v="38"/>
    <x v="648"/>
    <x v="679"/>
    <x v="0"/>
    <x v="1"/>
    <s v="GBP"/>
    <n v="1429138740"/>
    <x v="858"/>
    <n v="1426528418"/>
    <x v="858"/>
    <x v="0"/>
    <x v="88"/>
    <x v="0"/>
    <x v="12"/>
    <n v="902.03499999999997"/>
    <x v="4"/>
    <x v="12"/>
  </r>
  <r>
    <x v="859"/>
    <x v="859"/>
    <x v="858"/>
    <x v="23"/>
    <x v="649"/>
    <x v="680"/>
    <x v="0"/>
    <x v="0"/>
    <s v="USD"/>
    <n v="1433376000"/>
    <x v="859"/>
    <n v="1430768468"/>
    <x v="859"/>
    <x v="0"/>
    <x v="15"/>
    <x v="0"/>
    <x v="12"/>
    <n v="2142.5"/>
    <x v="4"/>
    <x v="12"/>
  </r>
  <r>
    <x v="860"/>
    <x v="860"/>
    <x v="859"/>
    <x v="32"/>
    <x v="650"/>
    <x v="681"/>
    <x v="2"/>
    <x v="0"/>
    <s v="USD"/>
    <n v="1385123713"/>
    <x v="860"/>
    <n v="1382528113"/>
    <x v="860"/>
    <x v="0"/>
    <x v="53"/>
    <x v="1"/>
    <x v="13"/>
    <n v="1294"/>
    <x v="4"/>
    <x v="13"/>
  </r>
  <r>
    <x v="861"/>
    <x v="861"/>
    <x v="860"/>
    <x v="37"/>
    <x v="462"/>
    <x v="682"/>
    <x v="2"/>
    <x v="0"/>
    <s v="USD"/>
    <n v="1474067404"/>
    <x v="861"/>
    <n v="1471475404"/>
    <x v="861"/>
    <x v="0"/>
    <x v="84"/>
    <x v="1"/>
    <x v="13"/>
    <n v="51.5"/>
    <x v="4"/>
    <x v="13"/>
  </r>
  <r>
    <x v="862"/>
    <x v="862"/>
    <x v="861"/>
    <x v="63"/>
    <x v="575"/>
    <x v="683"/>
    <x v="2"/>
    <x v="1"/>
    <s v="GBP"/>
    <n v="1384179548"/>
    <x v="862"/>
    <n v="1381583948"/>
    <x v="862"/>
    <x v="0"/>
    <x v="80"/>
    <x v="1"/>
    <x v="13"/>
    <n v="87"/>
    <x v="4"/>
    <x v="13"/>
  </r>
  <r>
    <x v="863"/>
    <x v="863"/>
    <x v="862"/>
    <x v="13"/>
    <x v="456"/>
    <x v="684"/>
    <x v="2"/>
    <x v="0"/>
    <s v="USD"/>
    <n v="1329014966"/>
    <x v="863"/>
    <n v="1326422966"/>
    <x v="863"/>
    <x v="0"/>
    <x v="81"/>
    <x v="1"/>
    <x v="13"/>
    <n v="47.5"/>
    <x v="4"/>
    <x v="13"/>
  </r>
  <r>
    <x v="864"/>
    <x v="864"/>
    <x v="863"/>
    <x v="115"/>
    <x v="651"/>
    <x v="685"/>
    <x v="2"/>
    <x v="0"/>
    <s v="USD"/>
    <n v="1381917540"/>
    <x v="864"/>
    <n v="1379990038"/>
    <x v="864"/>
    <x v="0"/>
    <x v="1"/>
    <x v="1"/>
    <x v="13"/>
    <n v="1389.5"/>
    <x v="4"/>
    <x v="13"/>
  </r>
  <r>
    <x v="865"/>
    <x v="865"/>
    <x v="864"/>
    <x v="41"/>
    <x v="372"/>
    <x v="686"/>
    <x v="2"/>
    <x v="0"/>
    <s v="USD"/>
    <n v="1358361197"/>
    <x v="865"/>
    <n v="1353177197"/>
    <x v="865"/>
    <x v="0"/>
    <x v="84"/>
    <x v="1"/>
    <x v="13"/>
    <n v="23.5"/>
    <x v="4"/>
    <x v="13"/>
  </r>
  <r>
    <x v="866"/>
    <x v="866"/>
    <x v="865"/>
    <x v="8"/>
    <x v="141"/>
    <x v="687"/>
    <x v="2"/>
    <x v="0"/>
    <s v="USD"/>
    <n v="1425136200"/>
    <x v="866"/>
    <n v="1421853518"/>
    <x v="866"/>
    <x v="0"/>
    <x v="202"/>
    <x v="1"/>
    <x v="13"/>
    <n v="325.5"/>
    <x v="4"/>
    <x v="13"/>
  </r>
  <r>
    <x v="867"/>
    <x v="867"/>
    <x v="866"/>
    <x v="10"/>
    <x v="652"/>
    <x v="688"/>
    <x v="2"/>
    <x v="0"/>
    <s v="USD"/>
    <n v="1259643540"/>
    <x v="867"/>
    <n v="1254450706"/>
    <x v="867"/>
    <x v="0"/>
    <x v="202"/>
    <x v="1"/>
    <x v="13"/>
    <n v="606"/>
    <x v="4"/>
    <x v="13"/>
  </r>
  <r>
    <x v="868"/>
    <x v="868"/>
    <x v="867"/>
    <x v="101"/>
    <x v="155"/>
    <x v="689"/>
    <x v="2"/>
    <x v="0"/>
    <s v="USD"/>
    <n v="1389055198"/>
    <x v="868"/>
    <n v="1386463198"/>
    <x v="868"/>
    <x v="0"/>
    <x v="29"/>
    <x v="1"/>
    <x v="13"/>
    <n v="25.5"/>
    <x v="4"/>
    <x v="13"/>
  </r>
  <r>
    <x v="869"/>
    <x v="869"/>
    <x v="868"/>
    <x v="188"/>
    <x v="578"/>
    <x v="690"/>
    <x v="2"/>
    <x v="0"/>
    <s v="USD"/>
    <n v="1365448657"/>
    <x v="869"/>
    <n v="1362860257"/>
    <x v="869"/>
    <x v="0"/>
    <x v="83"/>
    <x v="1"/>
    <x v="13"/>
    <n v="521.5"/>
    <x v="4"/>
    <x v="13"/>
  </r>
  <r>
    <x v="870"/>
    <x v="870"/>
    <x v="869"/>
    <x v="22"/>
    <x v="653"/>
    <x v="691"/>
    <x v="2"/>
    <x v="1"/>
    <s v="GBP"/>
    <n v="1377995523"/>
    <x v="870"/>
    <n v="1375403523"/>
    <x v="870"/>
    <x v="0"/>
    <x v="81"/>
    <x v="1"/>
    <x v="13"/>
    <n v="33.5"/>
    <x v="4"/>
    <x v="13"/>
  </r>
  <r>
    <x v="871"/>
    <x v="871"/>
    <x v="870"/>
    <x v="12"/>
    <x v="144"/>
    <x v="692"/>
    <x v="2"/>
    <x v="0"/>
    <s v="USD"/>
    <n v="1385735295"/>
    <x v="871"/>
    <n v="1383139695"/>
    <x v="871"/>
    <x v="0"/>
    <x v="8"/>
    <x v="1"/>
    <x v="13"/>
    <n v="168.5"/>
    <x v="4"/>
    <x v="13"/>
  </r>
  <r>
    <x v="872"/>
    <x v="872"/>
    <x v="871"/>
    <x v="6"/>
    <x v="654"/>
    <x v="693"/>
    <x v="2"/>
    <x v="0"/>
    <s v="USD"/>
    <n v="1299786527"/>
    <x v="872"/>
    <n v="1295898527"/>
    <x v="872"/>
    <x v="0"/>
    <x v="84"/>
    <x v="1"/>
    <x v="13"/>
    <n v="33.5"/>
    <x v="4"/>
    <x v="13"/>
  </r>
  <r>
    <x v="873"/>
    <x v="873"/>
    <x v="872"/>
    <x v="8"/>
    <x v="372"/>
    <x v="694"/>
    <x v="2"/>
    <x v="0"/>
    <s v="USD"/>
    <n v="1352610040"/>
    <x v="873"/>
    <n v="1349150440"/>
    <x v="873"/>
    <x v="0"/>
    <x v="81"/>
    <x v="1"/>
    <x v="13"/>
    <n v="25"/>
    <x v="4"/>
    <x v="13"/>
  </r>
  <r>
    <x v="874"/>
    <x v="874"/>
    <x v="873"/>
    <x v="9"/>
    <x v="655"/>
    <x v="695"/>
    <x v="2"/>
    <x v="0"/>
    <s v="USD"/>
    <n v="1367676034"/>
    <x v="874"/>
    <n v="1365084034"/>
    <x v="874"/>
    <x v="0"/>
    <x v="64"/>
    <x v="1"/>
    <x v="13"/>
    <n v="375.5"/>
    <x v="4"/>
    <x v="13"/>
  </r>
  <r>
    <x v="875"/>
    <x v="875"/>
    <x v="874"/>
    <x v="10"/>
    <x v="117"/>
    <x v="109"/>
    <x v="2"/>
    <x v="0"/>
    <s v="USD"/>
    <n v="1442856131"/>
    <x v="875"/>
    <n v="1441128131"/>
    <x v="875"/>
    <x v="0"/>
    <x v="78"/>
    <x v="1"/>
    <x v="13"/>
    <n v="0"/>
    <x v="4"/>
    <x v="13"/>
  </r>
  <r>
    <x v="876"/>
    <x v="876"/>
    <x v="875"/>
    <x v="189"/>
    <x v="656"/>
    <x v="696"/>
    <x v="2"/>
    <x v="1"/>
    <s v="GBP"/>
    <n v="1359978927"/>
    <x v="876"/>
    <n v="1357127727"/>
    <x v="876"/>
    <x v="0"/>
    <x v="43"/>
    <x v="1"/>
    <x v="13"/>
    <n v="665.5"/>
    <x v="4"/>
    <x v="13"/>
  </r>
  <r>
    <x v="877"/>
    <x v="877"/>
    <x v="876"/>
    <x v="13"/>
    <x v="77"/>
    <x v="697"/>
    <x v="2"/>
    <x v="0"/>
    <s v="USD"/>
    <n v="1387479360"/>
    <x v="877"/>
    <n v="1384887360"/>
    <x v="877"/>
    <x v="0"/>
    <x v="60"/>
    <x v="1"/>
    <x v="13"/>
    <n v="690"/>
    <x v="4"/>
    <x v="13"/>
  </r>
  <r>
    <x v="878"/>
    <x v="878"/>
    <x v="877"/>
    <x v="10"/>
    <x v="654"/>
    <x v="698"/>
    <x v="2"/>
    <x v="0"/>
    <s v="USD"/>
    <n v="1293082524"/>
    <x v="878"/>
    <n v="1290490524"/>
    <x v="878"/>
    <x v="0"/>
    <x v="84"/>
    <x v="1"/>
    <x v="13"/>
    <n v="33.5"/>
    <x v="4"/>
    <x v="13"/>
  </r>
  <r>
    <x v="879"/>
    <x v="879"/>
    <x v="878"/>
    <x v="190"/>
    <x v="657"/>
    <x v="699"/>
    <x v="2"/>
    <x v="0"/>
    <s v="USD"/>
    <n v="1338321305"/>
    <x v="879"/>
    <n v="1336506905"/>
    <x v="879"/>
    <x v="0"/>
    <x v="209"/>
    <x v="1"/>
    <x v="13"/>
    <n v="337"/>
    <x v="4"/>
    <x v="13"/>
  </r>
  <r>
    <x v="880"/>
    <x v="880"/>
    <x v="879"/>
    <x v="191"/>
    <x v="658"/>
    <x v="700"/>
    <x v="2"/>
    <x v="0"/>
    <s v="USD"/>
    <n v="1351582938"/>
    <x v="880"/>
    <n v="1348731738"/>
    <x v="880"/>
    <x v="0"/>
    <x v="22"/>
    <x v="1"/>
    <x v="14"/>
    <n v="60.5"/>
    <x v="4"/>
    <x v="14"/>
  </r>
  <r>
    <x v="881"/>
    <x v="881"/>
    <x v="880"/>
    <x v="192"/>
    <x v="134"/>
    <x v="417"/>
    <x v="2"/>
    <x v="0"/>
    <s v="USD"/>
    <n v="1326520886"/>
    <x v="881"/>
    <n v="1322632886"/>
    <x v="881"/>
    <x v="0"/>
    <x v="29"/>
    <x v="1"/>
    <x v="14"/>
    <n v="15.5"/>
    <x v="4"/>
    <x v="14"/>
  </r>
  <r>
    <x v="882"/>
    <x v="882"/>
    <x v="881"/>
    <x v="15"/>
    <x v="659"/>
    <x v="701"/>
    <x v="2"/>
    <x v="0"/>
    <s v="USD"/>
    <n v="1315341550"/>
    <x v="882"/>
    <n v="1312490350"/>
    <x v="882"/>
    <x v="0"/>
    <x v="25"/>
    <x v="1"/>
    <x v="14"/>
    <n v="158"/>
    <x v="4"/>
    <x v="14"/>
  </r>
  <r>
    <x v="883"/>
    <x v="883"/>
    <x v="882"/>
    <x v="10"/>
    <x v="660"/>
    <x v="702"/>
    <x v="2"/>
    <x v="0"/>
    <s v="USD"/>
    <n v="1456957635"/>
    <x v="883"/>
    <n v="1451773635"/>
    <x v="883"/>
    <x v="0"/>
    <x v="54"/>
    <x v="1"/>
    <x v="14"/>
    <n v="1012.5"/>
    <x v="4"/>
    <x v="14"/>
  </r>
  <r>
    <x v="884"/>
    <x v="884"/>
    <x v="883"/>
    <x v="13"/>
    <x v="170"/>
    <x v="460"/>
    <x v="2"/>
    <x v="0"/>
    <s v="USD"/>
    <n v="1336789860"/>
    <x v="884"/>
    <n v="1331666146"/>
    <x v="884"/>
    <x v="0"/>
    <x v="84"/>
    <x v="1"/>
    <x v="14"/>
    <n v="11"/>
    <x v="4"/>
    <x v="14"/>
  </r>
  <r>
    <x v="885"/>
    <x v="885"/>
    <x v="884"/>
    <x v="28"/>
    <x v="661"/>
    <x v="703"/>
    <x v="2"/>
    <x v="0"/>
    <s v="USD"/>
    <n v="1483137311"/>
    <x v="885"/>
    <n v="1481322911"/>
    <x v="885"/>
    <x v="0"/>
    <x v="64"/>
    <x v="1"/>
    <x v="14"/>
    <n v="385.5"/>
    <x v="4"/>
    <x v="14"/>
  </r>
  <r>
    <x v="886"/>
    <x v="886"/>
    <x v="885"/>
    <x v="2"/>
    <x v="82"/>
    <x v="704"/>
    <x v="2"/>
    <x v="0"/>
    <s v="USD"/>
    <n v="1473972813"/>
    <x v="886"/>
    <n v="1471812813"/>
    <x v="886"/>
    <x v="0"/>
    <x v="63"/>
    <x v="1"/>
    <x v="14"/>
    <n v="106"/>
    <x v="4"/>
    <x v="14"/>
  </r>
  <r>
    <x v="887"/>
    <x v="887"/>
    <x v="886"/>
    <x v="28"/>
    <x v="117"/>
    <x v="109"/>
    <x v="2"/>
    <x v="0"/>
    <s v="USD"/>
    <n v="1338159655"/>
    <x v="887"/>
    <n v="1335567655"/>
    <x v="887"/>
    <x v="0"/>
    <x v="78"/>
    <x v="1"/>
    <x v="14"/>
    <n v="0"/>
    <x v="4"/>
    <x v="14"/>
  </r>
  <r>
    <x v="888"/>
    <x v="888"/>
    <x v="887"/>
    <x v="28"/>
    <x v="662"/>
    <x v="705"/>
    <x v="2"/>
    <x v="0"/>
    <s v="USD"/>
    <n v="1314856800"/>
    <x v="888"/>
    <n v="1311789885"/>
    <x v="888"/>
    <x v="0"/>
    <x v="80"/>
    <x v="1"/>
    <x v="14"/>
    <n v="38"/>
    <x v="4"/>
    <x v="14"/>
  </r>
  <r>
    <x v="889"/>
    <x v="889"/>
    <x v="888"/>
    <x v="31"/>
    <x v="663"/>
    <x v="706"/>
    <x v="2"/>
    <x v="0"/>
    <s v="USD"/>
    <n v="1412534943"/>
    <x v="889"/>
    <n v="1409942943"/>
    <x v="889"/>
    <x v="0"/>
    <x v="58"/>
    <x v="1"/>
    <x v="14"/>
    <n v="1196.1600000000001"/>
    <x v="4"/>
    <x v="14"/>
  </r>
  <r>
    <x v="890"/>
    <x v="890"/>
    <x v="889"/>
    <x v="9"/>
    <x v="366"/>
    <x v="707"/>
    <x v="2"/>
    <x v="0"/>
    <s v="USD"/>
    <n v="1385055979"/>
    <x v="890"/>
    <n v="1382460379"/>
    <x v="890"/>
    <x v="0"/>
    <x v="80"/>
    <x v="1"/>
    <x v="14"/>
    <n v="64.5"/>
    <x v="4"/>
    <x v="14"/>
  </r>
  <r>
    <x v="891"/>
    <x v="891"/>
    <x v="890"/>
    <x v="6"/>
    <x v="92"/>
    <x v="140"/>
    <x v="2"/>
    <x v="0"/>
    <s v="USD"/>
    <n v="1408581930"/>
    <x v="891"/>
    <n v="1405989930"/>
    <x v="891"/>
    <x v="0"/>
    <x v="82"/>
    <x v="1"/>
    <x v="14"/>
    <n v="134.5"/>
    <x v="4"/>
    <x v="14"/>
  </r>
  <r>
    <x v="892"/>
    <x v="892"/>
    <x v="891"/>
    <x v="12"/>
    <x v="664"/>
    <x v="708"/>
    <x v="2"/>
    <x v="0"/>
    <s v="USD"/>
    <n v="1280635200"/>
    <x v="892"/>
    <n v="1273121283"/>
    <x v="892"/>
    <x v="0"/>
    <x v="57"/>
    <x v="1"/>
    <x v="14"/>
    <n v="1231"/>
    <x v="4"/>
    <x v="14"/>
  </r>
  <r>
    <x v="893"/>
    <x v="893"/>
    <x v="892"/>
    <x v="13"/>
    <x v="148"/>
    <x v="709"/>
    <x v="2"/>
    <x v="0"/>
    <s v="USD"/>
    <n v="1427920363"/>
    <x v="893"/>
    <n v="1425331963"/>
    <x v="893"/>
    <x v="0"/>
    <x v="81"/>
    <x v="1"/>
    <x v="14"/>
    <n v="102.5"/>
    <x v="4"/>
    <x v="14"/>
  </r>
  <r>
    <x v="894"/>
    <x v="894"/>
    <x v="893"/>
    <x v="22"/>
    <x v="665"/>
    <x v="710"/>
    <x v="2"/>
    <x v="0"/>
    <s v="USD"/>
    <n v="1465169610"/>
    <x v="894"/>
    <n v="1462577610"/>
    <x v="894"/>
    <x v="0"/>
    <x v="28"/>
    <x v="1"/>
    <x v="14"/>
    <n v="3943.5"/>
    <x v="4"/>
    <x v="14"/>
  </r>
  <r>
    <x v="895"/>
    <x v="895"/>
    <x v="894"/>
    <x v="6"/>
    <x v="666"/>
    <x v="711"/>
    <x v="2"/>
    <x v="0"/>
    <s v="USD"/>
    <n v="1287975829"/>
    <x v="895"/>
    <n v="1284087829"/>
    <x v="895"/>
    <x v="0"/>
    <x v="63"/>
    <x v="1"/>
    <x v="14"/>
    <n v="101"/>
    <x v="4"/>
    <x v="14"/>
  </r>
  <r>
    <x v="896"/>
    <x v="896"/>
    <x v="895"/>
    <x v="6"/>
    <x v="667"/>
    <x v="142"/>
    <x v="2"/>
    <x v="0"/>
    <s v="USD"/>
    <n v="1440734400"/>
    <x v="896"/>
    <n v="1438549026"/>
    <x v="896"/>
    <x v="0"/>
    <x v="250"/>
    <x v="1"/>
    <x v="14"/>
    <n v="1636"/>
    <x v="4"/>
    <x v="14"/>
  </r>
  <r>
    <x v="897"/>
    <x v="897"/>
    <x v="896"/>
    <x v="9"/>
    <x v="117"/>
    <x v="109"/>
    <x v="2"/>
    <x v="0"/>
    <s v="USD"/>
    <n v="1354123908"/>
    <x v="897"/>
    <n v="1351528308"/>
    <x v="897"/>
    <x v="0"/>
    <x v="78"/>
    <x v="1"/>
    <x v="14"/>
    <n v="0"/>
    <x v="4"/>
    <x v="14"/>
  </r>
  <r>
    <x v="898"/>
    <x v="898"/>
    <x v="897"/>
    <x v="30"/>
    <x v="119"/>
    <x v="712"/>
    <x v="2"/>
    <x v="0"/>
    <s v="USD"/>
    <n v="1326651110"/>
    <x v="898"/>
    <n v="1322763110"/>
    <x v="898"/>
    <x v="0"/>
    <x v="84"/>
    <x v="1"/>
    <x v="14"/>
    <n v="36"/>
    <x v="4"/>
    <x v="14"/>
  </r>
  <r>
    <x v="899"/>
    <x v="899"/>
    <x v="898"/>
    <x v="47"/>
    <x v="668"/>
    <x v="713"/>
    <x v="2"/>
    <x v="0"/>
    <s v="USD"/>
    <n v="1306549362"/>
    <x v="899"/>
    <n v="1302661362"/>
    <x v="899"/>
    <x v="0"/>
    <x v="22"/>
    <x v="1"/>
    <x v="14"/>
    <n v="144"/>
    <x v="4"/>
    <x v="14"/>
  </r>
  <r>
    <x v="900"/>
    <x v="900"/>
    <x v="899"/>
    <x v="10"/>
    <x v="577"/>
    <x v="714"/>
    <x v="2"/>
    <x v="0"/>
    <s v="USD"/>
    <n v="1459365802"/>
    <x v="900"/>
    <n v="1456777402"/>
    <x v="900"/>
    <x v="0"/>
    <x v="84"/>
    <x v="1"/>
    <x v="13"/>
    <n v="11.5"/>
    <x v="4"/>
    <x v="13"/>
  </r>
  <r>
    <x v="901"/>
    <x v="901"/>
    <x v="900"/>
    <x v="115"/>
    <x v="117"/>
    <x v="109"/>
    <x v="2"/>
    <x v="0"/>
    <s v="USD"/>
    <n v="1276024260"/>
    <x v="901"/>
    <n v="1272050914"/>
    <x v="901"/>
    <x v="0"/>
    <x v="78"/>
    <x v="1"/>
    <x v="13"/>
    <n v="0"/>
    <x v="4"/>
    <x v="13"/>
  </r>
  <r>
    <x v="902"/>
    <x v="902"/>
    <x v="901"/>
    <x v="11"/>
    <x v="456"/>
    <x v="715"/>
    <x v="2"/>
    <x v="0"/>
    <s v="USD"/>
    <n v="1409412600"/>
    <x v="902"/>
    <n v="1404947422"/>
    <x v="902"/>
    <x v="0"/>
    <x v="83"/>
    <x v="1"/>
    <x v="13"/>
    <n v="46.5"/>
    <x v="4"/>
    <x v="13"/>
  </r>
  <r>
    <x v="903"/>
    <x v="903"/>
    <x v="902"/>
    <x v="10"/>
    <x v="669"/>
    <x v="416"/>
    <x v="2"/>
    <x v="0"/>
    <s v="USD"/>
    <n v="1348367100"/>
    <x v="903"/>
    <n v="1346180780"/>
    <x v="903"/>
    <x v="0"/>
    <x v="80"/>
    <x v="1"/>
    <x v="13"/>
    <n v="82"/>
    <x v="4"/>
    <x v="13"/>
  </r>
  <r>
    <x v="904"/>
    <x v="904"/>
    <x v="903"/>
    <x v="63"/>
    <x v="118"/>
    <x v="716"/>
    <x v="2"/>
    <x v="0"/>
    <s v="USD"/>
    <n v="1451786137"/>
    <x v="904"/>
    <n v="1449194137"/>
    <x v="904"/>
    <x v="0"/>
    <x v="83"/>
    <x v="1"/>
    <x v="13"/>
    <n v="77"/>
    <x v="4"/>
    <x v="13"/>
  </r>
  <r>
    <x v="905"/>
    <x v="905"/>
    <x v="904"/>
    <x v="115"/>
    <x v="670"/>
    <x v="717"/>
    <x v="2"/>
    <x v="0"/>
    <s v="USD"/>
    <n v="1295847926"/>
    <x v="905"/>
    <n v="1290663926"/>
    <x v="905"/>
    <x v="0"/>
    <x v="79"/>
    <x v="1"/>
    <x v="13"/>
    <n v="101"/>
    <x v="4"/>
    <x v="13"/>
  </r>
  <r>
    <x v="906"/>
    <x v="906"/>
    <x v="905"/>
    <x v="36"/>
    <x v="117"/>
    <x v="109"/>
    <x v="2"/>
    <x v="0"/>
    <s v="USD"/>
    <n v="1394681590"/>
    <x v="906"/>
    <n v="1392093190"/>
    <x v="906"/>
    <x v="0"/>
    <x v="78"/>
    <x v="1"/>
    <x v="13"/>
    <n v="0"/>
    <x v="4"/>
    <x v="13"/>
  </r>
  <r>
    <x v="907"/>
    <x v="907"/>
    <x v="906"/>
    <x v="193"/>
    <x v="117"/>
    <x v="109"/>
    <x v="2"/>
    <x v="0"/>
    <s v="USD"/>
    <n v="1315715823"/>
    <x v="907"/>
    <n v="1313123823"/>
    <x v="907"/>
    <x v="0"/>
    <x v="78"/>
    <x v="1"/>
    <x v="13"/>
    <n v="0"/>
    <x v="4"/>
    <x v="13"/>
  </r>
  <r>
    <x v="908"/>
    <x v="908"/>
    <x v="907"/>
    <x v="30"/>
    <x v="117"/>
    <x v="109"/>
    <x v="2"/>
    <x v="0"/>
    <s v="USD"/>
    <n v="1280206740"/>
    <x v="908"/>
    <n v="1276283655"/>
    <x v="908"/>
    <x v="0"/>
    <x v="78"/>
    <x v="1"/>
    <x v="13"/>
    <n v="0"/>
    <x v="4"/>
    <x v="13"/>
  </r>
  <r>
    <x v="909"/>
    <x v="909"/>
    <x v="908"/>
    <x v="194"/>
    <x v="624"/>
    <x v="140"/>
    <x v="2"/>
    <x v="0"/>
    <s v="USD"/>
    <n v="1343016000"/>
    <x v="909"/>
    <n v="1340296440"/>
    <x v="909"/>
    <x v="0"/>
    <x v="22"/>
    <x v="1"/>
    <x v="13"/>
    <n v="264"/>
    <x v="4"/>
    <x v="13"/>
  </r>
  <r>
    <x v="910"/>
    <x v="910"/>
    <x v="909"/>
    <x v="131"/>
    <x v="430"/>
    <x v="718"/>
    <x v="2"/>
    <x v="1"/>
    <s v="GBP"/>
    <n v="1488546319"/>
    <x v="910"/>
    <n v="1483362319"/>
    <x v="910"/>
    <x v="0"/>
    <x v="81"/>
    <x v="1"/>
    <x v="13"/>
    <n v="64"/>
    <x v="4"/>
    <x v="13"/>
  </r>
  <r>
    <x v="911"/>
    <x v="911"/>
    <x v="910"/>
    <x v="57"/>
    <x v="117"/>
    <x v="109"/>
    <x v="2"/>
    <x v="0"/>
    <s v="USD"/>
    <n v="1390522045"/>
    <x v="911"/>
    <n v="1388707645"/>
    <x v="911"/>
    <x v="0"/>
    <x v="78"/>
    <x v="1"/>
    <x v="13"/>
    <n v="0"/>
    <x v="4"/>
    <x v="13"/>
  </r>
  <r>
    <x v="912"/>
    <x v="912"/>
    <x v="911"/>
    <x v="8"/>
    <x v="134"/>
    <x v="719"/>
    <x v="2"/>
    <x v="0"/>
    <s v="USD"/>
    <n v="1355197047"/>
    <x v="912"/>
    <n v="1350009447"/>
    <x v="912"/>
    <x v="0"/>
    <x v="84"/>
    <x v="1"/>
    <x v="13"/>
    <n v="16"/>
    <x v="4"/>
    <x v="13"/>
  </r>
  <r>
    <x v="913"/>
    <x v="913"/>
    <x v="912"/>
    <x v="11"/>
    <x v="671"/>
    <x v="720"/>
    <x v="2"/>
    <x v="0"/>
    <s v="USD"/>
    <n v="1336188019"/>
    <x v="913"/>
    <n v="1333596019"/>
    <x v="913"/>
    <x v="0"/>
    <x v="54"/>
    <x v="1"/>
    <x v="13"/>
    <n v="1003"/>
    <x v="4"/>
    <x v="13"/>
  </r>
  <r>
    <x v="914"/>
    <x v="914"/>
    <x v="913"/>
    <x v="15"/>
    <x v="117"/>
    <x v="109"/>
    <x v="2"/>
    <x v="0"/>
    <s v="USD"/>
    <n v="1345918747"/>
    <x v="914"/>
    <n v="1343326747"/>
    <x v="914"/>
    <x v="0"/>
    <x v="78"/>
    <x v="1"/>
    <x v="13"/>
    <n v="0"/>
    <x v="4"/>
    <x v="13"/>
  </r>
  <r>
    <x v="915"/>
    <x v="915"/>
    <x v="914"/>
    <x v="115"/>
    <x v="672"/>
    <x v="721"/>
    <x v="2"/>
    <x v="0"/>
    <s v="USD"/>
    <n v="1330577940"/>
    <x v="915"/>
    <n v="1327853914"/>
    <x v="915"/>
    <x v="0"/>
    <x v="82"/>
    <x v="1"/>
    <x v="13"/>
    <n v="192"/>
    <x v="4"/>
    <x v="13"/>
  </r>
  <r>
    <x v="916"/>
    <x v="916"/>
    <x v="915"/>
    <x v="126"/>
    <x v="117"/>
    <x v="109"/>
    <x v="2"/>
    <x v="0"/>
    <s v="USD"/>
    <n v="1287723600"/>
    <x v="916"/>
    <n v="1284409734"/>
    <x v="916"/>
    <x v="0"/>
    <x v="78"/>
    <x v="1"/>
    <x v="13"/>
    <n v="0"/>
    <x v="4"/>
    <x v="13"/>
  </r>
  <r>
    <x v="917"/>
    <x v="917"/>
    <x v="916"/>
    <x v="10"/>
    <x v="134"/>
    <x v="722"/>
    <x v="2"/>
    <x v="0"/>
    <s v="USD"/>
    <n v="1405305000"/>
    <x v="917"/>
    <n v="1402612730"/>
    <x v="917"/>
    <x v="0"/>
    <x v="29"/>
    <x v="1"/>
    <x v="13"/>
    <n v="15.5"/>
    <x v="4"/>
    <x v="13"/>
  </r>
  <r>
    <x v="918"/>
    <x v="918"/>
    <x v="917"/>
    <x v="195"/>
    <x v="670"/>
    <x v="723"/>
    <x v="2"/>
    <x v="1"/>
    <s v="GBP"/>
    <n v="1417474761"/>
    <x v="918"/>
    <n v="1414879161"/>
    <x v="918"/>
    <x v="0"/>
    <x v="73"/>
    <x v="1"/>
    <x v="13"/>
    <n v="103"/>
    <x v="4"/>
    <x v="13"/>
  </r>
  <r>
    <x v="919"/>
    <x v="919"/>
    <x v="918"/>
    <x v="22"/>
    <x v="173"/>
    <x v="724"/>
    <x v="2"/>
    <x v="0"/>
    <s v="USD"/>
    <n v="1355930645"/>
    <x v="919"/>
    <n v="1352906645"/>
    <x v="919"/>
    <x v="0"/>
    <x v="29"/>
    <x v="1"/>
    <x v="13"/>
    <n v="50.5"/>
    <x v="4"/>
    <x v="13"/>
  </r>
  <r>
    <x v="920"/>
    <x v="920"/>
    <x v="919"/>
    <x v="62"/>
    <x v="117"/>
    <x v="109"/>
    <x v="2"/>
    <x v="0"/>
    <s v="USD"/>
    <n v="1384448822"/>
    <x v="920"/>
    <n v="1381853222"/>
    <x v="920"/>
    <x v="0"/>
    <x v="78"/>
    <x v="1"/>
    <x v="13"/>
    <n v="0"/>
    <x v="4"/>
    <x v="13"/>
  </r>
  <r>
    <x v="921"/>
    <x v="921"/>
    <x v="920"/>
    <x v="36"/>
    <x v="673"/>
    <x v="725"/>
    <x v="2"/>
    <x v="0"/>
    <s v="USD"/>
    <n v="1323666376"/>
    <x v="921"/>
    <n v="1320033976"/>
    <x v="921"/>
    <x v="0"/>
    <x v="9"/>
    <x v="1"/>
    <x v="13"/>
    <n v="2327.5"/>
    <x v="4"/>
    <x v="13"/>
  </r>
  <r>
    <x v="922"/>
    <x v="922"/>
    <x v="921"/>
    <x v="100"/>
    <x v="674"/>
    <x v="726"/>
    <x v="2"/>
    <x v="0"/>
    <s v="USD"/>
    <n v="1412167393"/>
    <x v="922"/>
    <n v="1409143393"/>
    <x v="922"/>
    <x v="0"/>
    <x v="209"/>
    <x v="1"/>
    <x v="13"/>
    <n v="2855"/>
    <x v="4"/>
    <x v="13"/>
  </r>
  <r>
    <x v="923"/>
    <x v="923"/>
    <x v="922"/>
    <x v="36"/>
    <x v="675"/>
    <x v="727"/>
    <x v="2"/>
    <x v="0"/>
    <s v="USD"/>
    <n v="1416614523"/>
    <x v="923"/>
    <n v="1414018923"/>
    <x v="923"/>
    <x v="0"/>
    <x v="79"/>
    <x v="1"/>
    <x v="13"/>
    <n v="168"/>
    <x v="4"/>
    <x v="13"/>
  </r>
  <r>
    <x v="924"/>
    <x v="924"/>
    <x v="923"/>
    <x v="9"/>
    <x v="676"/>
    <x v="728"/>
    <x v="2"/>
    <x v="0"/>
    <s v="USD"/>
    <n v="1360795069"/>
    <x v="924"/>
    <n v="1358203069"/>
    <x v="924"/>
    <x v="0"/>
    <x v="41"/>
    <x v="1"/>
    <x v="13"/>
    <n v="171"/>
    <x v="4"/>
    <x v="13"/>
  </r>
  <r>
    <x v="925"/>
    <x v="925"/>
    <x v="924"/>
    <x v="12"/>
    <x v="669"/>
    <x v="129"/>
    <x v="2"/>
    <x v="0"/>
    <s v="USD"/>
    <n v="1385590111"/>
    <x v="925"/>
    <n v="1382994511"/>
    <x v="925"/>
    <x v="0"/>
    <x v="81"/>
    <x v="1"/>
    <x v="13"/>
    <n v="82.5"/>
    <x v="4"/>
    <x v="13"/>
  </r>
  <r>
    <x v="926"/>
    <x v="926"/>
    <x v="925"/>
    <x v="39"/>
    <x v="117"/>
    <x v="109"/>
    <x v="2"/>
    <x v="0"/>
    <s v="USD"/>
    <n v="1278628800"/>
    <x v="926"/>
    <n v="1276043330"/>
    <x v="926"/>
    <x v="0"/>
    <x v="78"/>
    <x v="1"/>
    <x v="13"/>
    <n v="0"/>
    <x v="4"/>
    <x v="13"/>
  </r>
  <r>
    <x v="927"/>
    <x v="927"/>
    <x v="926"/>
    <x v="22"/>
    <x v="117"/>
    <x v="109"/>
    <x v="2"/>
    <x v="0"/>
    <s v="USD"/>
    <n v="1337024695"/>
    <x v="927"/>
    <n v="1334432695"/>
    <x v="927"/>
    <x v="0"/>
    <x v="78"/>
    <x v="1"/>
    <x v="13"/>
    <n v="0"/>
    <x v="4"/>
    <x v="13"/>
  </r>
  <r>
    <x v="928"/>
    <x v="928"/>
    <x v="927"/>
    <x v="107"/>
    <x v="607"/>
    <x v="729"/>
    <x v="2"/>
    <x v="0"/>
    <s v="USD"/>
    <n v="1353196800"/>
    <x v="928"/>
    <n v="1348864913"/>
    <x v="928"/>
    <x v="0"/>
    <x v="33"/>
    <x v="1"/>
    <x v="13"/>
    <n v="801.5"/>
    <x v="4"/>
    <x v="13"/>
  </r>
  <r>
    <x v="929"/>
    <x v="929"/>
    <x v="928"/>
    <x v="2"/>
    <x v="117"/>
    <x v="109"/>
    <x v="2"/>
    <x v="0"/>
    <s v="USD"/>
    <n v="1333946569"/>
    <x v="929"/>
    <n v="1331358169"/>
    <x v="929"/>
    <x v="0"/>
    <x v="78"/>
    <x v="1"/>
    <x v="13"/>
    <n v="0"/>
    <x v="4"/>
    <x v="13"/>
  </r>
  <r>
    <x v="930"/>
    <x v="930"/>
    <x v="929"/>
    <x v="42"/>
    <x v="154"/>
    <x v="730"/>
    <x v="2"/>
    <x v="0"/>
    <s v="USD"/>
    <n v="1277501520"/>
    <x v="930"/>
    <n v="1273874306"/>
    <x v="930"/>
    <x v="0"/>
    <x v="81"/>
    <x v="1"/>
    <x v="13"/>
    <n v="175"/>
    <x v="4"/>
    <x v="13"/>
  </r>
  <r>
    <x v="931"/>
    <x v="931"/>
    <x v="930"/>
    <x v="13"/>
    <x v="449"/>
    <x v="731"/>
    <x v="2"/>
    <x v="1"/>
    <s v="GBP"/>
    <n v="1395007200"/>
    <x v="931"/>
    <n v="1392021502"/>
    <x v="931"/>
    <x v="0"/>
    <x v="63"/>
    <x v="1"/>
    <x v="13"/>
    <n v="69"/>
    <x v="4"/>
    <x v="13"/>
  </r>
  <r>
    <x v="932"/>
    <x v="932"/>
    <x v="931"/>
    <x v="196"/>
    <x v="677"/>
    <x v="732"/>
    <x v="2"/>
    <x v="0"/>
    <s v="USD"/>
    <n v="1363990545"/>
    <x v="932"/>
    <n v="1360106145"/>
    <x v="932"/>
    <x v="0"/>
    <x v="209"/>
    <x v="1"/>
    <x v="13"/>
    <n v="705.5"/>
    <x v="4"/>
    <x v="13"/>
  </r>
  <r>
    <x v="933"/>
    <x v="933"/>
    <x v="932"/>
    <x v="13"/>
    <x v="678"/>
    <x v="733"/>
    <x v="2"/>
    <x v="0"/>
    <s v="USD"/>
    <n v="1399867409"/>
    <x v="933"/>
    <n v="1394683409"/>
    <x v="933"/>
    <x v="0"/>
    <x v="84"/>
    <x v="1"/>
    <x v="13"/>
    <n v="61"/>
    <x v="4"/>
    <x v="13"/>
  </r>
  <r>
    <x v="934"/>
    <x v="934"/>
    <x v="933"/>
    <x v="10"/>
    <x v="679"/>
    <x v="734"/>
    <x v="2"/>
    <x v="5"/>
    <s v="CAD"/>
    <n v="1399183200"/>
    <x v="934"/>
    <n v="1396633284"/>
    <x v="934"/>
    <x v="0"/>
    <x v="209"/>
    <x v="1"/>
    <x v="13"/>
    <n v="775"/>
    <x v="4"/>
    <x v="13"/>
  </r>
  <r>
    <x v="935"/>
    <x v="935"/>
    <x v="934"/>
    <x v="8"/>
    <x v="155"/>
    <x v="735"/>
    <x v="2"/>
    <x v="0"/>
    <s v="USD"/>
    <n v="1454054429"/>
    <x v="935"/>
    <n v="1451462429"/>
    <x v="935"/>
    <x v="0"/>
    <x v="84"/>
    <x v="1"/>
    <x v="13"/>
    <n v="26"/>
    <x v="4"/>
    <x v="13"/>
  </r>
  <r>
    <x v="936"/>
    <x v="936"/>
    <x v="935"/>
    <x v="123"/>
    <x v="117"/>
    <x v="109"/>
    <x v="2"/>
    <x v="0"/>
    <s v="USD"/>
    <n v="1326916800"/>
    <x v="936"/>
    <n v="1323131689"/>
    <x v="936"/>
    <x v="0"/>
    <x v="78"/>
    <x v="1"/>
    <x v="13"/>
    <n v="0"/>
    <x v="4"/>
    <x v="13"/>
  </r>
  <r>
    <x v="937"/>
    <x v="937"/>
    <x v="936"/>
    <x v="8"/>
    <x v="130"/>
    <x v="736"/>
    <x v="2"/>
    <x v="0"/>
    <s v="USD"/>
    <n v="1383509357"/>
    <x v="937"/>
    <n v="1380913757"/>
    <x v="937"/>
    <x v="0"/>
    <x v="84"/>
    <x v="1"/>
    <x v="13"/>
    <n v="21"/>
    <x v="4"/>
    <x v="13"/>
  </r>
  <r>
    <x v="938"/>
    <x v="938"/>
    <x v="937"/>
    <x v="39"/>
    <x v="379"/>
    <x v="737"/>
    <x v="2"/>
    <x v="0"/>
    <s v="USD"/>
    <n v="1346585448"/>
    <x v="938"/>
    <n v="1343993448"/>
    <x v="938"/>
    <x v="0"/>
    <x v="29"/>
    <x v="1"/>
    <x v="13"/>
    <n v="13"/>
    <x v="4"/>
    <x v="13"/>
  </r>
  <r>
    <x v="939"/>
    <x v="939"/>
    <x v="938"/>
    <x v="181"/>
    <x v="130"/>
    <x v="738"/>
    <x v="2"/>
    <x v="0"/>
    <s v="USD"/>
    <n v="1372622280"/>
    <x v="939"/>
    <n v="1369246738"/>
    <x v="939"/>
    <x v="0"/>
    <x v="84"/>
    <x v="1"/>
    <x v="13"/>
    <n v="21"/>
    <x v="4"/>
    <x v="13"/>
  </r>
  <r>
    <x v="940"/>
    <x v="940"/>
    <x v="939"/>
    <x v="7"/>
    <x v="680"/>
    <x v="739"/>
    <x v="2"/>
    <x v="0"/>
    <s v="USD"/>
    <n v="1439251926"/>
    <x v="940"/>
    <n v="1435363926"/>
    <x v="940"/>
    <x v="0"/>
    <x v="25"/>
    <x v="1"/>
    <x v="8"/>
    <n v="779"/>
    <x v="2"/>
    <x v="8"/>
  </r>
  <r>
    <x v="941"/>
    <x v="941"/>
    <x v="940"/>
    <x v="63"/>
    <x v="681"/>
    <x v="740"/>
    <x v="2"/>
    <x v="0"/>
    <s v="USD"/>
    <n v="1486693145"/>
    <x v="941"/>
    <n v="1484101145"/>
    <x v="941"/>
    <x v="0"/>
    <x v="162"/>
    <x v="1"/>
    <x v="8"/>
    <n v="596"/>
    <x v="2"/>
    <x v="8"/>
  </r>
  <r>
    <x v="942"/>
    <x v="942"/>
    <x v="941"/>
    <x v="51"/>
    <x v="682"/>
    <x v="741"/>
    <x v="2"/>
    <x v="0"/>
    <s v="USD"/>
    <n v="1455826460"/>
    <x v="942"/>
    <n v="1452716060"/>
    <x v="942"/>
    <x v="0"/>
    <x v="38"/>
    <x v="1"/>
    <x v="8"/>
    <n v="342"/>
    <x v="2"/>
    <x v="8"/>
  </r>
  <r>
    <x v="943"/>
    <x v="943"/>
    <x v="942"/>
    <x v="9"/>
    <x v="683"/>
    <x v="742"/>
    <x v="2"/>
    <x v="0"/>
    <s v="USD"/>
    <n v="1480438905"/>
    <x v="943"/>
    <n v="1477843305"/>
    <x v="943"/>
    <x v="0"/>
    <x v="8"/>
    <x v="1"/>
    <x v="8"/>
    <n v="150.5"/>
    <x v="2"/>
    <x v="8"/>
  </r>
  <r>
    <x v="944"/>
    <x v="944"/>
    <x v="943"/>
    <x v="63"/>
    <x v="684"/>
    <x v="743"/>
    <x v="2"/>
    <x v="0"/>
    <s v="USD"/>
    <n v="1460988000"/>
    <x v="944"/>
    <n v="1458050450"/>
    <x v="944"/>
    <x v="0"/>
    <x v="93"/>
    <x v="1"/>
    <x v="8"/>
    <n v="3379.5"/>
    <x v="2"/>
    <x v="8"/>
  </r>
  <r>
    <x v="945"/>
    <x v="945"/>
    <x v="944"/>
    <x v="57"/>
    <x v="685"/>
    <x v="744"/>
    <x v="2"/>
    <x v="6"/>
    <s v="EUR"/>
    <n v="1487462340"/>
    <x v="945"/>
    <n v="1482958626"/>
    <x v="945"/>
    <x v="0"/>
    <x v="38"/>
    <x v="1"/>
    <x v="8"/>
    <n v="1250"/>
    <x v="2"/>
    <x v="8"/>
  </r>
  <r>
    <x v="946"/>
    <x v="946"/>
    <x v="945"/>
    <x v="36"/>
    <x v="686"/>
    <x v="745"/>
    <x v="2"/>
    <x v="0"/>
    <s v="USD"/>
    <n v="1473444048"/>
    <x v="946"/>
    <n v="1470852048"/>
    <x v="946"/>
    <x v="0"/>
    <x v="81"/>
    <x v="1"/>
    <x v="8"/>
    <n v="145.5"/>
    <x v="2"/>
    <x v="8"/>
  </r>
  <r>
    <x v="947"/>
    <x v="947"/>
    <x v="946"/>
    <x v="16"/>
    <x v="117"/>
    <x v="109"/>
    <x v="2"/>
    <x v="0"/>
    <s v="USD"/>
    <n v="1467312306"/>
    <x v="947"/>
    <n v="1462128306"/>
    <x v="947"/>
    <x v="0"/>
    <x v="78"/>
    <x v="1"/>
    <x v="8"/>
    <n v="0"/>
    <x v="2"/>
    <x v="8"/>
  </r>
  <r>
    <x v="948"/>
    <x v="948"/>
    <x v="947"/>
    <x v="23"/>
    <x v="374"/>
    <x v="746"/>
    <x v="2"/>
    <x v="9"/>
    <s v="EUR"/>
    <n v="1457812364"/>
    <x v="948"/>
    <n v="1455220364"/>
    <x v="948"/>
    <x v="0"/>
    <x v="22"/>
    <x v="1"/>
    <x v="8"/>
    <n v="244"/>
    <x v="2"/>
    <x v="8"/>
  </r>
  <r>
    <x v="949"/>
    <x v="949"/>
    <x v="948"/>
    <x v="22"/>
    <x v="687"/>
    <x v="747"/>
    <x v="2"/>
    <x v="12"/>
    <s v="EUR"/>
    <n v="1456016576"/>
    <x v="949"/>
    <n v="1450832576"/>
    <x v="949"/>
    <x v="0"/>
    <x v="63"/>
    <x v="1"/>
    <x v="8"/>
    <n v="140"/>
    <x v="2"/>
    <x v="8"/>
  </r>
  <r>
    <x v="950"/>
    <x v="950"/>
    <x v="949"/>
    <x v="10"/>
    <x v="688"/>
    <x v="748"/>
    <x v="2"/>
    <x v="5"/>
    <s v="CAD"/>
    <n v="1453053661"/>
    <x v="950"/>
    <n v="1450461661"/>
    <x v="950"/>
    <x v="0"/>
    <x v="54"/>
    <x v="1"/>
    <x v="8"/>
    <n v="713"/>
    <x v="2"/>
    <x v="8"/>
  </r>
  <r>
    <x v="951"/>
    <x v="951"/>
    <x v="950"/>
    <x v="63"/>
    <x v="689"/>
    <x v="749"/>
    <x v="2"/>
    <x v="0"/>
    <s v="USD"/>
    <n v="1465054872"/>
    <x v="951"/>
    <n v="1461166872"/>
    <x v="951"/>
    <x v="0"/>
    <x v="212"/>
    <x v="1"/>
    <x v="8"/>
    <n v="9658"/>
    <x v="2"/>
    <x v="8"/>
  </r>
  <r>
    <x v="952"/>
    <x v="952"/>
    <x v="951"/>
    <x v="197"/>
    <x v="690"/>
    <x v="750"/>
    <x v="2"/>
    <x v="0"/>
    <s v="USD"/>
    <n v="1479483812"/>
    <x v="952"/>
    <n v="1476888212"/>
    <x v="952"/>
    <x v="0"/>
    <x v="193"/>
    <x v="1"/>
    <x v="8"/>
    <n v="9884"/>
    <x v="2"/>
    <x v="8"/>
  </r>
  <r>
    <x v="953"/>
    <x v="953"/>
    <x v="952"/>
    <x v="36"/>
    <x v="691"/>
    <x v="751"/>
    <x v="2"/>
    <x v="0"/>
    <s v="USD"/>
    <n v="1422158199"/>
    <x v="953"/>
    <n v="1419566199"/>
    <x v="953"/>
    <x v="0"/>
    <x v="81"/>
    <x v="1"/>
    <x v="8"/>
    <n v="65.5"/>
    <x v="2"/>
    <x v="8"/>
  </r>
  <r>
    <x v="954"/>
    <x v="954"/>
    <x v="953"/>
    <x v="36"/>
    <x v="692"/>
    <x v="752"/>
    <x v="2"/>
    <x v="0"/>
    <s v="USD"/>
    <n v="1440100839"/>
    <x v="954"/>
    <n v="1436472039"/>
    <x v="954"/>
    <x v="0"/>
    <x v="196"/>
    <x v="1"/>
    <x v="8"/>
    <n v="3292"/>
    <x v="2"/>
    <x v="8"/>
  </r>
  <r>
    <x v="955"/>
    <x v="955"/>
    <x v="954"/>
    <x v="82"/>
    <x v="693"/>
    <x v="753"/>
    <x v="2"/>
    <x v="0"/>
    <s v="USD"/>
    <n v="1473750300"/>
    <x v="955"/>
    <n v="1470294300"/>
    <x v="955"/>
    <x v="0"/>
    <x v="251"/>
    <x v="1"/>
    <x v="8"/>
    <n v="8538.5"/>
    <x v="2"/>
    <x v="8"/>
  </r>
  <r>
    <x v="956"/>
    <x v="956"/>
    <x v="955"/>
    <x v="63"/>
    <x v="386"/>
    <x v="754"/>
    <x v="2"/>
    <x v="0"/>
    <s v="USD"/>
    <n v="1430081759"/>
    <x v="956"/>
    <n v="1424901359"/>
    <x v="956"/>
    <x v="0"/>
    <x v="57"/>
    <x v="1"/>
    <x v="8"/>
    <n v="439"/>
    <x v="2"/>
    <x v="8"/>
  </r>
  <r>
    <x v="957"/>
    <x v="957"/>
    <x v="956"/>
    <x v="14"/>
    <x v="694"/>
    <x v="755"/>
    <x v="2"/>
    <x v="0"/>
    <s v="USD"/>
    <n v="1479392133"/>
    <x v="957"/>
    <n v="1476710133"/>
    <x v="957"/>
    <x v="0"/>
    <x v="63"/>
    <x v="1"/>
    <x v="8"/>
    <n v="120"/>
    <x v="2"/>
    <x v="8"/>
  </r>
  <r>
    <x v="958"/>
    <x v="958"/>
    <x v="957"/>
    <x v="198"/>
    <x v="695"/>
    <x v="756"/>
    <x v="2"/>
    <x v="0"/>
    <s v="USD"/>
    <n v="1428641940"/>
    <x v="958"/>
    <n v="1426792563"/>
    <x v="958"/>
    <x v="0"/>
    <x v="57"/>
    <x v="1"/>
    <x v="8"/>
    <n v="449"/>
    <x v="2"/>
    <x v="8"/>
  </r>
  <r>
    <x v="959"/>
    <x v="959"/>
    <x v="958"/>
    <x v="63"/>
    <x v="696"/>
    <x v="757"/>
    <x v="2"/>
    <x v="0"/>
    <s v="USD"/>
    <n v="1421640665"/>
    <x v="959"/>
    <n v="1419048665"/>
    <x v="959"/>
    <x v="0"/>
    <x v="199"/>
    <x v="1"/>
    <x v="8"/>
    <n v="9800.5"/>
    <x v="2"/>
    <x v="8"/>
  </r>
  <r>
    <x v="960"/>
    <x v="960"/>
    <x v="959"/>
    <x v="199"/>
    <x v="697"/>
    <x v="758"/>
    <x v="2"/>
    <x v="0"/>
    <s v="USD"/>
    <n v="1489500155"/>
    <x v="960"/>
    <n v="1485874955"/>
    <x v="960"/>
    <x v="0"/>
    <x v="101"/>
    <x v="1"/>
    <x v="8"/>
    <n v="12921.5"/>
    <x v="2"/>
    <x v="8"/>
  </r>
  <r>
    <x v="961"/>
    <x v="961"/>
    <x v="960"/>
    <x v="75"/>
    <x v="698"/>
    <x v="759"/>
    <x v="2"/>
    <x v="0"/>
    <s v="USD"/>
    <n v="1487617200"/>
    <x v="961"/>
    <n v="1483634335"/>
    <x v="961"/>
    <x v="0"/>
    <x v="238"/>
    <x v="1"/>
    <x v="8"/>
    <n v="20094.5"/>
    <x v="2"/>
    <x v="8"/>
  </r>
  <r>
    <x v="962"/>
    <x v="962"/>
    <x v="961"/>
    <x v="30"/>
    <x v="699"/>
    <x v="760"/>
    <x v="2"/>
    <x v="0"/>
    <s v="USD"/>
    <n v="1455210353"/>
    <x v="962"/>
    <n v="1451927153"/>
    <x v="962"/>
    <x v="0"/>
    <x v="77"/>
    <x v="1"/>
    <x v="8"/>
    <n v="374.5"/>
    <x v="2"/>
    <x v="8"/>
  </r>
  <r>
    <x v="963"/>
    <x v="963"/>
    <x v="962"/>
    <x v="19"/>
    <x v="700"/>
    <x v="761"/>
    <x v="2"/>
    <x v="0"/>
    <s v="USD"/>
    <n v="1476717319"/>
    <x v="963"/>
    <n v="1473693319"/>
    <x v="963"/>
    <x v="0"/>
    <x v="82"/>
    <x v="1"/>
    <x v="8"/>
    <n v="193"/>
    <x v="2"/>
    <x v="8"/>
  </r>
  <r>
    <x v="964"/>
    <x v="964"/>
    <x v="963"/>
    <x v="74"/>
    <x v="701"/>
    <x v="762"/>
    <x v="2"/>
    <x v="5"/>
    <s v="CAD"/>
    <n v="1441119919"/>
    <x v="964"/>
    <n v="1437663919"/>
    <x v="964"/>
    <x v="0"/>
    <x v="60"/>
    <x v="1"/>
    <x v="8"/>
    <n v="454"/>
    <x v="2"/>
    <x v="8"/>
  </r>
  <r>
    <x v="965"/>
    <x v="965"/>
    <x v="964"/>
    <x v="31"/>
    <x v="501"/>
    <x v="763"/>
    <x v="2"/>
    <x v="0"/>
    <s v="USD"/>
    <n v="1477454340"/>
    <x v="965"/>
    <n v="1474676646"/>
    <x v="965"/>
    <x v="0"/>
    <x v="79"/>
    <x v="1"/>
    <x v="8"/>
    <n v="152"/>
    <x v="2"/>
    <x v="8"/>
  </r>
  <r>
    <x v="966"/>
    <x v="966"/>
    <x v="965"/>
    <x v="14"/>
    <x v="702"/>
    <x v="764"/>
    <x v="2"/>
    <x v="0"/>
    <s v="USD"/>
    <n v="1475766932"/>
    <x v="966"/>
    <n v="1473174932"/>
    <x v="966"/>
    <x v="0"/>
    <x v="209"/>
    <x v="1"/>
    <x v="8"/>
    <n v="903"/>
    <x v="2"/>
    <x v="8"/>
  </r>
  <r>
    <x v="967"/>
    <x v="967"/>
    <x v="966"/>
    <x v="22"/>
    <x v="703"/>
    <x v="765"/>
    <x v="2"/>
    <x v="0"/>
    <s v="USD"/>
    <n v="1461301574"/>
    <x v="967"/>
    <n v="1456121174"/>
    <x v="967"/>
    <x v="0"/>
    <x v="75"/>
    <x v="1"/>
    <x v="8"/>
    <n v="1821.5"/>
    <x v="2"/>
    <x v="8"/>
  </r>
  <r>
    <x v="968"/>
    <x v="968"/>
    <x v="967"/>
    <x v="6"/>
    <x v="437"/>
    <x v="766"/>
    <x v="2"/>
    <x v="0"/>
    <s v="USD"/>
    <n v="1408134034"/>
    <x v="968"/>
    <n v="1405542034"/>
    <x v="968"/>
    <x v="0"/>
    <x v="80"/>
    <x v="1"/>
    <x v="8"/>
    <n v="55"/>
    <x v="2"/>
    <x v="8"/>
  </r>
  <r>
    <x v="969"/>
    <x v="969"/>
    <x v="968"/>
    <x v="11"/>
    <x v="704"/>
    <x v="767"/>
    <x v="2"/>
    <x v="14"/>
    <s v="MXN"/>
    <n v="1486624607"/>
    <x v="969"/>
    <n v="1483773407"/>
    <x v="969"/>
    <x v="0"/>
    <x v="202"/>
    <x v="1"/>
    <x v="8"/>
    <n v="7005.5"/>
    <x v="2"/>
    <x v="8"/>
  </r>
  <r>
    <x v="970"/>
    <x v="970"/>
    <x v="969"/>
    <x v="10"/>
    <x v="705"/>
    <x v="768"/>
    <x v="2"/>
    <x v="5"/>
    <s v="CAD"/>
    <n v="1485147540"/>
    <x v="970"/>
    <n v="1481951853"/>
    <x v="970"/>
    <x v="0"/>
    <x v="25"/>
    <x v="1"/>
    <x v="8"/>
    <n v="1155"/>
    <x v="2"/>
    <x v="8"/>
  </r>
  <r>
    <x v="971"/>
    <x v="971"/>
    <x v="970"/>
    <x v="57"/>
    <x v="706"/>
    <x v="769"/>
    <x v="2"/>
    <x v="0"/>
    <s v="USD"/>
    <n v="1433178060"/>
    <x v="971"/>
    <n v="1429290060"/>
    <x v="971"/>
    <x v="0"/>
    <x v="81"/>
    <x v="1"/>
    <x v="8"/>
    <n v="115.5"/>
    <x v="2"/>
    <x v="8"/>
  </r>
  <r>
    <x v="972"/>
    <x v="972"/>
    <x v="971"/>
    <x v="22"/>
    <x v="707"/>
    <x v="770"/>
    <x v="2"/>
    <x v="0"/>
    <s v="USD"/>
    <n v="1409813940"/>
    <x v="972"/>
    <n v="1407271598"/>
    <x v="972"/>
    <x v="0"/>
    <x v="43"/>
    <x v="1"/>
    <x v="8"/>
    <n v="3485"/>
    <x v="2"/>
    <x v="8"/>
  </r>
  <r>
    <x v="973"/>
    <x v="973"/>
    <x v="972"/>
    <x v="22"/>
    <x v="708"/>
    <x v="771"/>
    <x v="2"/>
    <x v="0"/>
    <s v="USD"/>
    <n v="1447032093"/>
    <x v="973"/>
    <n v="1441844493"/>
    <x v="973"/>
    <x v="0"/>
    <x v="22"/>
    <x v="1"/>
    <x v="8"/>
    <n v="209.5"/>
    <x v="2"/>
    <x v="8"/>
  </r>
  <r>
    <x v="974"/>
    <x v="974"/>
    <x v="973"/>
    <x v="63"/>
    <x v="668"/>
    <x v="470"/>
    <x v="2"/>
    <x v="0"/>
    <s v="USD"/>
    <n v="1458925156"/>
    <x v="974"/>
    <n v="1456336756"/>
    <x v="974"/>
    <x v="0"/>
    <x v="83"/>
    <x v="1"/>
    <x v="8"/>
    <n v="141.5"/>
    <x v="2"/>
    <x v="8"/>
  </r>
  <r>
    <x v="975"/>
    <x v="975"/>
    <x v="974"/>
    <x v="57"/>
    <x v="709"/>
    <x v="772"/>
    <x v="2"/>
    <x v="0"/>
    <s v="USD"/>
    <n v="1467132185"/>
    <x v="975"/>
    <n v="1461948185"/>
    <x v="975"/>
    <x v="0"/>
    <x v="54"/>
    <x v="1"/>
    <x v="8"/>
    <n v="1315.5"/>
    <x v="2"/>
    <x v="8"/>
  </r>
  <r>
    <x v="976"/>
    <x v="976"/>
    <x v="975"/>
    <x v="60"/>
    <x v="710"/>
    <x v="773"/>
    <x v="2"/>
    <x v="2"/>
    <s v="AUD"/>
    <n v="1439515497"/>
    <x v="976"/>
    <n v="1435627497"/>
    <x v="976"/>
    <x v="0"/>
    <x v="59"/>
    <x v="1"/>
    <x v="8"/>
    <n v="1453.5"/>
    <x v="2"/>
    <x v="8"/>
  </r>
  <r>
    <x v="977"/>
    <x v="977"/>
    <x v="976"/>
    <x v="200"/>
    <x v="711"/>
    <x v="774"/>
    <x v="2"/>
    <x v="15"/>
    <s v="EUR"/>
    <n v="1456094197"/>
    <x v="977"/>
    <n v="1453502197"/>
    <x v="977"/>
    <x v="0"/>
    <x v="8"/>
    <x v="1"/>
    <x v="8"/>
    <n v="460.5"/>
    <x v="2"/>
    <x v="8"/>
  </r>
  <r>
    <x v="978"/>
    <x v="978"/>
    <x v="977"/>
    <x v="201"/>
    <x v="712"/>
    <x v="775"/>
    <x v="2"/>
    <x v="11"/>
    <s v="SEK"/>
    <n v="1456385101"/>
    <x v="978"/>
    <n v="1453793101"/>
    <x v="978"/>
    <x v="0"/>
    <x v="252"/>
    <x v="1"/>
    <x v="8"/>
    <n v="48698"/>
    <x v="2"/>
    <x v="8"/>
  </r>
  <r>
    <x v="979"/>
    <x v="979"/>
    <x v="978"/>
    <x v="19"/>
    <x v="713"/>
    <x v="776"/>
    <x v="2"/>
    <x v="0"/>
    <s v="USD"/>
    <n v="1466449140"/>
    <x v="979"/>
    <n v="1463392828"/>
    <x v="979"/>
    <x v="0"/>
    <x v="93"/>
    <x v="1"/>
    <x v="8"/>
    <n v="14541.08"/>
    <x v="2"/>
    <x v="8"/>
  </r>
  <r>
    <x v="980"/>
    <x v="980"/>
    <x v="979"/>
    <x v="3"/>
    <x v="714"/>
    <x v="777"/>
    <x v="2"/>
    <x v="0"/>
    <s v="USD"/>
    <n v="1417387322"/>
    <x v="980"/>
    <n v="1413495722"/>
    <x v="980"/>
    <x v="0"/>
    <x v="162"/>
    <x v="1"/>
    <x v="8"/>
    <n v="758.5"/>
    <x v="2"/>
    <x v="8"/>
  </r>
  <r>
    <x v="981"/>
    <x v="981"/>
    <x v="980"/>
    <x v="150"/>
    <x v="143"/>
    <x v="778"/>
    <x v="2"/>
    <x v="0"/>
    <s v="USD"/>
    <n v="1407624222"/>
    <x v="981"/>
    <n v="1405032222"/>
    <x v="981"/>
    <x v="0"/>
    <x v="80"/>
    <x v="1"/>
    <x v="8"/>
    <n v="7.5"/>
    <x v="2"/>
    <x v="8"/>
  </r>
  <r>
    <x v="982"/>
    <x v="982"/>
    <x v="981"/>
    <x v="178"/>
    <x v="158"/>
    <x v="779"/>
    <x v="2"/>
    <x v="0"/>
    <s v="USD"/>
    <n v="1475431486"/>
    <x v="982"/>
    <n v="1472839486"/>
    <x v="982"/>
    <x v="0"/>
    <x v="83"/>
    <x v="1"/>
    <x v="8"/>
    <n v="3"/>
    <x v="2"/>
    <x v="8"/>
  </r>
  <r>
    <x v="983"/>
    <x v="983"/>
    <x v="982"/>
    <x v="202"/>
    <x v="715"/>
    <x v="780"/>
    <x v="2"/>
    <x v="3"/>
    <s v="EUR"/>
    <n v="1471985640"/>
    <x v="983"/>
    <n v="1469289685"/>
    <x v="983"/>
    <x v="0"/>
    <x v="122"/>
    <x v="1"/>
    <x v="8"/>
    <n v="15465"/>
    <x v="2"/>
    <x v="8"/>
  </r>
  <r>
    <x v="984"/>
    <x v="984"/>
    <x v="983"/>
    <x v="3"/>
    <x v="437"/>
    <x v="550"/>
    <x v="2"/>
    <x v="0"/>
    <s v="USD"/>
    <n v="1427507208"/>
    <x v="984"/>
    <n v="1424918808"/>
    <x v="984"/>
    <x v="0"/>
    <x v="83"/>
    <x v="1"/>
    <x v="8"/>
    <n v="54.5"/>
    <x v="2"/>
    <x v="8"/>
  </r>
  <r>
    <x v="985"/>
    <x v="985"/>
    <x v="984"/>
    <x v="11"/>
    <x v="716"/>
    <x v="781"/>
    <x v="2"/>
    <x v="12"/>
    <s v="EUR"/>
    <n v="1451602800"/>
    <x v="985"/>
    <n v="1449011610"/>
    <x v="985"/>
    <x v="0"/>
    <x v="23"/>
    <x v="1"/>
    <x v="8"/>
    <n v="955.5"/>
    <x v="2"/>
    <x v="8"/>
  </r>
  <r>
    <x v="986"/>
    <x v="986"/>
    <x v="985"/>
    <x v="22"/>
    <x v="567"/>
    <x v="782"/>
    <x v="2"/>
    <x v="1"/>
    <s v="GBP"/>
    <n v="1452384000"/>
    <x v="986"/>
    <n v="1447698300"/>
    <x v="986"/>
    <x v="0"/>
    <x v="23"/>
    <x v="1"/>
    <x v="8"/>
    <n v="1286.5"/>
    <x v="2"/>
    <x v="8"/>
  </r>
  <r>
    <x v="987"/>
    <x v="987"/>
    <x v="986"/>
    <x v="63"/>
    <x v="717"/>
    <x v="783"/>
    <x v="2"/>
    <x v="9"/>
    <s v="EUR"/>
    <n v="1403507050"/>
    <x v="987"/>
    <n v="1400051050"/>
    <x v="987"/>
    <x v="0"/>
    <x v="14"/>
    <x v="1"/>
    <x v="8"/>
    <n v="3325.5"/>
    <x v="2"/>
    <x v="8"/>
  </r>
  <r>
    <x v="988"/>
    <x v="988"/>
    <x v="987"/>
    <x v="10"/>
    <x v="117"/>
    <x v="109"/>
    <x v="2"/>
    <x v="13"/>
    <s v="EUR"/>
    <n v="1475310825"/>
    <x v="988"/>
    <n v="1472718825"/>
    <x v="988"/>
    <x v="0"/>
    <x v="78"/>
    <x v="1"/>
    <x v="8"/>
    <n v="0"/>
    <x v="2"/>
    <x v="8"/>
  </r>
  <r>
    <x v="989"/>
    <x v="989"/>
    <x v="988"/>
    <x v="3"/>
    <x v="718"/>
    <x v="784"/>
    <x v="2"/>
    <x v="0"/>
    <s v="USD"/>
    <n v="1475101495"/>
    <x v="989"/>
    <n v="1472509495"/>
    <x v="989"/>
    <x v="0"/>
    <x v="58"/>
    <x v="1"/>
    <x v="8"/>
    <n v="854.5"/>
    <x v="2"/>
    <x v="8"/>
  </r>
  <r>
    <x v="990"/>
    <x v="990"/>
    <x v="989"/>
    <x v="31"/>
    <x v="375"/>
    <x v="477"/>
    <x v="2"/>
    <x v="0"/>
    <s v="USD"/>
    <n v="1409770164"/>
    <x v="990"/>
    <n v="1407178164"/>
    <x v="990"/>
    <x v="0"/>
    <x v="84"/>
    <x v="1"/>
    <x v="8"/>
    <n v="14"/>
    <x v="2"/>
    <x v="8"/>
  </r>
  <r>
    <x v="991"/>
    <x v="991"/>
    <x v="990"/>
    <x v="10"/>
    <x v="719"/>
    <x v="785"/>
    <x v="2"/>
    <x v="1"/>
    <s v="GBP"/>
    <n v="1468349460"/>
    <x v="991"/>
    <n v="1466186988"/>
    <x v="991"/>
    <x v="0"/>
    <x v="63"/>
    <x v="1"/>
    <x v="8"/>
    <n v="109.5"/>
    <x v="2"/>
    <x v="8"/>
  </r>
  <r>
    <x v="992"/>
    <x v="992"/>
    <x v="991"/>
    <x v="57"/>
    <x v="720"/>
    <x v="786"/>
    <x v="2"/>
    <x v="0"/>
    <s v="USD"/>
    <n v="1462655519"/>
    <x v="992"/>
    <n v="1457475119"/>
    <x v="992"/>
    <x v="0"/>
    <x v="80"/>
    <x v="1"/>
    <x v="8"/>
    <n v="235.5"/>
    <x v="2"/>
    <x v="8"/>
  </r>
  <r>
    <x v="993"/>
    <x v="993"/>
    <x v="992"/>
    <x v="54"/>
    <x v="721"/>
    <x v="787"/>
    <x v="2"/>
    <x v="0"/>
    <s v="USD"/>
    <n v="1478926800"/>
    <x v="993"/>
    <n v="1476054568"/>
    <x v="993"/>
    <x v="0"/>
    <x v="193"/>
    <x v="1"/>
    <x v="8"/>
    <n v="8878.5"/>
    <x v="2"/>
    <x v="8"/>
  </r>
  <r>
    <x v="994"/>
    <x v="994"/>
    <x v="993"/>
    <x v="61"/>
    <x v="722"/>
    <x v="788"/>
    <x v="2"/>
    <x v="0"/>
    <s v="USD"/>
    <n v="1417388340"/>
    <x v="994"/>
    <n v="1412835530"/>
    <x v="994"/>
    <x v="0"/>
    <x v="202"/>
    <x v="1"/>
    <x v="8"/>
    <n v="2340"/>
    <x v="2"/>
    <x v="8"/>
  </r>
  <r>
    <x v="995"/>
    <x v="995"/>
    <x v="994"/>
    <x v="3"/>
    <x v="723"/>
    <x v="789"/>
    <x v="2"/>
    <x v="0"/>
    <s v="USD"/>
    <n v="1417276800"/>
    <x v="995"/>
    <n v="1415140480"/>
    <x v="995"/>
    <x v="0"/>
    <x v="82"/>
    <x v="1"/>
    <x v="8"/>
    <n v="367.5"/>
    <x v="2"/>
    <x v="8"/>
  </r>
  <r>
    <x v="996"/>
    <x v="996"/>
    <x v="995"/>
    <x v="23"/>
    <x v="654"/>
    <x v="790"/>
    <x v="2"/>
    <x v="0"/>
    <s v="USD"/>
    <n v="1406474820"/>
    <x v="996"/>
    <n v="1403902060"/>
    <x v="996"/>
    <x v="0"/>
    <x v="81"/>
    <x v="1"/>
    <x v="8"/>
    <n v="35"/>
    <x v="2"/>
    <x v="8"/>
  </r>
  <r>
    <x v="997"/>
    <x v="997"/>
    <x v="996"/>
    <x v="10"/>
    <x v="654"/>
    <x v="698"/>
    <x v="2"/>
    <x v="0"/>
    <s v="USD"/>
    <n v="1417145297"/>
    <x v="997"/>
    <n v="1414549697"/>
    <x v="997"/>
    <x v="0"/>
    <x v="22"/>
    <x v="1"/>
    <x v="8"/>
    <n v="36.5"/>
    <x v="2"/>
    <x v="8"/>
  </r>
  <r>
    <x v="998"/>
    <x v="998"/>
    <x v="997"/>
    <x v="127"/>
    <x v="724"/>
    <x v="791"/>
    <x v="2"/>
    <x v="5"/>
    <s v="CAD"/>
    <n v="1447909401"/>
    <x v="998"/>
    <n v="1444017801"/>
    <x v="998"/>
    <x v="0"/>
    <x v="194"/>
    <x v="1"/>
    <x v="8"/>
    <n v="17682"/>
    <x v="2"/>
    <x v="8"/>
  </r>
  <r>
    <x v="999"/>
    <x v="999"/>
    <x v="998"/>
    <x v="60"/>
    <x v="725"/>
    <x v="792"/>
    <x v="2"/>
    <x v="5"/>
    <s v="CAD"/>
    <n v="1415865720"/>
    <x v="999"/>
    <n v="1413270690"/>
    <x v="999"/>
    <x v="0"/>
    <x v="244"/>
    <x v="1"/>
    <x v="8"/>
    <n v="5861.5"/>
    <x v="2"/>
    <x v="8"/>
  </r>
  <r>
    <x v="1000"/>
    <x v="1000"/>
    <x v="999"/>
    <x v="203"/>
    <x v="726"/>
    <x v="793"/>
    <x v="1"/>
    <x v="0"/>
    <s v="USD"/>
    <n v="1489537560"/>
    <x v="1000"/>
    <n v="1484357160"/>
    <x v="1000"/>
    <x v="0"/>
    <x v="79"/>
    <x v="1"/>
    <x v="8"/>
    <n v="9915"/>
    <x v="2"/>
    <x v="8"/>
  </r>
  <r>
    <x v="1001"/>
    <x v="1001"/>
    <x v="1000"/>
    <x v="10"/>
    <x v="107"/>
    <x v="87"/>
    <x v="1"/>
    <x v="1"/>
    <s v="GBP"/>
    <n v="1485796613"/>
    <x v="1001"/>
    <n v="1481908613"/>
    <x v="1001"/>
    <x v="0"/>
    <x v="80"/>
    <x v="1"/>
    <x v="8"/>
    <n v="2602"/>
    <x v="2"/>
    <x v="8"/>
  </r>
  <r>
    <x v="1002"/>
    <x v="1002"/>
    <x v="1001"/>
    <x v="204"/>
    <x v="727"/>
    <x v="794"/>
    <x v="1"/>
    <x v="0"/>
    <s v="USD"/>
    <n v="1450331940"/>
    <x v="1002"/>
    <n v="1447777514"/>
    <x v="1002"/>
    <x v="0"/>
    <x v="19"/>
    <x v="1"/>
    <x v="8"/>
    <n v="1491"/>
    <x v="2"/>
    <x v="8"/>
  </r>
  <r>
    <x v="1003"/>
    <x v="1003"/>
    <x v="1002"/>
    <x v="22"/>
    <x v="728"/>
    <x v="795"/>
    <x v="1"/>
    <x v="6"/>
    <s v="EUR"/>
    <n v="1489680061"/>
    <x v="1003"/>
    <n v="1487091661"/>
    <x v="1003"/>
    <x v="0"/>
    <x v="41"/>
    <x v="1"/>
    <x v="8"/>
    <n v="1613"/>
    <x v="2"/>
    <x v="8"/>
  </r>
  <r>
    <x v="1004"/>
    <x v="1004"/>
    <x v="1003"/>
    <x v="31"/>
    <x v="729"/>
    <x v="796"/>
    <x v="1"/>
    <x v="0"/>
    <s v="USD"/>
    <n v="1455814827"/>
    <x v="1004"/>
    <n v="1453222827"/>
    <x v="1004"/>
    <x v="0"/>
    <x v="195"/>
    <x v="1"/>
    <x v="8"/>
    <n v="10323.5"/>
    <x v="2"/>
    <x v="8"/>
  </r>
  <r>
    <x v="1005"/>
    <x v="1005"/>
    <x v="1004"/>
    <x v="61"/>
    <x v="730"/>
    <x v="797"/>
    <x v="1"/>
    <x v="0"/>
    <s v="USD"/>
    <n v="1446217183"/>
    <x v="1005"/>
    <n v="1443538783"/>
    <x v="1005"/>
    <x v="0"/>
    <x v="253"/>
    <x v="1"/>
    <x v="8"/>
    <n v="75131.5"/>
    <x v="2"/>
    <x v="8"/>
  </r>
  <r>
    <x v="1006"/>
    <x v="1006"/>
    <x v="1005"/>
    <x v="23"/>
    <x v="731"/>
    <x v="798"/>
    <x v="1"/>
    <x v="0"/>
    <s v="USD"/>
    <n v="1418368260"/>
    <x v="1006"/>
    <n v="1417654672"/>
    <x v="1006"/>
    <x v="0"/>
    <x v="22"/>
    <x v="1"/>
    <x v="8"/>
    <n v="121"/>
    <x v="2"/>
    <x v="8"/>
  </r>
  <r>
    <x v="1007"/>
    <x v="1007"/>
    <x v="1006"/>
    <x v="11"/>
    <x v="732"/>
    <x v="799"/>
    <x v="1"/>
    <x v="0"/>
    <s v="USD"/>
    <n v="1481727623"/>
    <x v="1007"/>
    <n v="1478095223"/>
    <x v="1007"/>
    <x v="0"/>
    <x v="88"/>
    <x v="1"/>
    <x v="8"/>
    <n v="6686"/>
    <x v="2"/>
    <x v="8"/>
  </r>
  <r>
    <x v="1008"/>
    <x v="1008"/>
    <x v="1007"/>
    <x v="205"/>
    <x v="156"/>
    <x v="800"/>
    <x v="1"/>
    <x v="14"/>
    <s v="MXN"/>
    <n v="1482953115"/>
    <x v="1008"/>
    <n v="1480361115"/>
    <x v="1008"/>
    <x v="0"/>
    <x v="29"/>
    <x v="1"/>
    <x v="8"/>
    <n v="125.5"/>
    <x v="2"/>
    <x v="8"/>
  </r>
  <r>
    <x v="1009"/>
    <x v="1009"/>
    <x v="1008"/>
    <x v="63"/>
    <x v="733"/>
    <x v="801"/>
    <x v="1"/>
    <x v="0"/>
    <s v="USD"/>
    <n v="1466346646"/>
    <x v="1009"/>
    <n v="1463754646"/>
    <x v="1009"/>
    <x v="0"/>
    <x v="21"/>
    <x v="1"/>
    <x v="8"/>
    <n v="3333"/>
    <x v="2"/>
    <x v="8"/>
  </r>
  <r>
    <x v="1010"/>
    <x v="1010"/>
    <x v="1009"/>
    <x v="206"/>
    <x v="734"/>
    <x v="802"/>
    <x v="1"/>
    <x v="0"/>
    <s v="USD"/>
    <n v="1473044340"/>
    <x v="1010"/>
    <n v="1468180462"/>
    <x v="1010"/>
    <x v="0"/>
    <x v="80"/>
    <x v="1"/>
    <x v="8"/>
    <n v="112"/>
    <x v="2"/>
    <x v="8"/>
  </r>
  <r>
    <x v="1011"/>
    <x v="1011"/>
    <x v="1010"/>
    <x v="22"/>
    <x v="735"/>
    <x v="803"/>
    <x v="1"/>
    <x v="0"/>
    <s v="USD"/>
    <n v="1418938395"/>
    <x v="1011"/>
    <n v="1415050395"/>
    <x v="1011"/>
    <x v="0"/>
    <x v="29"/>
    <x v="1"/>
    <x v="8"/>
    <n v="38"/>
    <x v="2"/>
    <x v="8"/>
  </r>
  <r>
    <x v="1012"/>
    <x v="1012"/>
    <x v="1011"/>
    <x v="10"/>
    <x v="736"/>
    <x v="804"/>
    <x v="1"/>
    <x v="0"/>
    <s v="USD"/>
    <n v="1485254052"/>
    <x v="1012"/>
    <n v="1481366052"/>
    <x v="1012"/>
    <x v="0"/>
    <x v="254"/>
    <x v="1"/>
    <x v="8"/>
    <n v="538763.02500000002"/>
    <x v="2"/>
    <x v="8"/>
  </r>
  <r>
    <x v="1013"/>
    <x v="1013"/>
    <x v="1012"/>
    <x v="31"/>
    <x v="737"/>
    <x v="805"/>
    <x v="1"/>
    <x v="0"/>
    <s v="USD"/>
    <n v="1451419200"/>
    <x v="1013"/>
    <n v="1449000056"/>
    <x v="1013"/>
    <x v="0"/>
    <x v="240"/>
    <x v="1"/>
    <x v="8"/>
    <n v="4361"/>
    <x v="2"/>
    <x v="8"/>
  </r>
  <r>
    <x v="1014"/>
    <x v="1014"/>
    <x v="1013"/>
    <x v="3"/>
    <x v="738"/>
    <x v="806"/>
    <x v="1"/>
    <x v="0"/>
    <s v="USD"/>
    <n v="1420070615"/>
    <x v="1014"/>
    <n v="1415750615"/>
    <x v="1014"/>
    <x v="0"/>
    <x v="38"/>
    <x v="1"/>
    <x v="8"/>
    <n v="1538"/>
    <x v="2"/>
    <x v="8"/>
  </r>
  <r>
    <x v="1015"/>
    <x v="1015"/>
    <x v="1014"/>
    <x v="7"/>
    <x v="739"/>
    <x v="129"/>
    <x v="1"/>
    <x v="16"/>
    <s v="CHF"/>
    <n v="1448489095"/>
    <x v="1015"/>
    <n v="1445893495"/>
    <x v="1015"/>
    <x v="0"/>
    <x v="79"/>
    <x v="1"/>
    <x v="8"/>
    <n v="123"/>
    <x v="2"/>
    <x v="8"/>
  </r>
  <r>
    <x v="1016"/>
    <x v="1016"/>
    <x v="1015"/>
    <x v="57"/>
    <x v="740"/>
    <x v="807"/>
    <x v="1"/>
    <x v="0"/>
    <s v="USD"/>
    <n v="1459992856"/>
    <x v="1016"/>
    <n v="1456108456"/>
    <x v="1016"/>
    <x v="0"/>
    <x v="44"/>
    <x v="1"/>
    <x v="8"/>
    <n v="1440"/>
    <x v="2"/>
    <x v="8"/>
  </r>
  <r>
    <x v="1017"/>
    <x v="1017"/>
    <x v="1016"/>
    <x v="65"/>
    <x v="741"/>
    <x v="808"/>
    <x v="1"/>
    <x v="0"/>
    <s v="USD"/>
    <n v="1448125935"/>
    <x v="1017"/>
    <n v="1444666335"/>
    <x v="1017"/>
    <x v="0"/>
    <x v="255"/>
    <x v="1"/>
    <x v="8"/>
    <n v="28776"/>
    <x v="2"/>
    <x v="8"/>
  </r>
  <r>
    <x v="1018"/>
    <x v="1018"/>
    <x v="1017"/>
    <x v="22"/>
    <x v="742"/>
    <x v="809"/>
    <x v="1"/>
    <x v="0"/>
    <s v="USD"/>
    <n v="1468496933"/>
    <x v="1018"/>
    <n v="1465904933"/>
    <x v="1018"/>
    <x v="0"/>
    <x v="63"/>
    <x v="1"/>
    <x v="8"/>
    <n v="314"/>
    <x v="2"/>
    <x v="8"/>
  </r>
  <r>
    <x v="1019"/>
    <x v="1019"/>
    <x v="1018"/>
    <x v="101"/>
    <x v="743"/>
    <x v="810"/>
    <x v="1"/>
    <x v="0"/>
    <s v="USD"/>
    <n v="1423092149"/>
    <x v="1019"/>
    <n v="1420500149"/>
    <x v="1019"/>
    <x v="0"/>
    <x v="256"/>
    <x v="1"/>
    <x v="8"/>
    <n v="10850"/>
    <x v="2"/>
    <x v="8"/>
  </r>
  <r>
    <x v="1020"/>
    <x v="1020"/>
    <x v="1019"/>
    <x v="207"/>
    <x v="744"/>
    <x v="811"/>
    <x v="0"/>
    <x v="5"/>
    <s v="CAD"/>
    <n v="1433206020"/>
    <x v="1020"/>
    <n v="1430617209"/>
    <x v="1020"/>
    <x v="0"/>
    <x v="209"/>
    <x v="0"/>
    <x v="15"/>
    <n v="1608"/>
    <x v="4"/>
    <x v="15"/>
  </r>
  <r>
    <x v="1021"/>
    <x v="1021"/>
    <x v="1020"/>
    <x v="9"/>
    <x v="745"/>
    <x v="812"/>
    <x v="0"/>
    <x v="0"/>
    <s v="USD"/>
    <n v="1445054400"/>
    <x v="1021"/>
    <n v="1443074571"/>
    <x v="1021"/>
    <x v="1"/>
    <x v="257"/>
    <x v="0"/>
    <x v="15"/>
    <n v="5516.0550000000003"/>
    <x v="4"/>
    <x v="15"/>
  </r>
  <r>
    <x v="1022"/>
    <x v="1022"/>
    <x v="1021"/>
    <x v="13"/>
    <x v="746"/>
    <x v="813"/>
    <x v="0"/>
    <x v="0"/>
    <s v="USD"/>
    <n v="1431876677"/>
    <x v="1022"/>
    <n v="1429284677"/>
    <x v="1022"/>
    <x v="1"/>
    <x v="142"/>
    <x v="0"/>
    <x v="15"/>
    <n v="1186"/>
    <x v="4"/>
    <x v="15"/>
  </r>
  <r>
    <x v="1023"/>
    <x v="1023"/>
    <x v="1022"/>
    <x v="13"/>
    <x v="747"/>
    <x v="814"/>
    <x v="0"/>
    <x v="1"/>
    <s v="GBP"/>
    <n v="1434837861"/>
    <x v="1023"/>
    <n v="1432245861"/>
    <x v="1023"/>
    <x v="0"/>
    <x v="132"/>
    <x v="0"/>
    <x v="15"/>
    <n v="2437"/>
    <x v="4"/>
    <x v="15"/>
  </r>
  <r>
    <x v="1024"/>
    <x v="1024"/>
    <x v="1023"/>
    <x v="22"/>
    <x v="748"/>
    <x v="815"/>
    <x v="0"/>
    <x v="11"/>
    <s v="SEK"/>
    <n v="1454248563"/>
    <x v="1024"/>
    <n v="1451656563"/>
    <x v="1024"/>
    <x v="1"/>
    <x v="42"/>
    <x v="0"/>
    <x v="15"/>
    <n v="11894.275"/>
    <x v="4"/>
    <x v="15"/>
  </r>
  <r>
    <x v="1025"/>
    <x v="1025"/>
    <x v="1024"/>
    <x v="54"/>
    <x v="749"/>
    <x v="816"/>
    <x v="0"/>
    <x v="0"/>
    <s v="USD"/>
    <n v="1426532437"/>
    <x v="1025"/>
    <n v="1423944037"/>
    <x v="1025"/>
    <x v="1"/>
    <x v="258"/>
    <x v="0"/>
    <x v="15"/>
    <n v="39010.410000000003"/>
    <x v="4"/>
    <x v="15"/>
  </r>
  <r>
    <x v="1026"/>
    <x v="1026"/>
    <x v="1025"/>
    <x v="39"/>
    <x v="750"/>
    <x v="817"/>
    <x v="0"/>
    <x v="1"/>
    <s v="GBP"/>
    <n v="1459414016"/>
    <x v="1026"/>
    <n v="1456480016"/>
    <x v="1026"/>
    <x v="1"/>
    <x v="259"/>
    <x v="0"/>
    <x v="15"/>
    <n v="3561.29"/>
    <x v="4"/>
    <x v="15"/>
  </r>
  <r>
    <x v="1027"/>
    <x v="1027"/>
    <x v="1026"/>
    <x v="208"/>
    <x v="751"/>
    <x v="818"/>
    <x v="0"/>
    <x v="0"/>
    <s v="USD"/>
    <n v="1414025347"/>
    <x v="1027"/>
    <n v="1411433347"/>
    <x v="1027"/>
    <x v="1"/>
    <x v="112"/>
    <x v="0"/>
    <x v="15"/>
    <n v="3922"/>
    <x v="4"/>
    <x v="15"/>
  </r>
  <r>
    <x v="1028"/>
    <x v="1028"/>
    <x v="1027"/>
    <x v="3"/>
    <x v="752"/>
    <x v="819"/>
    <x v="0"/>
    <x v="1"/>
    <s v="GBP"/>
    <n v="1488830400"/>
    <x v="1028"/>
    <n v="1484924605"/>
    <x v="1028"/>
    <x v="1"/>
    <x v="260"/>
    <x v="0"/>
    <x v="15"/>
    <n v="5991"/>
    <x v="4"/>
    <x v="15"/>
  </r>
  <r>
    <x v="1029"/>
    <x v="1029"/>
    <x v="1028"/>
    <x v="3"/>
    <x v="753"/>
    <x v="820"/>
    <x v="0"/>
    <x v="11"/>
    <s v="SEK"/>
    <n v="1428184740"/>
    <x v="1029"/>
    <n v="1423501507"/>
    <x v="1029"/>
    <x v="0"/>
    <x v="261"/>
    <x v="0"/>
    <x v="15"/>
    <n v="5658.5"/>
    <x v="4"/>
    <x v="15"/>
  </r>
  <r>
    <x v="1030"/>
    <x v="1030"/>
    <x v="1029"/>
    <x v="13"/>
    <x v="754"/>
    <x v="821"/>
    <x v="0"/>
    <x v="0"/>
    <s v="USD"/>
    <n v="1473680149"/>
    <x v="1030"/>
    <n v="1472470549"/>
    <x v="1030"/>
    <x v="0"/>
    <x v="180"/>
    <x v="0"/>
    <x v="15"/>
    <n v="3500.5"/>
    <x v="4"/>
    <x v="15"/>
  </r>
  <r>
    <x v="1031"/>
    <x v="1031"/>
    <x v="1030"/>
    <x v="3"/>
    <x v="755"/>
    <x v="202"/>
    <x v="0"/>
    <x v="0"/>
    <s v="USD"/>
    <n v="1450290010"/>
    <x v="1031"/>
    <n v="1447698010"/>
    <x v="1031"/>
    <x v="0"/>
    <x v="221"/>
    <x v="0"/>
    <x v="15"/>
    <n v="5419.5"/>
    <x v="4"/>
    <x v="15"/>
  </r>
  <r>
    <x v="1032"/>
    <x v="1032"/>
    <x v="1031"/>
    <x v="105"/>
    <x v="756"/>
    <x v="822"/>
    <x v="0"/>
    <x v="0"/>
    <s v="USD"/>
    <n v="1466697625"/>
    <x v="1032"/>
    <n v="1464105625"/>
    <x v="1032"/>
    <x v="0"/>
    <x v="93"/>
    <x v="0"/>
    <x v="15"/>
    <n v="2977.42"/>
    <x v="4"/>
    <x v="15"/>
  </r>
  <r>
    <x v="1033"/>
    <x v="1033"/>
    <x v="1032"/>
    <x v="209"/>
    <x v="432"/>
    <x v="823"/>
    <x v="0"/>
    <x v="1"/>
    <s v="GBP"/>
    <n v="1481564080"/>
    <x v="1033"/>
    <n v="1479144880"/>
    <x v="1033"/>
    <x v="0"/>
    <x v="74"/>
    <x v="0"/>
    <x v="15"/>
    <n v="696.5"/>
    <x v="4"/>
    <x v="15"/>
  </r>
  <r>
    <x v="1034"/>
    <x v="1034"/>
    <x v="1033"/>
    <x v="10"/>
    <x v="757"/>
    <x v="824"/>
    <x v="0"/>
    <x v="0"/>
    <s v="USD"/>
    <n v="1470369540"/>
    <x v="1034"/>
    <n v="1467604804"/>
    <x v="1034"/>
    <x v="0"/>
    <x v="262"/>
    <x v="0"/>
    <x v="15"/>
    <n v="3333.0450000000001"/>
    <x v="4"/>
    <x v="15"/>
  </r>
  <r>
    <x v="1035"/>
    <x v="1035"/>
    <x v="1034"/>
    <x v="210"/>
    <x v="758"/>
    <x v="825"/>
    <x v="0"/>
    <x v="0"/>
    <s v="USD"/>
    <n v="1423668220"/>
    <x v="1035"/>
    <n v="1421076220"/>
    <x v="1035"/>
    <x v="0"/>
    <x v="88"/>
    <x v="0"/>
    <x v="15"/>
    <n v="2514"/>
    <x v="4"/>
    <x v="15"/>
  </r>
  <r>
    <x v="1036"/>
    <x v="1036"/>
    <x v="1035"/>
    <x v="37"/>
    <x v="759"/>
    <x v="826"/>
    <x v="0"/>
    <x v="0"/>
    <s v="USD"/>
    <n v="1357545600"/>
    <x v="1036"/>
    <n v="1354790790"/>
    <x v="1036"/>
    <x v="0"/>
    <x v="263"/>
    <x v="0"/>
    <x v="15"/>
    <n v="2633.61"/>
    <x v="4"/>
    <x v="15"/>
  </r>
  <r>
    <x v="1037"/>
    <x v="1037"/>
    <x v="1036"/>
    <x v="28"/>
    <x v="760"/>
    <x v="426"/>
    <x v="0"/>
    <x v="0"/>
    <s v="USD"/>
    <n v="1431925200"/>
    <x v="1037"/>
    <n v="1429991062"/>
    <x v="1037"/>
    <x v="0"/>
    <x v="64"/>
    <x v="0"/>
    <x v="15"/>
    <n v="521"/>
    <x v="4"/>
    <x v="15"/>
  </r>
  <r>
    <x v="1038"/>
    <x v="1038"/>
    <x v="1037"/>
    <x v="15"/>
    <x v="761"/>
    <x v="827"/>
    <x v="0"/>
    <x v="0"/>
    <s v="USD"/>
    <n v="1458362023"/>
    <x v="1038"/>
    <n v="1455773623"/>
    <x v="1038"/>
    <x v="0"/>
    <x v="42"/>
    <x v="0"/>
    <x v="15"/>
    <n v="1120.5"/>
    <x v="4"/>
    <x v="15"/>
  </r>
  <r>
    <x v="1039"/>
    <x v="1039"/>
    <x v="1038"/>
    <x v="2"/>
    <x v="762"/>
    <x v="828"/>
    <x v="0"/>
    <x v="0"/>
    <s v="USD"/>
    <n v="1481615940"/>
    <x v="1039"/>
    <n v="1479436646"/>
    <x v="1039"/>
    <x v="0"/>
    <x v="209"/>
    <x v="0"/>
    <x v="15"/>
    <n v="335.5"/>
    <x v="4"/>
    <x v="15"/>
  </r>
  <r>
    <x v="1040"/>
    <x v="1040"/>
    <x v="1039"/>
    <x v="94"/>
    <x v="156"/>
    <x v="385"/>
    <x v="1"/>
    <x v="0"/>
    <s v="USD"/>
    <n v="1472317209"/>
    <x v="1040"/>
    <n v="1469725209"/>
    <x v="1040"/>
    <x v="0"/>
    <x v="29"/>
    <x v="1"/>
    <x v="16"/>
    <n v="125.5"/>
    <x v="5"/>
    <x v="16"/>
  </r>
  <r>
    <x v="1041"/>
    <x v="1041"/>
    <x v="1040"/>
    <x v="45"/>
    <x v="117"/>
    <x v="109"/>
    <x v="1"/>
    <x v="0"/>
    <s v="USD"/>
    <n v="1406769992"/>
    <x v="1041"/>
    <n v="1405041992"/>
    <x v="1041"/>
    <x v="0"/>
    <x v="78"/>
    <x v="1"/>
    <x v="16"/>
    <n v="0"/>
    <x v="5"/>
    <x v="16"/>
  </r>
  <r>
    <x v="1042"/>
    <x v="1042"/>
    <x v="1041"/>
    <x v="81"/>
    <x v="115"/>
    <x v="829"/>
    <x v="1"/>
    <x v="0"/>
    <s v="USD"/>
    <n v="1410516000"/>
    <x v="1042"/>
    <n v="1406824948"/>
    <x v="1042"/>
    <x v="0"/>
    <x v="29"/>
    <x v="1"/>
    <x v="16"/>
    <n v="5.5"/>
    <x v="5"/>
    <x v="16"/>
  </r>
  <r>
    <x v="1043"/>
    <x v="1043"/>
    <x v="1042"/>
    <x v="57"/>
    <x v="763"/>
    <x v="830"/>
    <x v="1"/>
    <x v="0"/>
    <s v="USD"/>
    <n v="1432101855"/>
    <x v="1043"/>
    <n v="1429509855"/>
    <x v="1043"/>
    <x v="0"/>
    <x v="264"/>
    <x v="1"/>
    <x v="16"/>
    <n v="4414.5"/>
    <x v="5"/>
    <x v="16"/>
  </r>
  <r>
    <x v="1044"/>
    <x v="1044"/>
    <x v="1043"/>
    <x v="39"/>
    <x v="360"/>
    <x v="831"/>
    <x v="1"/>
    <x v="0"/>
    <s v="USD"/>
    <n v="1425587220"/>
    <x v="1044"/>
    <n v="1420668801"/>
    <x v="1044"/>
    <x v="0"/>
    <x v="84"/>
    <x v="1"/>
    <x v="16"/>
    <n v="4"/>
    <x v="5"/>
    <x v="16"/>
  </r>
  <r>
    <x v="1045"/>
    <x v="1045"/>
    <x v="1044"/>
    <x v="3"/>
    <x v="764"/>
    <x v="832"/>
    <x v="1"/>
    <x v="0"/>
    <s v="USD"/>
    <n v="1408827550"/>
    <x v="1045"/>
    <n v="1406235550"/>
    <x v="1045"/>
    <x v="0"/>
    <x v="22"/>
    <x v="1"/>
    <x v="16"/>
    <n v="137"/>
    <x v="5"/>
    <x v="16"/>
  </r>
  <r>
    <x v="1046"/>
    <x v="1046"/>
    <x v="1045"/>
    <x v="9"/>
    <x v="117"/>
    <x v="109"/>
    <x v="1"/>
    <x v="12"/>
    <s v="EUR"/>
    <n v="1451161560"/>
    <x v="1046"/>
    <n v="1447273560"/>
    <x v="1046"/>
    <x v="0"/>
    <x v="78"/>
    <x v="1"/>
    <x v="16"/>
    <n v="0"/>
    <x v="5"/>
    <x v="16"/>
  </r>
  <r>
    <x v="1047"/>
    <x v="1047"/>
    <x v="1046"/>
    <x v="13"/>
    <x v="116"/>
    <x v="833"/>
    <x v="1"/>
    <x v="0"/>
    <s v="USD"/>
    <n v="1415219915"/>
    <x v="1047"/>
    <n v="1412624315"/>
    <x v="1047"/>
    <x v="0"/>
    <x v="29"/>
    <x v="1"/>
    <x v="16"/>
    <n v="1"/>
    <x v="5"/>
    <x v="16"/>
  </r>
  <r>
    <x v="1048"/>
    <x v="1048"/>
    <x v="1047"/>
    <x v="36"/>
    <x v="719"/>
    <x v="834"/>
    <x v="1"/>
    <x v="0"/>
    <s v="USD"/>
    <n v="1474766189"/>
    <x v="1048"/>
    <n v="1471310189"/>
    <x v="1048"/>
    <x v="0"/>
    <x v="80"/>
    <x v="1"/>
    <x v="16"/>
    <n v="108"/>
    <x v="5"/>
    <x v="16"/>
  </r>
  <r>
    <x v="1049"/>
    <x v="1049"/>
    <x v="1048"/>
    <x v="14"/>
    <x v="117"/>
    <x v="109"/>
    <x v="1"/>
    <x v="0"/>
    <s v="USD"/>
    <n v="1455272445"/>
    <x v="1049"/>
    <n v="1452680445"/>
    <x v="1049"/>
    <x v="0"/>
    <x v="78"/>
    <x v="1"/>
    <x v="16"/>
    <n v="0"/>
    <x v="5"/>
    <x v="16"/>
  </r>
  <r>
    <x v="1050"/>
    <x v="1050"/>
    <x v="1049"/>
    <x v="30"/>
    <x v="117"/>
    <x v="109"/>
    <x v="1"/>
    <x v="0"/>
    <s v="USD"/>
    <n v="1442257677"/>
    <x v="1050"/>
    <n v="1439665677"/>
    <x v="1050"/>
    <x v="0"/>
    <x v="78"/>
    <x v="1"/>
    <x v="16"/>
    <n v="0"/>
    <x v="5"/>
    <x v="16"/>
  </r>
  <r>
    <x v="1051"/>
    <x v="1051"/>
    <x v="1050"/>
    <x v="2"/>
    <x v="117"/>
    <x v="109"/>
    <x v="1"/>
    <x v="0"/>
    <s v="USD"/>
    <n v="1409098825"/>
    <x v="1051"/>
    <n v="1406679625"/>
    <x v="1051"/>
    <x v="0"/>
    <x v="78"/>
    <x v="1"/>
    <x v="16"/>
    <n v="0"/>
    <x v="5"/>
    <x v="16"/>
  </r>
  <r>
    <x v="1052"/>
    <x v="1052"/>
    <x v="1051"/>
    <x v="211"/>
    <x v="117"/>
    <x v="109"/>
    <x v="1"/>
    <x v="0"/>
    <s v="USD"/>
    <n v="1465243740"/>
    <x v="1052"/>
    <n v="1461438495"/>
    <x v="1052"/>
    <x v="0"/>
    <x v="78"/>
    <x v="1"/>
    <x v="16"/>
    <n v="0"/>
    <x v="5"/>
    <x v="16"/>
  </r>
  <r>
    <x v="1053"/>
    <x v="1053"/>
    <x v="1052"/>
    <x v="15"/>
    <x v="493"/>
    <x v="460"/>
    <x v="1"/>
    <x v="0"/>
    <s v="USD"/>
    <n v="1488773332"/>
    <x v="1053"/>
    <n v="1486613332"/>
    <x v="1053"/>
    <x v="0"/>
    <x v="29"/>
    <x v="1"/>
    <x v="16"/>
    <n v="8"/>
    <x v="5"/>
    <x v="16"/>
  </r>
  <r>
    <x v="1054"/>
    <x v="1054"/>
    <x v="1053"/>
    <x v="30"/>
    <x v="117"/>
    <x v="109"/>
    <x v="1"/>
    <x v="0"/>
    <s v="USD"/>
    <n v="1407708000"/>
    <x v="1054"/>
    <n v="1405110399"/>
    <x v="1054"/>
    <x v="0"/>
    <x v="78"/>
    <x v="1"/>
    <x v="16"/>
    <n v="0"/>
    <x v="5"/>
    <x v="16"/>
  </r>
  <r>
    <x v="1055"/>
    <x v="1055"/>
    <x v="1054"/>
    <x v="8"/>
    <x v="117"/>
    <x v="109"/>
    <x v="1"/>
    <x v="0"/>
    <s v="USD"/>
    <n v="1457394545"/>
    <x v="1055"/>
    <n v="1454802545"/>
    <x v="1055"/>
    <x v="0"/>
    <x v="78"/>
    <x v="1"/>
    <x v="16"/>
    <n v="0"/>
    <x v="5"/>
    <x v="16"/>
  </r>
  <r>
    <x v="1056"/>
    <x v="1056"/>
    <x v="1055"/>
    <x v="3"/>
    <x v="117"/>
    <x v="109"/>
    <x v="1"/>
    <x v="0"/>
    <s v="USD"/>
    <n v="1429892177"/>
    <x v="1056"/>
    <n v="1424711777"/>
    <x v="1056"/>
    <x v="0"/>
    <x v="78"/>
    <x v="1"/>
    <x v="16"/>
    <n v="0"/>
    <x v="5"/>
    <x v="16"/>
  </r>
  <r>
    <x v="1057"/>
    <x v="1057"/>
    <x v="1056"/>
    <x v="3"/>
    <x v="117"/>
    <x v="109"/>
    <x v="1"/>
    <x v="0"/>
    <s v="USD"/>
    <n v="1480888483"/>
    <x v="1057"/>
    <n v="1478292883"/>
    <x v="1057"/>
    <x v="0"/>
    <x v="78"/>
    <x v="1"/>
    <x v="16"/>
    <n v="0"/>
    <x v="5"/>
    <x v="16"/>
  </r>
  <r>
    <x v="1058"/>
    <x v="1058"/>
    <x v="1057"/>
    <x v="79"/>
    <x v="117"/>
    <x v="109"/>
    <x v="1"/>
    <x v="0"/>
    <s v="USD"/>
    <n v="1427328000"/>
    <x v="1058"/>
    <n v="1423777043"/>
    <x v="1058"/>
    <x v="0"/>
    <x v="78"/>
    <x v="1"/>
    <x v="16"/>
    <n v="0"/>
    <x v="5"/>
    <x v="16"/>
  </r>
  <r>
    <x v="1059"/>
    <x v="1059"/>
    <x v="1058"/>
    <x v="184"/>
    <x v="117"/>
    <x v="109"/>
    <x v="1"/>
    <x v="0"/>
    <s v="USD"/>
    <n v="1426269456"/>
    <x v="1059"/>
    <n v="1423681056"/>
    <x v="1059"/>
    <x v="0"/>
    <x v="78"/>
    <x v="1"/>
    <x v="16"/>
    <n v="0"/>
    <x v="5"/>
    <x v="16"/>
  </r>
  <r>
    <x v="1060"/>
    <x v="1060"/>
    <x v="1059"/>
    <x v="10"/>
    <x v="155"/>
    <x v="460"/>
    <x v="1"/>
    <x v="0"/>
    <s v="USD"/>
    <n v="1429134893"/>
    <x v="1060"/>
    <n v="1426542893"/>
    <x v="1060"/>
    <x v="0"/>
    <x v="29"/>
    <x v="1"/>
    <x v="16"/>
    <n v="25.5"/>
    <x v="5"/>
    <x v="16"/>
  </r>
  <r>
    <x v="1061"/>
    <x v="1061"/>
    <x v="1060"/>
    <x v="23"/>
    <x v="117"/>
    <x v="109"/>
    <x v="1"/>
    <x v="0"/>
    <s v="USD"/>
    <n v="1462150800"/>
    <x v="1061"/>
    <n v="1456987108"/>
    <x v="1061"/>
    <x v="0"/>
    <x v="78"/>
    <x v="1"/>
    <x v="16"/>
    <n v="0"/>
    <x v="5"/>
    <x v="16"/>
  </r>
  <r>
    <x v="1062"/>
    <x v="1062"/>
    <x v="1061"/>
    <x v="212"/>
    <x v="121"/>
    <x v="835"/>
    <x v="1"/>
    <x v="0"/>
    <s v="USD"/>
    <n v="1468351341"/>
    <x v="1062"/>
    <n v="1467746541"/>
    <x v="1062"/>
    <x v="0"/>
    <x v="80"/>
    <x v="1"/>
    <x v="16"/>
    <n v="97"/>
    <x v="5"/>
    <x v="16"/>
  </r>
  <r>
    <x v="1063"/>
    <x v="1063"/>
    <x v="1062"/>
    <x v="28"/>
    <x v="117"/>
    <x v="109"/>
    <x v="1"/>
    <x v="0"/>
    <s v="USD"/>
    <n v="1472604262"/>
    <x v="1063"/>
    <n v="1470012262"/>
    <x v="1063"/>
    <x v="0"/>
    <x v="78"/>
    <x v="1"/>
    <x v="16"/>
    <n v="0"/>
    <x v="5"/>
    <x v="16"/>
  </r>
  <r>
    <x v="1064"/>
    <x v="1064"/>
    <x v="1063"/>
    <x v="161"/>
    <x v="765"/>
    <x v="836"/>
    <x v="2"/>
    <x v="0"/>
    <s v="USD"/>
    <n v="1373174903"/>
    <x v="1064"/>
    <n v="1369286903"/>
    <x v="1064"/>
    <x v="0"/>
    <x v="252"/>
    <x v="1"/>
    <x v="17"/>
    <n v="4100"/>
    <x v="6"/>
    <x v="17"/>
  </r>
  <r>
    <x v="1065"/>
    <x v="1065"/>
    <x v="1064"/>
    <x v="9"/>
    <x v="136"/>
    <x v="837"/>
    <x v="2"/>
    <x v="2"/>
    <s v="AUD"/>
    <n v="1392800922"/>
    <x v="1065"/>
    <n v="1390381722"/>
    <x v="1065"/>
    <x v="0"/>
    <x v="81"/>
    <x v="1"/>
    <x v="17"/>
    <n v="43"/>
    <x v="6"/>
    <x v="17"/>
  </r>
  <r>
    <x v="1066"/>
    <x v="1066"/>
    <x v="1065"/>
    <x v="60"/>
    <x v="766"/>
    <x v="838"/>
    <x v="2"/>
    <x v="0"/>
    <s v="USD"/>
    <n v="1375657582"/>
    <x v="1066"/>
    <n v="1371769582"/>
    <x v="1066"/>
    <x v="0"/>
    <x v="265"/>
    <x v="1"/>
    <x v="17"/>
    <n v="2599.5"/>
    <x v="6"/>
    <x v="17"/>
  </r>
  <r>
    <x v="1067"/>
    <x v="1067"/>
    <x v="1066"/>
    <x v="2"/>
    <x v="176"/>
    <x v="839"/>
    <x v="2"/>
    <x v="0"/>
    <s v="USD"/>
    <n v="1387657931"/>
    <x v="1067"/>
    <n v="1385065931"/>
    <x v="1067"/>
    <x v="0"/>
    <x v="73"/>
    <x v="1"/>
    <x v="17"/>
    <n v="70"/>
    <x v="6"/>
    <x v="17"/>
  </r>
  <r>
    <x v="1068"/>
    <x v="1068"/>
    <x v="1067"/>
    <x v="11"/>
    <x v="372"/>
    <x v="840"/>
    <x v="2"/>
    <x v="0"/>
    <s v="USD"/>
    <n v="1460274864"/>
    <x v="1068"/>
    <n v="1457686464"/>
    <x v="1068"/>
    <x v="0"/>
    <x v="80"/>
    <x v="1"/>
    <x v="17"/>
    <n v="24.5"/>
    <x v="6"/>
    <x v="17"/>
  </r>
  <r>
    <x v="1069"/>
    <x v="1069"/>
    <x v="1068"/>
    <x v="41"/>
    <x v="447"/>
    <x v="841"/>
    <x v="2"/>
    <x v="0"/>
    <s v="USD"/>
    <n v="1385447459"/>
    <x v="1069"/>
    <n v="1382679059"/>
    <x v="1069"/>
    <x v="0"/>
    <x v="64"/>
    <x v="1"/>
    <x v="17"/>
    <n v="435.5"/>
    <x v="6"/>
    <x v="17"/>
  </r>
  <r>
    <x v="1070"/>
    <x v="1070"/>
    <x v="1069"/>
    <x v="3"/>
    <x v="119"/>
    <x v="449"/>
    <x v="2"/>
    <x v="0"/>
    <s v="USD"/>
    <n v="1349050622"/>
    <x v="1070"/>
    <n v="1347322622"/>
    <x v="1070"/>
    <x v="0"/>
    <x v="84"/>
    <x v="1"/>
    <x v="17"/>
    <n v="36"/>
    <x v="6"/>
    <x v="17"/>
  </r>
  <r>
    <x v="1071"/>
    <x v="1071"/>
    <x v="1070"/>
    <x v="213"/>
    <x v="117"/>
    <x v="109"/>
    <x v="2"/>
    <x v="10"/>
    <s v="NOK"/>
    <n v="1447787093"/>
    <x v="1071"/>
    <n v="1445191493"/>
    <x v="1071"/>
    <x v="0"/>
    <x v="78"/>
    <x v="1"/>
    <x v="17"/>
    <n v="0"/>
    <x v="6"/>
    <x v="17"/>
  </r>
  <r>
    <x v="1072"/>
    <x v="1072"/>
    <x v="1071"/>
    <x v="96"/>
    <x v="152"/>
    <x v="842"/>
    <x v="2"/>
    <x v="0"/>
    <s v="USD"/>
    <n v="1391630297"/>
    <x v="1072"/>
    <n v="1389038297"/>
    <x v="1072"/>
    <x v="0"/>
    <x v="80"/>
    <x v="1"/>
    <x v="17"/>
    <n v="27.5"/>
    <x v="6"/>
    <x v="17"/>
  </r>
  <r>
    <x v="1073"/>
    <x v="1073"/>
    <x v="1072"/>
    <x v="47"/>
    <x v="115"/>
    <x v="843"/>
    <x v="2"/>
    <x v="0"/>
    <s v="USD"/>
    <n v="1318806541"/>
    <x v="1073"/>
    <n v="1316214541"/>
    <x v="1073"/>
    <x v="0"/>
    <x v="29"/>
    <x v="1"/>
    <x v="17"/>
    <n v="5.5"/>
    <x v="6"/>
    <x v="17"/>
  </r>
  <r>
    <x v="1074"/>
    <x v="1074"/>
    <x v="1073"/>
    <x v="214"/>
    <x v="767"/>
    <x v="844"/>
    <x v="2"/>
    <x v="0"/>
    <s v="USD"/>
    <n v="1388808545"/>
    <x v="1074"/>
    <n v="1386216545"/>
    <x v="1074"/>
    <x v="0"/>
    <x v="209"/>
    <x v="1"/>
    <x v="17"/>
    <n v="1718.5"/>
    <x v="6"/>
    <x v="17"/>
  </r>
  <r>
    <x v="1075"/>
    <x v="1075"/>
    <x v="1074"/>
    <x v="28"/>
    <x v="372"/>
    <x v="684"/>
    <x v="2"/>
    <x v="0"/>
    <s v="USD"/>
    <n v="1336340516"/>
    <x v="1075"/>
    <n v="1333748516"/>
    <x v="1075"/>
    <x v="0"/>
    <x v="83"/>
    <x v="1"/>
    <x v="17"/>
    <n v="24"/>
    <x v="6"/>
    <x v="17"/>
  </r>
  <r>
    <x v="1076"/>
    <x v="1076"/>
    <x v="1075"/>
    <x v="96"/>
    <x v="768"/>
    <x v="845"/>
    <x v="2"/>
    <x v="0"/>
    <s v="USD"/>
    <n v="1410426250"/>
    <x v="1076"/>
    <n v="1405674250"/>
    <x v="1076"/>
    <x v="0"/>
    <x v="266"/>
    <x v="1"/>
    <x v="17"/>
    <n v="24024.5"/>
    <x v="6"/>
    <x v="17"/>
  </r>
  <r>
    <x v="1077"/>
    <x v="1077"/>
    <x v="1076"/>
    <x v="31"/>
    <x v="769"/>
    <x v="846"/>
    <x v="2"/>
    <x v="0"/>
    <s v="USD"/>
    <n v="1452744011"/>
    <x v="1077"/>
    <n v="1450152011"/>
    <x v="1077"/>
    <x v="0"/>
    <x v="157"/>
    <x v="1"/>
    <x v="17"/>
    <n v="3755.5"/>
    <x v="6"/>
    <x v="17"/>
  </r>
  <r>
    <x v="1078"/>
    <x v="1078"/>
    <x v="1077"/>
    <x v="20"/>
    <x v="372"/>
    <x v="847"/>
    <x v="2"/>
    <x v="0"/>
    <s v="USD"/>
    <n v="1311309721"/>
    <x v="1078"/>
    <n v="1307421721"/>
    <x v="1078"/>
    <x v="0"/>
    <x v="81"/>
    <x v="1"/>
    <x v="17"/>
    <n v="25"/>
    <x v="6"/>
    <x v="17"/>
  </r>
  <r>
    <x v="1079"/>
    <x v="1079"/>
    <x v="1078"/>
    <x v="91"/>
    <x v="770"/>
    <x v="848"/>
    <x v="2"/>
    <x v="12"/>
    <s v="EUR"/>
    <n v="1463232936"/>
    <x v="1079"/>
    <n v="1461072936"/>
    <x v="1079"/>
    <x v="0"/>
    <x v="59"/>
    <x v="1"/>
    <x v="17"/>
    <n v="348"/>
    <x v="6"/>
    <x v="17"/>
  </r>
  <r>
    <x v="1080"/>
    <x v="1080"/>
    <x v="1079"/>
    <x v="22"/>
    <x v="771"/>
    <x v="849"/>
    <x v="2"/>
    <x v="0"/>
    <s v="USD"/>
    <n v="1399778333"/>
    <x v="1080"/>
    <n v="1397186333"/>
    <x v="1080"/>
    <x v="0"/>
    <x v="15"/>
    <x v="1"/>
    <x v="17"/>
    <n v="959.5"/>
    <x v="6"/>
    <x v="17"/>
  </r>
  <r>
    <x v="1081"/>
    <x v="1081"/>
    <x v="1080"/>
    <x v="118"/>
    <x v="433"/>
    <x v="850"/>
    <x v="2"/>
    <x v="0"/>
    <s v="USD"/>
    <n v="1422483292"/>
    <x v="1081"/>
    <n v="1419891292"/>
    <x v="1081"/>
    <x v="0"/>
    <x v="80"/>
    <x v="1"/>
    <x v="17"/>
    <n v="8"/>
    <x v="6"/>
    <x v="17"/>
  </r>
  <r>
    <x v="1082"/>
    <x v="1082"/>
    <x v="1081"/>
    <x v="3"/>
    <x v="443"/>
    <x v="470"/>
    <x v="2"/>
    <x v="0"/>
    <s v="USD"/>
    <n v="1344635088"/>
    <x v="1082"/>
    <n v="1342043088"/>
    <x v="1082"/>
    <x v="0"/>
    <x v="83"/>
    <x v="1"/>
    <x v="17"/>
    <n v="29.5"/>
    <x v="6"/>
    <x v="17"/>
  </r>
  <r>
    <x v="1083"/>
    <x v="1083"/>
    <x v="1082"/>
    <x v="63"/>
    <x v="22"/>
    <x v="380"/>
    <x v="2"/>
    <x v="5"/>
    <s v="CAD"/>
    <n v="1406994583"/>
    <x v="1083"/>
    <n v="1401810583"/>
    <x v="1083"/>
    <x v="0"/>
    <x v="29"/>
    <x v="1"/>
    <x v="17"/>
    <n v="205.5"/>
    <x v="6"/>
    <x v="17"/>
  </r>
  <r>
    <x v="1084"/>
    <x v="1084"/>
    <x v="1083"/>
    <x v="131"/>
    <x v="117"/>
    <x v="109"/>
    <x v="2"/>
    <x v="0"/>
    <s v="USD"/>
    <n v="1407534804"/>
    <x v="1084"/>
    <n v="1404942804"/>
    <x v="1084"/>
    <x v="0"/>
    <x v="78"/>
    <x v="1"/>
    <x v="17"/>
    <n v="0"/>
    <x v="6"/>
    <x v="17"/>
  </r>
  <r>
    <x v="1085"/>
    <x v="1085"/>
    <x v="1084"/>
    <x v="11"/>
    <x v="772"/>
    <x v="851"/>
    <x v="2"/>
    <x v="5"/>
    <s v="CAD"/>
    <n v="1457967975"/>
    <x v="1085"/>
    <n v="1455379575"/>
    <x v="1085"/>
    <x v="0"/>
    <x v="82"/>
    <x v="1"/>
    <x v="17"/>
    <n v="517.5"/>
    <x v="6"/>
    <x v="17"/>
  </r>
  <r>
    <x v="1086"/>
    <x v="1086"/>
    <x v="1085"/>
    <x v="102"/>
    <x v="493"/>
    <x v="852"/>
    <x v="2"/>
    <x v="0"/>
    <s v="USD"/>
    <n v="1408913291"/>
    <x v="1086"/>
    <n v="1406321291"/>
    <x v="1086"/>
    <x v="0"/>
    <x v="84"/>
    <x v="1"/>
    <x v="17"/>
    <n v="8.5"/>
    <x v="6"/>
    <x v="17"/>
  </r>
  <r>
    <x v="1087"/>
    <x v="1087"/>
    <x v="1086"/>
    <x v="184"/>
    <x v="117"/>
    <x v="109"/>
    <x v="2"/>
    <x v="0"/>
    <s v="USD"/>
    <n v="1402852087"/>
    <x v="1087"/>
    <n v="1400260087"/>
    <x v="1087"/>
    <x v="0"/>
    <x v="78"/>
    <x v="1"/>
    <x v="17"/>
    <n v="0"/>
    <x v="6"/>
    <x v="17"/>
  </r>
  <r>
    <x v="1088"/>
    <x v="1088"/>
    <x v="1087"/>
    <x v="101"/>
    <x v="773"/>
    <x v="853"/>
    <x v="2"/>
    <x v="0"/>
    <s v="USD"/>
    <n v="1398366667"/>
    <x v="1088"/>
    <n v="1395774667"/>
    <x v="1088"/>
    <x v="0"/>
    <x v="206"/>
    <x v="1"/>
    <x v="17"/>
    <n v="3264.67"/>
    <x v="6"/>
    <x v="17"/>
  </r>
  <r>
    <x v="1089"/>
    <x v="1089"/>
    <x v="1088"/>
    <x v="36"/>
    <x v="774"/>
    <x v="854"/>
    <x v="2"/>
    <x v="6"/>
    <s v="EUR"/>
    <n v="1435293175"/>
    <x v="1089"/>
    <n v="1432701175"/>
    <x v="1089"/>
    <x v="0"/>
    <x v="72"/>
    <x v="1"/>
    <x v="17"/>
    <n v="611.5"/>
    <x v="6"/>
    <x v="17"/>
  </r>
  <r>
    <x v="1090"/>
    <x v="1090"/>
    <x v="1089"/>
    <x v="215"/>
    <x v="139"/>
    <x v="855"/>
    <x v="2"/>
    <x v="2"/>
    <s v="AUD"/>
    <n v="1432873653"/>
    <x v="1090"/>
    <n v="1430281653"/>
    <x v="1090"/>
    <x v="0"/>
    <x v="29"/>
    <x v="1"/>
    <x v="17"/>
    <n v="3"/>
    <x v="6"/>
    <x v="17"/>
  </r>
  <r>
    <x v="1091"/>
    <x v="1091"/>
    <x v="1090"/>
    <x v="48"/>
    <x v="379"/>
    <x v="856"/>
    <x v="2"/>
    <x v="1"/>
    <s v="GBP"/>
    <n v="1460313672"/>
    <x v="1091"/>
    <n v="1457725272"/>
    <x v="1091"/>
    <x v="0"/>
    <x v="84"/>
    <x v="1"/>
    <x v="17"/>
    <n v="13.5"/>
    <x v="6"/>
    <x v="17"/>
  </r>
  <r>
    <x v="1092"/>
    <x v="1092"/>
    <x v="1091"/>
    <x v="13"/>
    <x v="577"/>
    <x v="857"/>
    <x v="2"/>
    <x v="0"/>
    <s v="USD"/>
    <n v="1357432638"/>
    <x v="1092"/>
    <n v="1354840638"/>
    <x v="1092"/>
    <x v="0"/>
    <x v="63"/>
    <x v="1"/>
    <x v="17"/>
    <n v="14"/>
    <x v="6"/>
    <x v="17"/>
  </r>
  <r>
    <x v="1093"/>
    <x v="1093"/>
    <x v="1092"/>
    <x v="43"/>
    <x v="775"/>
    <x v="858"/>
    <x v="2"/>
    <x v="5"/>
    <s v="CAD"/>
    <n v="1455232937"/>
    <x v="1093"/>
    <n v="1453936937"/>
    <x v="1093"/>
    <x v="0"/>
    <x v="80"/>
    <x v="1"/>
    <x v="17"/>
    <n v="23.125"/>
    <x v="6"/>
    <x v="17"/>
  </r>
  <r>
    <x v="1094"/>
    <x v="1094"/>
    <x v="1093"/>
    <x v="102"/>
    <x v="776"/>
    <x v="859"/>
    <x v="2"/>
    <x v="0"/>
    <s v="USD"/>
    <n v="1318180033"/>
    <x v="1094"/>
    <n v="1315588033"/>
    <x v="1094"/>
    <x v="0"/>
    <x v="74"/>
    <x v="1"/>
    <x v="17"/>
    <n v="1660.5050000000001"/>
    <x v="6"/>
    <x v="17"/>
  </r>
  <r>
    <x v="1095"/>
    <x v="1095"/>
    <x v="1094"/>
    <x v="69"/>
    <x v="777"/>
    <x v="860"/>
    <x v="2"/>
    <x v="0"/>
    <s v="USD"/>
    <n v="1377867220"/>
    <x v="1095"/>
    <n v="1375275220"/>
    <x v="1095"/>
    <x v="0"/>
    <x v="225"/>
    <x v="1"/>
    <x v="17"/>
    <n v="12634"/>
    <x v="6"/>
    <x v="17"/>
  </r>
  <r>
    <x v="1096"/>
    <x v="1096"/>
    <x v="1095"/>
    <x v="14"/>
    <x v="778"/>
    <x v="861"/>
    <x v="2"/>
    <x v="0"/>
    <s v="USD"/>
    <n v="1412393400"/>
    <x v="1096"/>
    <n v="1409747154"/>
    <x v="1096"/>
    <x v="0"/>
    <x v="60"/>
    <x v="1"/>
    <x v="17"/>
    <n v="1090.5"/>
    <x v="6"/>
    <x v="17"/>
  </r>
  <r>
    <x v="1097"/>
    <x v="1097"/>
    <x v="1096"/>
    <x v="57"/>
    <x v="779"/>
    <x v="862"/>
    <x v="2"/>
    <x v="0"/>
    <s v="USD"/>
    <n v="1393786877"/>
    <x v="1097"/>
    <n v="1390330877"/>
    <x v="1097"/>
    <x v="0"/>
    <x v="63"/>
    <x v="1"/>
    <x v="17"/>
    <n v="27"/>
    <x v="6"/>
    <x v="17"/>
  </r>
  <r>
    <x v="1098"/>
    <x v="1098"/>
    <x v="1097"/>
    <x v="31"/>
    <x v="780"/>
    <x v="863"/>
    <x v="2"/>
    <x v="0"/>
    <s v="USD"/>
    <n v="1397413095"/>
    <x v="1098"/>
    <n v="1394821095"/>
    <x v="1098"/>
    <x v="0"/>
    <x v="19"/>
    <x v="1"/>
    <x v="17"/>
    <n v="912.5"/>
    <x v="6"/>
    <x v="17"/>
  </r>
  <r>
    <x v="1099"/>
    <x v="1099"/>
    <x v="1098"/>
    <x v="10"/>
    <x v="379"/>
    <x v="724"/>
    <x v="2"/>
    <x v="1"/>
    <s v="GBP"/>
    <n v="1431547468"/>
    <x v="1099"/>
    <n v="1428955468"/>
    <x v="1099"/>
    <x v="0"/>
    <x v="29"/>
    <x v="1"/>
    <x v="17"/>
    <n v="13"/>
    <x v="6"/>
    <x v="17"/>
  </r>
  <r>
    <x v="1100"/>
    <x v="1100"/>
    <x v="1099"/>
    <x v="23"/>
    <x v="173"/>
    <x v="453"/>
    <x v="2"/>
    <x v="12"/>
    <s v="EUR"/>
    <n v="1455417571"/>
    <x v="1100"/>
    <n v="1452825571"/>
    <x v="1100"/>
    <x v="0"/>
    <x v="73"/>
    <x v="1"/>
    <x v="17"/>
    <n v="55"/>
    <x v="6"/>
    <x v="17"/>
  </r>
  <r>
    <x v="1101"/>
    <x v="1101"/>
    <x v="1100"/>
    <x v="57"/>
    <x v="781"/>
    <x v="864"/>
    <x v="2"/>
    <x v="0"/>
    <s v="USD"/>
    <n v="1468519920"/>
    <x v="1101"/>
    <n v="1466188338"/>
    <x v="1101"/>
    <x v="0"/>
    <x v="79"/>
    <x v="1"/>
    <x v="17"/>
    <n v="23.5"/>
    <x v="6"/>
    <x v="17"/>
  </r>
  <r>
    <x v="1102"/>
    <x v="1102"/>
    <x v="1101"/>
    <x v="6"/>
    <x v="94"/>
    <x v="865"/>
    <x v="2"/>
    <x v="0"/>
    <s v="USD"/>
    <n v="1386568740"/>
    <x v="1102"/>
    <n v="1383095125"/>
    <x v="1102"/>
    <x v="0"/>
    <x v="54"/>
    <x v="1"/>
    <x v="17"/>
    <n v="224.5"/>
    <x v="6"/>
    <x v="17"/>
  </r>
  <r>
    <x v="1103"/>
    <x v="1103"/>
    <x v="1102"/>
    <x v="36"/>
    <x v="782"/>
    <x v="866"/>
    <x v="2"/>
    <x v="0"/>
    <s v="USD"/>
    <n v="1466227190"/>
    <x v="1103"/>
    <n v="1461043190"/>
    <x v="1103"/>
    <x v="0"/>
    <x v="41"/>
    <x v="1"/>
    <x v="17"/>
    <n v="129"/>
    <x v="6"/>
    <x v="17"/>
  </r>
  <r>
    <x v="1104"/>
    <x v="1104"/>
    <x v="1103"/>
    <x v="127"/>
    <x v="783"/>
    <x v="867"/>
    <x v="2"/>
    <x v="1"/>
    <s v="GBP"/>
    <n v="1402480221"/>
    <x v="1104"/>
    <n v="1399888221"/>
    <x v="1104"/>
    <x v="0"/>
    <x v="77"/>
    <x v="1"/>
    <x v="17"/>
    <n v="1504"/>
    <x v="6"/>
    <x v="17"/>
  </r>
  <r>
    <x v="1105"/>
    <x v="1105"/>
    <x v="1104"/>
    <x v="216"/>
    <x v="784"/>
    <x v="868"/>
    <x v="2"/>
    <x v="0"/>
    <s v="USD"/>
    <n v="1395627327"/>
    <x v="1105"/>
    <n v="1393038927"/>
    <x v="1105"/>
    <x v="0"/>
    <x v="9"/>
    <x v="1"/>
    <x v="17"/>
    <n v="725.5"/>
    <x v="6"/>
    <x v="17"/>
  </r>
  <r>
    <x v="1106"/>
    <x v="1106"/>
    <x v="1105"/>
    <x v="44"/>
    <x v="785"/>
    <x v="869"/>
    <x v="2"/>
    <x v="0"/>
    <s v="USD"/>
    <n v="1333557975"/>
    <x v="1106"/>
    <n v="1330969575"/>
    <x v="1106"/>
    <x v="0"/>
    <x v="63"/>
    <x v="1"/>
    <x v="17"/>
    <n v="86"/>
    <x v="6"/>
    <x v="17"/>
  </r>
  <r>
    <x v="1107"/>
    <x v="1107"/>
    <x v="1106"/>
    <x v="3"/>
    <x v="117"/>
    <x v="109"/>
    <x v="2"/>
    <x v="0"/>
    <s v="USD"/>
    <n v="1406148024"/>
    <x v="1107"/>
    <n v="1403556024"/>
    <x v="1107"/>
    <x v="0"/>
    <x v="78"/>
    <x v="1"/>
    <x v="17"/>
    <n v="0"/>
    <x v="6"/>
    <x v="17"/>
  </r>
  <r>
    <x v="1108"/>
    <x v="1108"/>
    <x v="1107"/>
    <x v="31"/>
    <x v="786"/>
    <x v="870"/>
    <x v="2"/>
    <x v="0"/>
    <s v="USD"/>
    <n v="1334326635"/>
    <x v="1108"/>
    <n v="1329146235"/>
    <x v="1108"/>
    <x v="0"/>
    <x v="64"/>
    <x v="1"/>
    <x v="17"/>
    <n v="376.75"/>
    <x v="6"/>
    <x v="17"/>
  </r>
  <r>
    <x v="1109"/>
    <x v="1109"/>
    <x v="1108"/>
    <x v="3"/>
    <x v="372"/>
    <x v="871"/>
    <x v="2"/>
    <x v="0"/>
    <s v="USD"/>
    <n v="1479495790"/>
    <x v="1109"/>
    <n v="1476900190"/>
    <x v="1109"/>
    <x v="0"/>
    <x v="83"/>
    <x v="1"/>
    <x v="17"/>
    <n v="24"/>
    <x v="6"/>
    <x v="17"/>
  </r>
  <r>
    <x v="1110"/>
    <x v="1110"/>
    <x v="1109"/>
    <x v="63"/>
    <x v="787"/>
    <x v="872"/>
    <x v="2"/>
    <x v="0"/>
    <s v="USD"/>
    <n v="1354919022"/>
    <x v="1110"/>
    <n v="1352327022"/>
    <x v="1110"/>
    <x v="0"/>
    <x v="202"/>
    <x v="1"/>
    <x v="17"/>
    <n v="133"/>
    <x v="6"/>
    <x v="17"/>
  </r>
  <r>
    <x v="1111"/>
    <x v="1111"/>
    <x v="1110"/>
    <x v="30"/>
    <x v="116"/>
    <x v="167"/>
    <x v="2"/>
    <x v="0"/>
    <s v="USD"/>
    <n v="1452228790"/>
    <x v="1111"/>
    <n v="1449636790"/>
    <x v="1111"/>
    <x v="0"/>
    <x v="29"/>
    <x v="1"/>
    <x v="17"/>
    <n v="1"/>
    <x v="6"/>
    <x v="17"/>
  </r>
  <r>
    <x v="1112"/>
    <x v="1112"/>
    <x v="1111"/>
    <x v="217"/>
    <x v="788"/>
    <x v="873"/>
    <x v="2"/>
    <x v="0"/>
    <s v="USD"/>
    <n v="1421656200"/>
    <x v="1112"/>
    <n v="1416507211"/>
    <x v="1112"/>
    <x v="0"/>
    <x v="267"/>
    <x v="1"/>
    <x v="17"/>
    <n v="15792.46"/>
    <x v="6"/>
    <x v="17"/>
  </r>
  <r>
    <x v="1113"/>
    <x v="1113"/>
    <x v="1112"/>
    <x v="28"/>
    <x v="139"/>
    <x v="724"/>
    <x v="2"/>
    <x v="1"/>
    <s v="GBP"/>
    <n v="1408058820"/>
    <x v="1113"/>
    <n v="1405466820"/>
    <x v="1113"/>
    <x v="0"/>
    <x v="29"/>
    <x v="1"/>
    <x v="17"/>
    <n v="3"/>
    <x v="6"/>
    <x v="17"/>
  </r>
  <r>
    <x v="1114"/>
    <x v="1114"/>
    <x v="1113"/>
    <x v="12"/>
    <x v="115"/>
    <x v="874"/>
    <x v="2"/>
    <x v="1"/>
    <s v="GBP"/>
    <n v="1381306687"/>
    <x v="1114"/>
    <n v="1378714687"/>
    <x v="1114"/>
    <x v="0"/>
    <x v="83"/>
    <x v="1"/>
    <x v="17"/>
    <n v="6.5"/>
    <x v="6"/>
    <x v="17"/>
  </r>
  <r>
    <x v="1115"/>
    <x v="1115"/>
    <x v="1114"/>
    <x v="79"/>
    <x v="500"/>
    <x v="875"/>
    <x v="2"/>
    <x v="0"/>
    <s v="USD"/>
    <n v="1459352495"/>
    <x v="1115"/>
    <n v="1456764095"/>
    <x v="1115"/>
    <x v="0"/>
    <x v="80"/>
    <x v="1"/>
    <x v="17"/>
    <n v="28.5"/>
    <x v="6"/>
    <x v="17"/>
  </r>
  <r>
    <x v="1116"/>
    <x v="1116"/>
    <x v="1115"/>
    <x v="69"/>
    <x v="789"/>
    <x v="876"/>
    <x v="2"/>
    <x v="0"/>
    <s v="USD"/>
    <n v="1339273208"/>
    <x v="1116"/>
    <n v="1334089208"/>
    <x v="1116"/>
    <x v="0"/>
    <x v="73"/>
    <x v="1"/>
    <x v="17"/>
    <n v="94.26"/>
    <x v="6"/>
    <x v="17"/>
  </r>
  <r>
    <x v="1117"/>
    <x v="1117"/>
    <x v="1116"/>
    <x v="28"/>
    <x v="790"/>
    <x v="877"/>
    <x v="2"/>
    <x v="12"/>
    <s v="EUR"/>
    <n v="1451053313"/>
    <x v="1117"/>
    <n v="1448461313"/>
    <x v="1117"/>
    <x v="0"/>
    <x v="22"/>
    <x v="1"/>
    <x v="17"/>
    <n v="45.5"/>
    <x v="6"/>
    <x v="17"/>
  </r>
  <r>
    <x v="1118"/>
    <x v="1118"/>
    <x v="1117"/>
    <x v="37"/>
    <x v="791"/>
    <x v="878"/>
    <x v="2"/>
    <x v="2"/>
    <s v="AUD"/>
    <n v="1396666779"/>
    <x v="1118"/>
    <n v="1394078379"/>
    <x v="1118"/>
    <x v="0"/>
    <x v="83"/>
    <x v="1"/>
    <x v="17"/>
    <n v="56"/>
    <x v="6"/>
    <x v="17"/>
  </r>
  <r>
    <x v="1119"/>
    <x v="1119"/>
    <x v="1118"/>
    <x v="190"/>
    <x v="139"/>
    <x v="879"/>
    <x v="2"/>
    <x v="0"/>
    <s v="USD"/>
    <n v="1396810864"/>
    <x v="1119"/>
    <n v="1395687664"/>
    <x v="1119"/>
    <x v="0"/>
    <x v="29"/>
    <x v="1"/>
    <x v="17"/>
    <n v="3"/>
    <x v="6"/>
    <x v="17"/>
  </r>
  <r>
    <x v="1120"/>
    <x v="1120"/>
    <x v="1119"/>
    <x v="31"/>
    <x v="117"/>
    <x v="109"/>
    <x v="2"/>
    <x v="0"/>
    <s v="USD"/>
    <n v="1319835400"/>
    <x v="1120"/>
    <n v="1315947400"/>
    <x v="1120"/>
    <x v="0"/>
    <x v="78"/>
    <x v="1"/>
    <x v="17"/>
    <n v="0"/>
    <x v="6"/>
    <x v="17"/>
  </r>
  <r>
    <x v="1121"/>
    <x v="1121"/>
    <x v="1120"/>
    <x v="65"/>
    <x v="792"/>
    <x v="880"/>
    <x v="2"/>
    <x v="0"/>
    <s v="USD"/>
    <n v="1457904316"/>
    <x v="1121"/>
    <n v="1455315916"/>
    <x v="1121"/>
    <x v="0"/>
    <x v="81"/>
    <x v="1"/>
    <x v="17"/>
    <n v="17"/>
    <x v="6"/>
    <x v="17"/>
  </r>
  <r>
    <x v="1122"/>
    <x v="1122"/>
    <x v="1121"/>
    <x v="50"/>
    <x v="117"/>
    <x v="109"/>
    <x v="2"/>
    <x v="1"/>
    <s v="GBP"/>
    <n v="1369932825"/>
    <x v="1122"/>
    <n v="1368723225"/>
    <x v="1122"/>
    <x v="0"/>
    <x v="78"/>
    <x v="1"/>
    <x v="17"/>
    <n v="0"/>
    <x v="6"/>
    <x v="17"/>
  </r>
  <r>
    <x v="1123"/>
    <x v="1123"/>
    <x v="1122"/>
    <x v="10"/>
    <x v="143"/>
    <x v="881"/>
    <x v="2"/>
    <x v="0"/>
    <s v="USD"/>
    <n v="1397910848"/>
    <x v="1123"/>
    <n v="1395318848"/>
    <x v="1123"/>
    <x v="0"/>
    <x v="83"/>
    <x v="1"/>
    <x v="17"/>
    <n v="7"/>
    <x v="6"/>
    <x v="17"/>
  </r>
  <r>
    <x v="1124"/>
    <x v="1124"/>
    <x v="1123"/>
    <x v="161"/>
    <x v="94"/>
    <x v="882"/>
    <x v="2"/>
    <x v="0"/>
    <s v="USD"/>
    <n v="1430409651"/>
    <x v="1124"/>
    <n v="1427817651"/>
    <x v="1124"/>
    <x v="0"/>
    <x v="63"/>
    <x v="1"/>
    <x v="18"/>
    <n v="216"/>
    <x v="6"/>
    <x v="18"/>
  </r>
  <r>
    <x v="1125"/>
    <x v="1125"/>
    <x v="1124"/>
    <x v="9"/>
    <x v="117"/>
    <x v="109"/>
    <x v="2"/>
    <x v="1"/>
    <s v="GBP"/>
    <n v="1443193130"/>
    <x v="1125"/>
    <n v="1438009130"/>
    <x v="1125"/>
    <x v="0"/>
    <x v="78"/>
    <x v="1"/>
    <x v="18"/>
    <n v="0"/>
    <x v="6"/>
    <x v="18"/>
  </r>
  <r>
    <x v="1126"/>
    <x v="1126"/>
    <x v="1125"/>
    <x v="13"/>
    <x v="115"/>
    <x v="724"/>
    <x v="2"/>
    <x v="0"/>
    <s v="USD"/>
    <n v="1468482694"/>
    <x v="1126"/>
    <n v="1465890694"/>
    <x v="1126"/>
    <x v="0"/>
    <x v="84"/>
    <x v="1"/>
    <x v="18"/>
    <n v="6"/>
    <x v="6"/>
    <x v="18"/>
  </r>
  <r>
    <x v="1127"/>
    <x v="1127"/>
    <x v="1126"/>
    <x v="19"/>
    <x v="793"/>
    <x v="883"/>
    <x v="2"/>
    <x v="0"/>
    <s v="USD"/>
    <n v="1416000600"/>
    <x v="1127"/>
    <n v="1413318600"/>
    <x v="1127"/>
    <x v="0"/>
    <x v="23"/>
    <x v="1"/>
    <x v="18"/>
    <n v="304"/>
    <x v="6"/>
    <x v="18"/>
  </r>
  <r>
    <x v="1128"/>
    <x v="1128"/>
    <x v="1127"/>
    <x v="28"/>
    <x v="116"/>
    <x v="370"/>
    <x v="2"/>
    <x v="1"/>
    <s v="GBP"/>
    <n v="1407425717"/>
    <x v="1128"/>
    <n v="1404833717"/>
    <x v="1128"/>
    <x v="0"/>
    <x v="29"/>
    <x v="1"/>
    <x v="18"/>
    <n v="1"/>
    <x v="6"/>
    <x v="18"/>
  </r>
  <r>
    <x v="1129"/>
    <x v="1129"/>
    <x v="1128"/>
    <x v="22"/>
    <x v="577"/>
    <x v="884"/>
    <x v="2"/>
    <x v="0"/>
    <s v="USD"/>
    <n v="1465107693"/>
    <x v="1129"/>
    <n v="1462515693"/>
    <x v="1129"/>
    <x v="0"/>
    <x v="84"/>
    <x v="1"/>
    <x v="18"/>
    <n v="11.5"/>
    <x v="6"/>
    <x v="18"/>
  </r>
  <r>
    <x v="1130"/>
    <x v="1130"/>
    <x v="1129"/>
    <x v="10"/>
    <x v="143"/>
    <x v="881"/>
    <x v="2"/>
    <x v="0"/>
    <s v="USD"/>
    <n v="1416963300"/>
    <x v="1130"/>
    <n v="1411775700"/>
    <x v="1130"/>
    <x v="0"/>
    <x v="83"/>
    <x v="1"/>
    <x v="18"/>
    <n v="7"/>
    <x v="6"/>
    <x v="18"/>
  </r>
  <r>
    <x v="1131"/>
    <x v="1131"/>
    <x v="1130"/>
    <x v="79"/>
    <x v="117"/>
    <x v="109"/>
    <x v="2"/>
    <x v="2"/>
    <s v="AUD"/>
    <n v="1450993668"/>
    <x v="1131"/>
    <n v="1448401668"/>
    <x v="1131"/>
    <x v="0"/>
    <x v="78"/>
    <x v="1"/>
    <x v="18"/>
    <n v="0"/>
    <x v="6"/>
    <x v="18"/>
  </r>
  <r>
    <x v="1132"/>
    <x v="1132"/>
    <x v="1131"/>
    <x v="3"/>
    <x v="794"/>
    <x v="885"/>
    <x v="2"/>
    <x v="5"/>
    <s v="CAD"/>
    <n v="1483238771"/>
    <x v="1132"/>
    <n v="1480646771"/>
    <x v="1132"/>
    <x v="0"/>
    <x v="62"/>
    <x v="1"/>
    <x v="18"/>
    <n v="725.5"/>
    <x v="6"/>
    <x v="18"/>
  </r>
  <r>
    <x v="1133"/>
    <x v="1133"/>
    <x v="1132"/>
    <x v="9"/>
    <x v="170"/>
    <x v="886"/>
    <x v="2"/>
    <x v="1"/>
    <s v="GBP"/>
    <n v="1406799981"/>
    <x v="1133"/>
    <n v="1404207981"/>
    <x v="1133"/>
    <x v="0"/>
    <x v="29"/>
    <x v="1"/>
    <x v="18"/>
    <n v="10.5"/>
    <x v="6"/>
    <x v="18"/>
  </r>
  <r>
    <x v="1134"/>
    <x v="1134"/>
    <x v="1133"/>
    <x v="31"/>
    <x v="116"/>
    <x v="524"/>
    <x v="2"/>
    <x v="2"/>
    <s v="AUD"/>
    <n v="1417235580"/>
    <x v="1134"/>
    <n v="1416034228"/>
    <x v="1134"/>
    <x v="0"/>
    <x v="29"/>
    <x v="1"/>
    <x v="18"/>
    <n v="1"/>
    <x v="6"/>
    <x v="18"/>
  </r>
  <r>
    <x v="1135"/>
    <x v="1135"/>
    <x v="1134"/>
    <x v="28"/>
    <x v="155"/>
    <x v="152"/>
    <x v="2"/>
    <x v="12"/>
    <s v="EUR"/>
    <n v="1470527094"/>
    <x v="1135"/>
    <n v="1467935094"/>
    <x v="1135"/>
    <x v="0"/>
    <x v="29"/>
    <x v="1"/>
    <x v="18"/>
    <n v="25.5"/>
    <x v="6"/>
    <x v="18"/>
  </r>
  <r>
    <x v="1136"/>
    <x v="1136"/>
    <x v="1135"/>
    <x v="218"/>
    <x v="795"/>
    <x v="887"/>
    <x v="2"/>
    <x v="6"/>
    <s v="EUR"/>
    <n v="1450541229"/>
    <x v="1136"/>
    <n v="1447949229"/>
    <x v="1136"/>
    <x v="0"/>
    <x v="79"/>
    <x v="1"/>
    <x v="18"/>
    <n v="138"/>
    <x v="6"/>
    <x v="18"/>
  </r>
  <r>
    <x v="1137"/>
    <x v="1137"/>
    <x v="1136"/>
    <x v="31"/>
    <x v="796"/>
    <x v="888"/>
    <x v="2"/>
    <x v="0"/>
    <s v="USD"/>
    <n v="1461440421"/>
    <x v="1137"/>
    <n v="1458848421"/>
    <x v="1137"/>
    <x v="0"/>
    <x v="70"/>
    <x v="1"/>
    <x v="18"/>
    <n v="4957"/>
    <x v="6"/>
    <x v="18"/>
  </r>
  <r>
    <x v="1138"/>
    <x v="1138"/>
    <x v="1137"/>
    <x v="19"/>
    <x v="366"/>
    <x v="737"/>
    <x v="2"/>
    <x v="0"/>
    <s v="USD"/>
    <n v="1485035131"/>
    <x v="1138"/>
    <n v="1483307131"/>
    <x v="1138"/>
    <x v="0"/>
    <x v="80"/>
    <x v="1"/>
    <x v="18"/>
    <n v="64.5"/>
    <x v="6"/>
    <x v="18"/>
  </r>
  <r>
    <x v="1139"/>
    <x v="1139"/>
    <x v="1138"/>
    <x v="6"/>
    <x v="139"/>
    <x v="889"/>
    <x v="2"/>
    <x v="0"/>
    <s v="USD"/>
    <n v="1420100426"/>
    <x v="1139"/>
    <n v="1417508426"/>
    <x v="1139"/>
    <x v="0"/>
    <x v="29"/>
    <x v="1"/>
    <x v="18"/>
    <n v="3"/>
    <x v="6"/>
    <x v="18"/>
  </r>
  <r>
    <x v="1140"/>
    <x v="1140"/>
    <x v="1139"/>
    <x v="10"/>
    <x v="117"/>
    <x v="109"/>
    <x v="2"/>
    <x v="1"/>
    <s v="GBP"/>
    <n v="1438859121"/>
    <x v="1140"/>
    <n v="1436267121"/>
    <x v="1140"/>
    <x v="0"/>
    <x v="78"/>
    <x v="1"/>
    <x v="18"/>
    <n v="0"/>
    <x v="6"/>
    <x v="18"/>
  </r>
  <r>
    <x v="1141"/>
    <x v="1141"/>
    <x v="1140"/>
    <x v="2"/>
    <x v="117"/>
    <x v="109"/>
    <x v="2"/>
    <x v="12"/>
    <s v="EUR"/>
    <n v="1436460450"/>
    <x v="1141"/>
    <n v="1433868450"/>
    <x v="1141"/>
    <x v="0"/>
    <x v="78"/>
    <x v="1"/>
    <x v="18"/>
    <n v="0"/>
    <x v="6"/>
    <x v="18"/>
  </r>
  <r>
    <x v="1142"/>
    <x v="1142"/>
    <x v="1141"/>
    <x v="23"/>
    <x v="117"/>
    <x v="109"/>
    <x v="2"/>
    <x v="0"/>
    <s v="USD"/>
    <n v="1424131727"/>
    <x v="1142"/>
    <n v="1421539727"/>
    <x v="1142"/>
    <x v="0"/>
    <x v="78"/>
    <x v="1"/>
    <x v="18"/>
    <n v="0"/>
    <x v="6"/>
    <x v="18"/>
  </r>
  <r>
    <x v="1143"/>
    <x v="1143"/>
    <x v="1142"/>
    <x v="101"/>
    <x v="797"/>
    <x v="890"/>
    <x v="2"/>
    <x v="0"/>
    <s v="USD"/>
    <n v="1450327126"/>
    <x v="1143"/>
    <n v="1447735126"/>
    <x v="1143"/>
    <x v="0"/>
    <x v="22"/>
    <x v="1"/>
    <x v="18"/>
    <n v="97"/>
    <x v="6"/>
    <x v="18"/>
  </r>
  <r>
    <x v="1144"/>
    <x v="1144"/>
    <x v="1143"/>
    <x v="219"/>
    <x v="117"/>
    <x v="109"/>
    <x v="2"/>
    <x v="0"/>
    <s v="USD"/>
    <n v="1430281320"/>
    <x v="1144"/>
    <n v="1427689320"/>
    <x v="1144"/>
    <x v="0"/>
    <x v="78"/>
    <x v="1"/>
    <x v="19"/>
    <n v="0"/>
    <x v="7"/>
    <x v="19"/>
  </r>
  <r>
    <x v="1145"/>
    <x v="1145"/>
    <x v="1144"/>
    <x v="58"/>
    <x v="173"/>
    <x v="415"/>
    <x v="2"/>
    <x v="0"/>
    <s v="USD"/>
    <n v="1412272592"/>
    <x v="1145"/>
    <n v="1407088592"/>
    <x v="1145"/>
    <x v="0"/>
    <x v="29"/>
    <x v="1"/>
    <x v="19"/>
    <n v="50.5"/>
    <x v="7"/>
    <x v="19"/>
  </r>
  <r>
    <x v="1146"/>
    <x v="1146"/>
    <x v="1145"/>
    <x v="12"/>
    <x v="798"/>
    <x v="891"/>
    <x v="2"/>
    <x v="0"/>
    <s v="USD"/>
    <n v="1399071173"/>
    <x v="1146"/>
    <n v="1395787973"/>
    <x v="1146"/>
    <x v="0"/>
    <x v="8"/>
    <x v="1"/>
    <x v="19"/>
    <n v="271"/>
    <x v="7"/>
    <x v="19"/>
  </r>
  <r>
    <x v="1147"/>
    <x v="1147"/>
    <x v="1146"/>
    <x v="31"/>
    <x v="117"/>
    <x v="109"/>
    <x v="2"/>
    <x v="5"/>
    <s v="CAD"/>
    <n v="1413760783"/>
    <x v="1147"/>
    <n v="1408576783"/>
    <x v="1147"/>
    <x v="0"/>
    <x v="78"/>
    <x v="1"/>
    <x v="19"/>
    <n v="0"/>
    <x v="7"/>
    <x v="19"/>
  </r>
  <r>
    <x v="1148"/>
    <x v="1148"/>
    <x v="1147"/>
    <x v="36"/>
    <x v="799"/>
    <x v="892"/>
    <x v="2"/>
    <x v="0"/>
    <s v="USD"/>
    <n v="1480568781"/>
    <x v="1148"/>
    <n v="1477973181"/>
    <x v="1148"/>
    <x v="0"/>
    <x v="83"/>
    <x v="1"/>
    <x v="19"/>
    <n v="38"/>
    <x v="7"/>
    <x v="19"/>
  </r>
  <r>
    <x v="1149"/>
    <x v="1149"/>
    <x v="1148"/>
    <x v="63"/>
    <x v="735"/>
    <x v="840"/>
    <x v="2"/>
    <x v="0"/>
    <s v="USD"/>
    <n v="1466096566"/>
    <x v="1149"/>
    <n v="1463504566"/>
    <x v="1149"/>
    <x v="0"/>
    <x v="84"/>
    <x v="1"/>
    <x v="19"/>
    <n v="38.5"/>
    <x v="7"/>
    <x v="19"/>
  </r>
  <r>
    <x v="1150"/>
    <x v="1150"/>
    <x v="1149"/>
    <x v="30"/>
    <x v="800"/>
    <x v="893"/>
    <x v="2"/>
    <x v="0"/>
    <s v="USD"/>
    <n v="1452293675"/>
    <x v="1150"/>
    <n v="1447109675"/>
    <x v="1150"/>
    <x v="0"/>
    <x v="79"/>
    <x v="1"/>
    <x v="19"/>
    <n v="129"/>
    <x v="7"/>
    <x v="19"/>
  </r>
  <r>
    <x v="1151"/>
    <x v="1151"/>
    <x v="1150"/>
    <x v="31"/>
    <x v="117"/>
    <x v="109"/>
    <x v="2"/>
    <x v="0"/>
    <s v="USD"/>
    <n v="1441592863"/>
    <x v="1151"/>
    <n v="1439000863"/>
    <x v="1151"/>
    <x v="0"/>
    <x v="78"/>
    <x v="1"/>
    <x v="19"/>
    <n v="0"/>
    <x v="7"/>
    <x v="19"/>
  </r>
  <r>
    <x v="1152"/>
    <x v="1152"/>
    <x v="1151"/>
    <x v="194"/>
    <x v="608"/>
    <x v="894"/>
    <x v="2"/>
    <x v="0"/>
    <s v="USD"/>
    <n v="1431709312"/>
    <x v="1152"/>
    <n v="1429117312"/>
    <x v="1152"/>
    <x v="0"/>
    <x v="41"/>
    <x v="1"/>
    <x v="19"/>
    <n v="463"/>
    <x v="7"/>
    <x v="19"/>
  </r>
  <r>
    <x v="1153"/>
    <x v="1153"/>
    <x v="1152"/>
    <x v="6"/>
    <x v="155"/>
    <x v="895"/>
    <x v="2"/>
    <x v="0"/>
    <s v="USD"/>
    <n v="1434647305"/>
    <x v="1153"/>
    <n v="1432055305"/>
    <x v="1153"/>
    <x v="0"/>
    <x v="29"/>
    <x v="1"/>
    <x v="19"/>
    <n v="25.5"/>
    <x v="7"/>
    <x v="19"/>
  </r>
  <r>
    <x v="1154"/>
    <x v="1154"/>
    <x v="1153"/>
    <x v="10"/>
    <x v="144"/>
    <x v="896"/>
    <x v="2"/>
    <x v="0"/>
    <s v="USD"/>
    <n v="1441507006"/>
    <x v="1154"/>
    <n v="1438915006"/>
    <x v="1154"/>
    <x v="0"/>
    <x v="83"/>
    <x v="1"/>
    <x v="19"/>
    <n v="164"/>
    <x v="7"/>
    <x v="19"/>
  </r>
  <r>
    <x v="1155"/>
    <x v="1155"/>
    <x v="1154"/>
    <x v="31"/>
    <x v="801"/>
    <x v="897"/>
    <x v="2"/>
    <x v="0"/>
    <s v="USD"/>
    <n v="1408040408"/>
    <x v="1155"/>
    <n v="1405448408"/>
    <x v="1155"/>
    <x v="0"/>
    <x v="22"/>
    <x v="1"/>
    <x v="19"/>
    <n v="98"/>
    <x v="7"/>
    <x v="19"/>
  </r>
  <r>
    <x v="1156"/>
    <x v="1156"/>
    <x v="1155"/>
    <x v="115"/>
    <x v="117"/>
    <x v="109"/>
    <x v="2"/>
    <x v="0"/>
    <s v="USD"/>
    <n v="1424742162"/>
    <x v="1156"/>
    <n v="1422150162"/>
    <x v="1156"/>
    <x v="0"/>
    <x v="78"/>
    <x v="1"/>
    <x v="19"/>
    <n v="0"/>
    <x v="7"/>
    <x v="19"/>
  </r>
  <r>
    <x v="1157"/>
    <x v="1157"/>
    <x v="1156"/>
    <x v="3"/>
    <x v="118"/>
    <x v="898"/>
    <x v="2"/>
    <x v="0"/>
    <s v="USD"/>
    <n v="1417795480"/>
    <x v="1157"/>
    <n v="1412607880"/>
    <x v="1157"/>
    <x v="0"/>
    <x v="83"/>
    <x v="1"/>
    <x v="19"/>
    <n v="77"/>
    <x v="7"/>
    <x v="19"/>
  </r>
  <r>
    <x v="1158"/>
    <x v="1158"/>
    <x v="1157"/>
    <x v="51"/>
    <x v="428"/>
    <x v="899"/>
    <x v="2"/>
    <x v="0"/>
    <s v="USD"/>
    <n v="1418091128"/>
    <x v="1158"/>
    <n v="1415499128"/>
    <x v="1158"/>
    <x v="0"/>
    <x v="83"/>
    <x v="1"/>
    <x v="19"/>
    <n v="19"/>
    <x v="7"/>
    <x v="19"/>
  </r>
  <r>
    <x v="1159"/>
    <x v="1159"/>
    <x v="1158"/>
    <x v="220"/>
    <x v="117"/>
    <x v="109"/>
    <x v="2"/>
    <x v="0"/>
    <s v="USD"/>
    <n v="1435679100"/>
    <x v="1159"/>
    <n v="1433006765"/>
    <x v="1159"/>
    <x v="0"/>
    <x v="78"/>
    <x v="1"/>
    <x v="19"/>
    <n v="0"/>
    <x v="7"/>
    <x v="19"/>
  </r>
  <r>
    <x v="1160"/>
    <x v="1160"/>
    <x v="1159"/>
    <x v="11"/>
    <x v="802"/>
    <x v="900"/>
    <x v="2"/>
    <x v="0"/>
    <s v="USD"/>
    <n v="1427510586"/>
    <x v="1160"/>
    <n v="1424922186"/>
    <x v="1160"/>
    <x v="0"/>
    <x v="10"/>
    <x v="1"/>
    <x v="19"/>
    <n v="587"/>
    <x v="7"/>
    <x v="19"/>
  </r>
  <r>
    <x v="1161"/>
    <x v="1161"/>
    <x v="1160"/>
    <x v="102"/>
    <x v="117"/>
    <x v="109"/>
    <x v="2"/>
    <x v="0"/>
    <s v="USD"/>
    <n v="1432047989"/>
    <x v="1161"/>
    <n v="1430233589"/>
    <x v="1161"/>
    <x v="0"/>
    <x v="78"/>
    <x v="1"/>
    <x v="19"/>
    <n v="0"/>
    <x v="7"/>
    <x v="19"/>
  </r>
  <r>
    <x v="1162"/>
    <x v="1162"/>
    <x v="1161"/>
    <x v="127"/>
    <x v="428"/>
    <x v="901"/>
    <x v="2"/>
    <x v="0"/>
    <s v="USD"/>
    <n v="1411662264"/>
    <x v="1162"/>
    <n v="1408983864"/>
    <x v="1162"/>
    <x v="0"/>
    <x v="84"/>
    <x v="1"/>
    <x v="19"/>
    <n v="18.5"/>
    <x v="7"/>
    <x v="19"/>
  </r>
  <r>
    <x v="1163"/>
    <x v="1163"/>
    <x v="1162"/>
    <x v="221"/>
    <x v="117"/>
    <x v="109"/>
    <x v="2"/>
    <x v="0"/>
    <s v="USD"/>
    <n v="1407604920"/>
    <x v="1163"/>
    <n v="1405012920"/>
    <x v="1163"/>
    <x v="0"/>
    <x v="78"/>
    <x v="1"/>
    <x v="19"/>
    <n v="0"/>
    <x v="7"/>
    <x v="19"/>
  </r>
  <r>
    <x v="1164"/>
    <x v="1164"/>
    <x v="1163"/>
    <x v="3"/>
    <x v="117"/>
    <x v="109"/>
    <x v="2"/>
    <x v="0"/>
    <s v="USD"/>
    <n v="1466270582"/>
    <x v="1164"/>
    <n v="1463678582"/>
    <x v="1164"/>
    <x v="0"/>
    <x v="78"/>
    <x v="1"/>
    <x v="19"/>
    <n v="0"/>
    <x v="7"/>
    <x v="19"/>
  </r>
  <r>
    <x v="1165"/>
    <x v="1165"/>
    <x v="1164"/>
    <x v="3"/>
    <x v="803"/>
    <x v="902"/>
    <x v="2"/>
    <x v="0"/>
    <s v="USD"/>
    <n v="1404623330"/>
    <x v="1165"/>
    <n v="1401685730"/>
    <x v="1165"/>
    <x v="0"/>
    <x v="20"/>
    <x v="1"/>
    <x v="19"/>
    <n v="1047.75"/>
    <x v="7"/>
    <x v="19"/>
  </r>
  <r>
    <x v="1166"/>
    <x v="1166"/>
    <x v="1165"/>
    <x v="36"/>
    <x v="804"/>
    <x v="903"/>
    <x v="2"/>
    <x v="0"/>
    <s v="USD"/>
    <n v="1435291200"/>
    <x v="1166"/>
    <n v="1432640342"/>
    <x v="1166"/>
    <x v="0"/>
    <x v="22"/>
    <x v="1"/>
    <x v="19"/>
    <n v="1439.5"/>
    <x v="7"/>
    <x v="19"/>
  </r>
  <r>
    <x v="1167"/>
    <x v="1167"/>
    <x v="1166"/>
    <x v="127"/>
    <x v="805"/>
    <x v="904"/>
    <x v="2"/>
    <x v="0"/>
    <s v="USD"/>
    <n v="1410543495"/>
    <x v="1167"/>
    <n v="1407865095"/>
    <x v="1167"/>
    <x v="0"/>
    <x v="38"/>
    <x v="1"/>
    <x v="19"/>
    <n v="497.5"/>
    <x v="7"/>
    <x v="19"/>
  </r>
  <r>
    <x v="1168"/>
    <x v="1168"/>
    <x v="1167"/>
    <x v="102"/>
    <x v="806"/>
    <x v="905"/>
    <x v="2"/>
    <x v="0"/>
    <s v="USD"/>
    <n v="1474507065"/>
    <x v="1168"/>
    <n v="1471915065"/>
    <x v="1168"/>
    <x v="0"/>
    <x v="83"/>
    <x v="1"/>
    <x v="19"/>
    <n v="511.5"/>
    <x v="7"/>
    <x v="19"/>
  </r>
  <r>
    <x v="1169"/>
    <x v="1169"/>
    <x v="1168"/>
    <x v="3"/>
    <x v="157"/>
    <x v="906"/>
    <x v="2"/>
    <x v="0"/>
    <s v="USD"/>
    <n v="1424593763"/>
    <x v="1169"/>
    <n v="1422001763"/>
    <x v="1169"/>
    <x v="0"/>
    <x v="83"/>
    <x v="1"/>
    <x v="19"/>
    <n v="10"/>
    <x v="7"/>
    <x v="19"/>
  </r>
  <r>
    <x v="1170"/>
    <x v="1170"/>
    <x v="1169"/>
    <x v="31"/>
    <x v="173"/>
    <x v="177"/>
    <x v="2"/>
    <x v="1"/>
    <s v="GBP"/>
    <n v="1433021171"/>
    <x v="1170"/>
    <n v="1430429171"/>
    <x v="1170"/>
    <x v="0"/>
    <x v="84"/>
    <x v="1"/>
    <x v="19"/>
    <n v="51"/>
    <x v="7"/>
    <x v="19"/>
  </r>
  <r>
    <x v="1171"/>
    <x v="1171"/>
    <x v="1170"/>
    <x v="31"/>
    <x v="379"/>
    <x v="370"/>
    <x v="2"/>
    <x v="0"/>
    <s v="USD"/>
    <n v="1415909927"/>
    <x v="1171"/>
    <n v="1414351127"/>
    <x v="1171"/>
    <x v="0"/>
    <x v="29"/>
    <x v="1"/>
    <x v="19"/>
    <n v="13"/>
    <x v="7"/>
    <x v="19"/>
  </r>
  <r>
    <x v="1172"/>
    <x v="1172"/>
    <x v="1171"/>
    <x v="7"/>
    <x v="117"/>
    <x v="109"/>
    <x v="2"/>
    <x v="0"/>
    <s v="USD"/>
    <n v="1408551752"/>
    <x v="1172"/>
    <n v="1405959752"/>
    <x v="1172"/>
    <x v="0"/>
    <x v="78"/>
    <x v="1"/>
    <x v="19"/>
    <n v="0"/>
    <x v="7"/>
    <x v="19"/>
  </r>
  <r>
    <x v="1173"/>
    <x v="1173"/>
    <x v="1172"/>
    <x v="152"/>
    <x v="134"/>
    <x v="907"/>
    <x v="2"/>
    <x v="0"/>
    <s v="USD"/>
    <n v="1438576057"/>
    <x v="1173"/>
    <n v="1435552057"/>
    <x v="1173"/>
    <x v="0"/>
    <x v="29"/>
    <x v="1"/>
    <x v="19"/>
    <n v="15.5"/>
    <x v="7"/>
    <x v="19"/>
  </r>
  <r>
    <x v="1174"/>
    <x v="1174"/>
    <x v="1173"/>
    <x v="36"/>
    <x v="807"/>
    <x v="908"/>
    <x v="2"/>
    <x v="0"/>
    <s v="USD"/>
    <n v="1462738327"/>
    <x v="1174"/>
    <n v="1460146327"/>
    <x v="1174"/>
    <x v="0"/>
    <x v="10"/>
    <x v="1"/>
    <x v="19"/>
    <n v="452.5"/>
    <x v="7"/>
    <x v="19"/>
  </r>
  <r>
    <x v="1175"/>
    <x v="1175"/>
    <x v="1174"/>
    <x v="22"/>
    <x v="793"/>
    <x v="909"/>
    <x v="2"/>
    <x v="0"/>
    <s v="USD"/>
    <n v="1436981339"/>
    <x v="1175"/>
    <n v="1434389339"/>
    <x v="1175"/>
    <x v="0"/>
    <x v="82"/>
    <x v="1"/>
    <x v="19"/>
    <n v="297"/>
    <x v="7"/>
    <x v="19"/>
  </r>
  <r>
    <x v="1176"/>
    <x v="1176"/>
    <x v="1175"/>
    <x v="164"/>
    <x v="115"/>
    <x v="910"/>
    <x v="2"/>
    <x v="2"/>
    <s v="AUD"/>
    <n v="1488805200"/>
    <x v="1176"/>
    <n v="1484094498"/>
    <x v="1176"/>
    <x v="0"/>
    <x v="29"/>
    <x v="1"/>
    <x v="19"/>
    <n v="5.5"/>
    <x v="7"/>
    <x v="19"/>
  </r>
  <r>
    <x v="1177"/>
    <x v="1177"/>
    <x v="1176"/>
    <x v="12"/>
    <x v="117"/>
    <x v="109"/>
    <x v="2"/>
    <x v="1"/>
    <s v="GBP"/>
    <n v="1413388296"/>
    <x v="1177"/>
    <n v="1410796296"/>
    <x v="1177"/>
    <x v="0"/>
    <x v="78"/>
    <x v="1"/>
    <x v="19"/>
    <n v="0"/>
    <x v="7"/>
    <x v="19"/>
  </r>
  <r>
    <x v="1178"/>
    <x v="1178"/>
    <x v="1177"/>
    <x v="96"/>
    <x v="139"/>
    <x v="440"/>
    <x v="2"/>
    <x v="0"/>
    <s v="USD"/>
    <n v="1408225452"/>
    <x v="1178"/>
    <n v="1405633452"/>
    <x v="1178"/>
    <x v="0"/>
    <x v="29"/>
    <x v="1"/>
    <x v="19"/>
    <n v="3"/>
    <x v="7"/>
    <x v="19"/>
  </r>
  <r>
    <x v="1179"/>
    <x v="1179"/>
    <x v="1178"/>
    <x v="127"/>
    <x v="667"/>
    <x v="911"/>
    <x v="2"/>
    <x v="5"/>
    <s v="CAD"/>
    <n v="1446052627"/>
    <x v="1179"/>
    <n v="1443460627"/>
    <x v="1179"/>
    <x v="0"/>
    <x v="81"/>
    <x v="1"/>
    <x v="19"/>
    <n v="1602.5"/>
    <x v="7"/>
    <x v="19"/>
  </r>
  <r>
    <x v="1180"/>
    <x v="1180"/>
    <x v="1179"/>
    <x v="63"/>
    <x v="808"/>
    <x v="912"/>
    <x v="2"/>
    <x v="0"/>
    <s v="USD"/>
    <n v="1403983314"/>
    <x v="1180"/>
    <n v="1400786514"/>
    <x v="1180"/>
    <x v="0"/>
    <x v="268"/>
    <x v="1"/>
    <x v="19"/>
    <n v="2980"/>
    <x v="7"/>
    <x v="19"/>
  </r>
  <r>
    <x v="1181"/>
    <x v="1181"/>
    <x v="1180"/>
    <x v="63"/>
    <x v="460"/>
    <x v="168"/>
    <x v="2"/>
    <x v="0"/>
    <s v="USD"/>
    <n v="1425197321"/>
    <x v="1181"/>
    <n v="1422605321"/>
    <x v="1181"/>
    <x v="0"/>
    <x v="83"/>
    <x v="1"/>
    <x v="19"/>
    <n v="3.5"/>
    <x v="7"/>
    <x v="19"/>
  </r>
  <r>
    <x v="1182"/>
    <x v="1182"/>
    <x v="1181"/>
    <x v="28"/>
    <x v="809"/>
    <x v="913"/>
    <x v="2"/>
    <x v="0"/>
    <s v="USD"/>
    <n v="1484239320"/>
    <x v="1182"/>
    <n v="1482609088"/>
    <x v="1182"/>
    <x v="0"/>
    <x v="80"/>
    <x v="1"/>
    <x v="19"/>
    <n v="23"/>
    <x v="7"/>
    <x v="19"/>
  </r>
  <r>
    <x v="1183"/>
    <x v="1183"/>
    <x v="1182"/>
    <x v="30"/>
    <x v="173"/>
    <x v="914"/>
    <x v="2"/>
    <x v="0"/>
    <s v="USD"/>
    <n v="1478059140"/>
    <x v="1183"/>
    <n v="1476391223"/>
    <x v="1183"/>
    <x v="0"/>
    <x v="83"/>
    <x v="1"/>
    <x v="19"/>
    <n v="51.5"/>
    <x v="7"/>
    <x v="19"/>
  </r>
  <r>
    <x v="1184"/>
    <x v="1184"/>
    <x v="1183"/>
    <x v="29"/>
    <x v="810"/>
    <x v="915"/>
    <x v="0"/>
    <x v="1"/>
    <s v="GBP"/>
    <n v="1486391011"/>
    <x v="1184"/>
    <n v="1483712611"/>
    <x v="1184"/>
    <x v="0"/>
    <x v="269"/>
    <x v="0"/>
    <x v="20"/>
    <n v="11730.5"/>
    <x v="8"/>
    <x v="20"/>
  </r>
  <r>
    <x v="1185"/>
    <x v="1185"/>
    <x v="1184"/>
    <x v="78"/>
    <x v="811"/>
    <x v="916"/>
    <x v="0"/>
    <x v="0"/>
    <s v="USD"/>
    <n v="1433736000"/>
    <x v="1185"/>
    <n v="1430945149"/>
    <x v="1185"/>
    <x v="0"/>
    <x v="112"/>
    <x v="0"/>
    <x v="20"/>
    <n v="6645.5"/>
    <x v="8"/>
    <x v="20"/>
  </r>
  <r>
    <x v="1186"/>
    <x v="1186"/>
    <x v="1185"/>
    <x v="51"/>
    <x v="812"/>
    <x v="589"/>
    <x v="0"/>
    <x v="1"/>
    <s v="GBP"/>
    <n v="1433198520"/>
    <x v="1186"/>
    <n v="1430340195"/>
    <x v="1186"/>
    <x v="0"/>
    <x v="252"/>
    <x v="0"/>
    <x v="20"/>
    <n v="4064"/>
    <x v="8"/>
    <x v="20"/>
  </r>
  <r>
    <x v="1187"/>
    <x v="1187"/>
    <x v="1186"/>
    <x v="222"/>
    <x v="813"/>
    <x v="917"/>
    <x v="0"/>
    <x v="0"/>
    <s v="USD"/>
    <n v="1431885600"/>
    <x v="1187"/>
    <n v="1429133323"/>
    <x v="1187"/>
    <x v="0"/>
    <x v="16"/>
    <x v="0"/>
    <x v="20"/>
    <n v="4590.5"/>
    <x v="8"/>
    <x v="20"/>
  </r>
  <r>
    <x v="1188"/>
    <x v="1188"/>
    <x v="1187"/>
    <x v="13"/>
    <x v="728"/>
    <x v="918"/>
    <x v="0"/>
    <x v="5"/>
    <s v="CAD"/>
    <n v="1482943740"/>
    <x v="1188"/>
    <n v="1481129340"/>
    <x v="1188"/>
    <x v="0"/>
    <x v="268"/>
    <x v="0"/>
    <x v="20"/>
    <n v="1648"/>
    <x v="8"/>
    <x v="20"/>
  </r>
  <r>
    <x v="1189"/>
    <x v="1189"/>
    <x v="1188"/>
    <x v="7"/>
    <x v="814"/>
    <x v="919"/>
    <x v="0"/>
    <x v="0"/>
    <s v="USD"/>
    <n v="1467242995"/>
    <x v="1189"/>
    <n v="1465428595"/>
    <x v="1189"/>
    <x v="0"/>
    <x v="48"/>
    <x v="0"/>
    <x v="20"/>
    <n v="4893"/>
    <x v="8"/>
    <x v="20"/>
  </r>
  <r>
    <x v="1190"/>
    <x v="1190"/>
    <x v="1189"/>
    <x v="2"/>
    <x v="815"/>
    <x v="920"/>
    <x v="0"/>
    <x v="0"/>
    <s v="USD"/>
    <n v="1409500725"/>
    <x v="1190"/>
    <n v="1406908725"/>
    <x v="1190"/>
    <x v="0"/>
    <x v="62"/>
    <x v="0"/>
    <x v="20"/>
    <n v="344"/>
    <x v="8"/>
    <x v="20"/>
  </r>
  <r>
    <x v="1191"/>
    <x v="1191"/>
    <x v="1190"/>
    <x v="200"/>
    <x v="816"/>
    <x v="921"/>
    <x v="0"/>
    <x v="0"/>
    <s v="USD"/>
    <n v="1458480560"/>
    <x v="1191"/>
    <n v="1455892160"/>
    <x v="1191"/>
    <x v="0"/>
    <x v="51"/>
    <x v="0"/>
    <x v="20"/>
    <n v="1489"/>
    <x v="8"/>
    <x v="20"/>
  </r>
  <r>
    <x v="1192"/>
    <x v="1192"/>
    <x v="1191"/>
    <x v="213"/>
    <x v="817"/>
    <x v="922"/>
    <x v="0"/>
    <x v="1"/>
    <s v="GBP"/>
    <n v="1486814978"/>
    <x v="1192"/>
    <n v="1484222978"/>
    <x v="1192"/>
    <x v="0"/>
    <x v="41"/>
    <x v="0"/>
    <x v="20"/>
    <n v="152.5"/>
    <x v="8"/>
    <x v="20"/>
  </r>
  <r>
    <x v="1193"/>
    <x v="1193"/>
    <x v="1192"/>
    <x v="223"/>
    <x v="818"/>
    <x v="923"/>
    <x v="0"/>
    <x v="0"/>
    <s v="USD"/>
    <n v="1460223453"/>
    <x v="1193"/>
    <n v="1455043053"/>
    <x v="1193"/>
    <x v="0"/>
    <x v="270"/>
    <x v="0"/>
    <x v="20"/>
    <n v="11052"/>
    <x v="8"/>
    <x v="20"/>
  </r>
  <r>
    <x v="1194"/>
    <x v="1194"/>
    <x v="1193"/>
    <x v="78"/>
    <x v="819"/>
    <x v="924"/>
    <x v="0"/>
    <x v="17"/>
    <s v="EUR"/>
    <n v="1428493379"/>
    <x v="1194"/>
    <n v="1425901379"/>
    <x v="1194"/>
    <x v="0"/>
    <x v="271"/>
    <x v="0"/>
    <x v="20"/>
    <n v="20497"/>
    <x v="8"/>
    <x v="20"/>
  </r>
  <r>
    <x v="1195"/>
    <x v="1195"/>
    <x v="1194"/>
    <x v="3"/>
    <x v="820"/>
    <x v="920"/>
    <x v="0"/>
    <x v="13"/>
    <s v="EUR"/>
    <n v="1450602000"/>
    <x v="1195"/>
    <n v="1445415653"/>
    <x v="1195"/>
    <x v="0"/>
    <x v="203"/>
    <x v="0"/>
    <x v="20"/>
    <n v="6835"/>
    <x v="8"/>
    <x v="20"/>
  </r>
  <r>
    <x v="1196"/>
    <x v="1196"/>
    <x v="1195"/>
    <x v="107"/>
    <x v="821"/>
    <x v="925"/>
    <x v="0"/>
    <x v="1"/>
    <s v="GBP"/>
    <n v="1450467539"/>
    <x v="1196"/>
    <n v="1447875539"/>
    <x v="1196"/>
    <x v="0"/>
    <x v="272"/>
    <x v="0"/>
    <x v="20"/>
    <n v="19824.5"/>
    <x v="8"/>
    <x v="20"/>
  </r>
  <r>
    <x v="1197"/>
    <x v="1197"/>
    <x v="1196"/>
    <x v="36"/>
    <x v="822"/>
    <x v="926"/>
    <x v="0"/>
    <x v="0"/>
    <s v="USD"/>
    <n v="1465797540"/>
    <x v="1197"/>
    <n v="1463155034"/>
    <x v="1197"/>
    <x v="0"/>
    <x v="100"/>
    <x v="0"/>
    <x v="20"/>
    <n v="19154"/>
    <x v="8"/>
    <x v="20"/>
  </r>
  <r>
    <x v="1198"/>
    <x v="1198"/>
    <x v="1197"/>
    <x v="8"/>
    <x v="823"/>
    <x v="927"/>
    <x v="0"/>
    <x v="0"/>
    <s v="USD"/>
    <n v="1451530800"/>
    <x v="1198"/>
    <n v="1448463086"/>
    <x v="1198"/>
    <x v="0"/>
    <x v="157"/>
    <x v="0"/>
    <x v="20"/>
    <n v="4644"/>
    <x v="8"/>
    <x v="20"/>
  </r>
  <r>
    <x v="1199"/>
    <x v="1199"/>
    <x v="1198"/>
    <x v="224"/>
    <x v="824"/>
    <x v="928"/>
    <x v="0"/>
    <x v="1"/>
    <s v="GBP"/>
    <n v="1436380200"/>
    <x v="1199"/>
    <n v="1433615400"/>
    <x v="1199"/>
    <x v="0"/>
    <x v="82"/>
    <x v="0"/>
    <x v="20"/>
    <n v="1351"/>
    <x v="8"/>
    <x v="20"/>
  </r>
  <r>
    <x v="1200"/>
    <x v="1200"/>
    <x v="1199"/>
    <x v="225"/>
    <x v="825"/>
    <x v="929"/>
    <x v="0"/>
    <x v="0"/>
    <s v="USD"/>
    <n v="1429183656"/>
    <x v="1200"/>
    <n v="1427369256"/>
    <x v="1200"/>
    <x v="0"/>
    <x v="273"/>
    <x v="0"/>
    <x v="20"/>
    <n v="3066"/>
    <x v="8"/>
    <x v="20"/>
  </r>
  <r>
    <x v="1201"/>
    <x v="1201"/>
    <x v="1200"/>
    <x v="12"/>
    <x v="826"/>
    <x v="930"/>
    <x v="0"/>
    <x v="1"/>
    <s v="GBP"/>
    <n v="1468593246"/>
    <x v="1201"/>
    <n v="1466001246"/>
    <x v="1201"/>
    <x v="0"/>
    <x v="112"/>
    <x v="0"/>
    <x v="20"/>
    <n v="3128.6350000000002"/>
    <x v="8"/>
    <x v="20"/>
  </r>
  <r>
    <x v="1202"/>
    <x v="1202"/>
    <x v="1201"/>
    <x v="31"/>
    <x v="827"/>
    <x v="931"/>
    <x v="0"/>
    <x v="2"/>
    <s v="AUD"/>
    <n v="1435388154"/>
    <x v="1202"/>
    <n v="1432796154"/>
    <x v="1202"/>
    <x v="0"/>
    <x v="197"/>
    <x v="0"/>
    <x v="20"/>
    <n v="25041"/>
    <x v="8"/>
    <x v="20"/>
  </r>
  <r>
    <x v="1203"/>
    <x v="1203"/>
    <x v="1202"/>
    <x v="226"/>
    <x v="828"/>
    <x v="932"/>
    <x v="0"/>
    <x v="0"/>
    <s v="USD"/>
    <n v="1433083527"/>
    <x v="1203"/>
    <n v="1430491527"/>
    <x v="1203"/>
    <x v="0"/>
    <x v="21"/>
    <x v="0"/>
    <x v="20"/>
    <n v="8400.5"/>
    <x v="8"/>
    <x v="20"/>
  </r>
  <r>
    <x v="1204"/>
    <x v="1204"/>
    <x v="1203"/>
    <x v="93"/>
    <x v="829"/>
    <x v="933"/>
    <x v="0"/>
    <x v="0"/>
    <s v="USD"/>
    <n v="1449205200"/>
    <x v="1204"/>
    <n v="1445363833"/>
    <x v="1204"/>
    <x v="0"/>
    <x v="7"/>
    <x v="0"/>
    <x v="20"/>
    <n v="6720"/>
    <x v="8"/>
    <x v="20"/>
  </r>
  <r>
    <x v="1205"/>
    <x v="1205"/>
    <x v="1204"/>
    <x v="93"/>
    <x v="830"/>
    <x v="934"/>
    <x v="0"/>
    <x v="12"/>
    <s v="EUR"/>
    <n v="1434197351"/>
    <x v="1205"/>
    <n v="1431605351"/>
    <x v="1205"/>
    <x v="0"/>
    <x v="95"/>
    <x v="0"/>
    <x v="20"/>
    <n v="6587"/>
    <x v="8"/>
    <x v="20"/>
  </r>
  <r>
    <x v="1206"/>
    <x v="1206"/>
    <x v="1205"/>
    <x v="42"/>
    <x v="831"/>
    <x v="935"/>
    <x v="0"/>
    <x v="15"/>
    <s v="EUR"/>
    <n v="1489238940"/>
    <x v="1206"/>
    <n v="1486406253"/>
    <x v="1206"/>
    <x v="0"/>
    <x v="58"/>
    <x v="0"/>
    <x v="20"/>
    <n v="533.5"/>
    <x v="8"/>
    <x v="20"/>
  </r>
  <r>
    <x v="1207"/>
    <x v="1207"/>
    <x v="1206"/>
    <x v="227"/>
    <x v="832"/>
    <x v="936"/>
    <x v="0"/>
    <x v="13"/>
    <s v="EUR"/>
    <n v="1459418400"/>
    <x v="1207"/>
    <n v="1456827573"/>
    <x v="1207"/>
    <x v="0"/>
    <x v="261"/>
    <x v="0"/>
    <x v="20"/>
    <n v="8768.5"/>
    <x v="8"/>
    <x v="20"/>
  </r>
  <r>
    <x v="1208"/>
    <x v="1208"/>
    <x v="1207"/>
    <x v="3"/>
    <x v="833"/>
    <x v="937"/>
    <x v="0"/>
    <x v="0"/>
    <s v="USD"/>
    <n v="1458835264"/>
    <x v="1208"/>
    <n v="1456246864"/>
    <x v="1208"/>
    <x v="0"/>
    <x v="11"/>
    <x v="0"/>
    <x v="20"/>
    <n v="7802.5"/>
    <x v="8"/>
    <x v="20"/>
  </r>
  <r>
    <x v="1209"/>
    <x v="1209"/>
    <x v="1208"/>
    <x v="12"/>
    <x v="834"/>
    <x v="938"/>
    <x v="0"/>
    <x v="0"/>
    <s v="USD"/>
    <n v="1488053905"/>
    <x v="1209"/>
    <n v="1485461905"/>
    <x v="1209"/>
    <x v="0"/>
    <x v="67"/>
    <x v="0"/>
    <x v="20"/>
    <n v="3203"/>
    <x v="8"/>
    <x v="20"/>
  </r>
  <r>
    <x v="1210"/>
    <x v="1210"/>
    <x v="1209"/>
    <x v="22"/>
    <x v="835"/>
    <x v="939"/>
    <x v="0"/>
    <x v="11"/>
    <s v="SEK"/>
    <n v="1433106000"/>
    <x v="1210"/>
    <n v="1431124572"/>
    <x v="1210"/>
    <x v="0"/>
    <x v="273"/>
    <x v="0"/>
    <x v="20"/>
    <n v="25483"/>
    <x v="8"/>
    <x v="20"/>
  </r>
  <r>
    <x v="1211"/>
    <x v="1211"/>
    <x v="1210"/>
    <x v="28"/>
    <x v="836"/>
    <x v="940"/>
    <x v="0"/>
    <x v="5"/>
    <s v="CAD"/>
    <n v="1465505261"/>
    <x v="1211"/>
    <n v="1464209261"/>
    <x v="1211"/>
    <x v="0"/>
    <x v="79"/>
    <x v="0"/>
    <x v="20"/>
    <n v="508.5"/>
    <x v="8"/>
    <x v="20"/>
  </r>
  <r>
    <x v="1212"/>
    <x v="1212"/>
    <x v="1211"/>
    <x v="30"/>
    <x v="594"/>
    <x v="941"/>
    <x v="0"/>
    <x v="0"/>
    <s v="USD"/>
    <n v="1448586000"/>
    <x v="1212"/>
    <n v="1447195695"/>
    <x v="1212"/>
    <x v="0"/>
    <x v="183"/>
    <x v="0"/>
    <x v="20"/>
    <n v="1654.5"/>
    <x v="8"/>
    <x v="20"/>
  </r>
  <r>
    <x v="1213"/>
    <x v="1213"/>
    <x v="1212"/>
    <x v="115"/>
    <x v="837"/>
    <x v="942"/>
    <x v="0"/>
    <x v="1"/>
    <s v="GBP"/>
    <n v="1485886100"/>
    <x v="1213"/>
    <n v="1482862100"/>
    <x v="1213"/>
    <x v="0"/>
    <x v="52"/>
    <x v="0"/>
    <x v="20"/>
    <n v="3376.5"/>
    <x v="8"/>
    <x v="20"/>
  </r>
  <r>
    <x v="1214"/>
    <x v="1214"/>
    <x v="1213"/>
    <x v="13"/>
    <x v="838"/>
    <x v="943"/>
    <x v="0"/>
    <x v="0"/>
    <s v="USD"/>
    <n v="1433880605"/>
    <x v="1214"/>
    <n v="1428696605"/>
    <x v="1214"/>
    <x v="0"/>
    <x v="20"/>
    <x v="0"/>
    <x v="20"/>
    <n v="1330.5"/>
    <x v="8"/>
    <x v="20"/>
  </r>
  <r>
    <x v="1215"/>
    <x v="1215"/>
    <x v="1214"/>
    <x v="10"/>
    <x v="839"/>
    <x v="944"/>
    <x v="0"/>
    <x v="0"/>
    <s v="USD"/>
    <n v="1401487756"/>
    <x v="1215"/>
    <n v="1398895756"/>
    <x v="1215"/>
    <x v="0"/>
    <x v="274"/>
    <x v="0"/>
    <x v="20"/>
    <n v="19926.505000000001"/>
    <x v="8"/>
    <x v="20"/>
  </r>
  <r>
    <x v="1216"/>
    <x v="1216"/>
    <x v="1215"/>
    <x v="32"/>
    <x v="840"/>
    <x v="945"/>
    <x v="0"/>
    <x v="0"/>
    <s v="USD"/>
    <n v="1443826980"/>
    <x v="1216"/>
    <n v="1441032457"/>
    <x v="1216"/>
    <x v="0"/>
    <x v="147"/>
    <x v="0"/>
    <x v="20"/>
    <n v="10310"/>
    <x v="8"/>
    <x v="20"/>
  </r>
  <r>
    <x v="1217"/>
    <x v="1217"/>
    <x v="1216"/>
    <x v="228"/>
    <x v="841"/>
    <x v="946"/>
    <x v="0"/>
    <x v="0"/>
    <s v="USD"/>
    <n v="1468524340"/>
    <x v="1217"/>
    <n v="1465932340"/>
    <x v="1217"/>
    <x v="0"/>
    <x v="275"/>
    <x v="0"/>
    <x v="20"/>
    <n v="13686"/>
    <x v="8"/>
    <x v="20"/>
  </r>
  <r>
    <x v="1218"/>
    <x v="1218"/>
    <x v="1217"/>
    <x v="7"/>
    <x v="842"/>
    <x v="947"/>
    <x v="0"/>
    <x v="0"/>
    <s v="USD"/>
    <n v="1446346800"/>
    <x v="1218"/>
    <n v="1443714800"/>
    <x v="1218"/>
    <x v="0"/>
    <x v="30"/>
    <x v="0"/>
    <x v="20"/>
    <n v="7797"/>
    <x v="8"/>
    <x v="20"/>
  </r>
  <r>
    <x v="1219"/>
    <x v="1219"/>
    <x v="1218"/>
    <x v="229"/>
    <x v="843"/>
    <x v="948"/>
    <x v="0"/>
    <x v="0"/>
    <s v="USD"/>
    <n v="1476961513"/>
    <x v="1219"/>
    <n v="1474369513"/>
    <x v="1219"/>
    <x v="0"/>
    <x v="35"/>
    <x v="0"/>
    <x v="20"/>
    <n v="13138.5"/>
    <x v="8"/>
    <x v="20"/>
  </r>
  <r>
    <x v="1220"/>
    <x v="1220"/>
    <x v="1219"/>
    <x v="36"/>
    <x v="844"/>
    <x v="949"/>
    <x v="0"/>
    <x v="12"/>
    <s v="EUR"/>
    <n v="1440515112"/>
    <x v="1220"/>
    <n v="1437923112"/>
    <x v="1220"/>
    <x v="0"/>
    <x v="205"/>
    <x v="0"/>
    <x v="20"/>
    <n v="7852.5"/>
    <x v="8"/>
    <x v="20"/>
  </r>
  <r>
    <x v="1221"/>
    <x v="1221"/>
    <x v="1220"/>
    <x v="41"/>
    <x v="845"/>
    <x v="950"/>
    <x v="0"/>
    <x v="1"/>
    <s v="GBP"/>
    <n v="1480809600"/>
    <x v="1221"/>
    <n v="1478431488"/>
    <x v="1221"/>
    <x v="0"/>
    <x v="273"/>
    <x v="0"/>
    <x v="20"/>
    <n v="1277.0050000000001"/>
    <x v="8"/>
    <x v="20"/>
  </r>
  <r>
    <x v="1222"/>
    <x v="1222"/>
    <x v="1221"/>
    <x v="23"/>
    <x v="846"/>
    <x v="951"/>
    <x v="0"/>
    <x v="5"/>
    <s v="CAD"/>
    <n v="1459483200"/>
    <x v="1222"/>
    <n v="1456852647"/>
    <x v="1222"/>
    <x v="0"/>
    <x v="276"/>
    <x v="0"/>
    <x v="20"/>
    <n v="5676.5"/>
    <x v="8"/>
    <x v="20"/>
  </r>
  <r>
    <x v="1223"/>
    <x v="1223"/>
    <x v="1222"/>
    <x v="230"/>
    <x v="847"/>
    <x v="952"/>
    <x v="0"/>
    <x v="0"/>
    <s v="USD"/>
    <n v="1478754909"/>
    <x v="1223"/>
    <n v="1476159309"/>
    <x v="1223"/>
    <x v="0"/>
    <x v="277"/>
    <x v="0"/>
    <x v="20"/>
    <n v="11194"/>
    <x v="8"/>
    <x v="20"/>
  </r>
  <r>
    <x v="1224"/>
    <x v="1224"/>
    <x v="1223"/>
    <x v="36"/>
    <x v="848"/>
    <x v="953"/>
    <x v="1"/>
    <x v="0"/>
    <s v="USD"/>
    <n v="1402060302"/>
    <x v="1224"/>
    <n v="1396876302"/>
    <x v="1224"/>
    <x v="0"/>
    <x v="59"/>
    <x v="1"/>
    <x v="21"/>
    <n v="539"/>
    <x v="4"/>
    <x v="21"/>
  </r>
  <r>
    <x v="1225"/>
    <x v="1225"/>
    <x v="1224"/>
    <x v="9"/>
    <x v="849"/>
    <x v="954"/>
    <x v="1"/>
    <x v="0"/>
    <s v="USD"/>
    <n v="1382478278"/>
    <x v="1225"/>
    <n v="1377294278"/>
    <x v="1225"/>
    <x v="0"/>
    <x v="83"/>
    <x v="1"/>
    <x v="21"/>
    <n v="67.5"/>
    <x v="4"/>
    <x v="21"/>
  </r>
  <r>
    <x v="1226"/>
    <x v="1226"/>
    <x v="1225"/>
    <x v="63"/>
    <x v="850"/>
    <x v="955"/>
    <x v="1"/>
    <x v="0"/>
    <s v="USD"/>
    <n v="1398042000"/>
    <x v="1226"/>
    <n v="1395089981"/>
    <x v="1226"/>
    <x v="0"/>
    <x v="244"/>
    <x v="1"/>
    <x v="21"/>
    <n v="988.5"/>
    <x v="4"/>
    <x v="21"/>
  </r>
  <r>
    <x v="1227"/>
    <x v="1227"/>
    <x v="1226"/>
    <x v="13"/>
    <x v="117"/>
    <x v="109"/>
    <x v="1"/>
    <x v="0"/>
    <s v="USD"/>
    <n v="1407394800"/>
    <x v="1227"/>
    <n v="1404770616"/>
    <x v="1227"/>
    <x v="0"/>
    <x v="78"/>
    <x v="1"/>
    <x v="21"/>
    <n v="0"/>
    <x v="4"/>
    <x v="21"/>
  </r>
  <r>
    <x v="1228"/>
    <x v="1228"/>
    <x v="1227"/>
    <x v="10"/>
    <x v="159"/>
    <x v="956"/>
    <x v="1"/>
    <x v="0"/>
    <s v="USD"/>
    <n v="1317231008"/>
    <x v="1228"/>
    <n v="1312047008"/>
    <x v="1228"/>
    <x v="0"/>
    <x v="54"/>
    <x v="1"/>
    <x v="21"/>
    <n v="744.5"/>
    <x v="4"/>
    <x v="21"/>
  </r>
  <r>
    <x v="1229"/>
    <x v="1229"/>
    <x v="1228"/>
    <x v="181"/>
    <x v="379"/>
    <x v="957"/>
    <x v="1"/>
    <x v="0"/>
    <s v="USD"/>
    <n v="1334592000"/>
    <x v="1229"/>
    <n v="1331982127"/>
    <x v="1229"/>
    <x v="0"/>
    <x v="29"/>
    <x v="1"/>
    <x v="21"/>
    <n v="13"/>
    <x v="4"/>
    <x v="21"/>
  </r>
  <r>
    <x v="1230"/>
    <x v="1230"/>
    <x v="1229"/>
    <x v="69"/>
    <x v="117"/>
    <x v="109"/>
    <x v="1"/>
    <x v="0"/>
    <s v="USD"/>
    <n v="1298589630"/>
    <x v="1230"/>
    <n v="1295997630"/>
    <x v="1230"/>
    <x v="0"/>
    <x v="78"/>
    <x v="1"/>
    <x v="21"/>
    <n v="0"/>
    <x v="4"/>
    <x v="21"/>
  </r>
  <r>
    <x v="1231"/>
    <x v="1231"/>
    <x v="1230"/>
    <x v="10"/>
    <x v="117"/>
    <x v="109"/>
    <x v="1"/>
    <x v="0"/>
    <s v="USD"/>
    <n v="1440723600"/>
    <x v="1231"/>
    <n v="1436394968"/>
    <x v="1231"/>
    <x v="0"/>
    <x v="78"/>
    <x v="1"/>
    <x v="21"/>
    <n v="0"/>
    <x v="4"/>
    <x v="21"/>
  </r>
  <r>
    <x v="1232"/>
    <x v="1232"/>
    <x v="1231"/>
    <x v="10"/>
    <x v="130"/>
    <x v="417"/>
    <x v="1"/>
    <x v="0"/>
    <s v="USD"/>
    <n v="1381090870"/>
    <x v="1232"/>
    <n v="1377030070"/>
    <x v="1232"/>
    <x v="0"/>
    <x v="29"/>
    <x v="1"/>
    <x v="21"/>
    <n v="20.5"/>
    <x v="4"/>
    <x v="21"/>
  </r>
  <r>
    <x v="1233"/>
    <x v="1233"/>
    <x v="1232"/>
    <x v="28"/>
    <x v="851"/>
    <x v="958"/>
    <x v="1"/>
    <x v="0"/>
    <s v="USD"/>
    <n v="1329864374"/>
    <x v="1233"/>
    <n v="1328049974"/>
    <x v="1233"/>
    <x v="0"/>
    <x v="79"/>
    <x v="1"/>
    <x v="21"/>
    <n v="61"/>
    <x v="4"/>
    <x v="21"/>
  </r>
  <r>
    <x v="1234"/>
    <x v="1234"/>
    <x v="1233"/>
    <x v="63"/>
    <x v="117"/>
    <x v="109"/>
    <x v="1"/>
    <x v="1"/>
    <s v="GBP"/>
    <n v="1422903342"/>
    <x v="1234"/>
    <n v="1420311342"/>
    <x v="1234"/>
    <x v="0"/>
    <x v="78"/>
    <x v="1"/>
    <x v="21"/>
    <n v="0"/>
    <x v="4"/>
    <x v="21"/>
  </r>
  <r>
    <x v="1235"/>
    <x v="1235"/>
    <x v="1234"/>
    <x v="231"/>
    <x v="852"/>
    <x v="959"/>
    <x v="1"/>
    <x v="0"/>
    <s v="USD"/>
    <n v="1387077299"/>
    <x v="1235"/>
    <n v="1383621299"/>
    <x v="1235"/>
    <x v="0"/>
    <x v="79"/>
    <x v="1"/>
    <x v="21"/>
    <n v="108"/>
    <x v="4"/>
    <x v="21"/>
  </r>
  <r>
    <x v="1236"/>
    <x v="1236"/>
    <x v="1235"/>
    <x v="30"/>
    <x v="117"/>
    <x v="109"/>
    <x v="1"/>
    <x v="0"/>
    <s v="USD"/>
    <n v="1343491200"/>
    <x v="1236"/>
    <n v="1342801164"/>
    <x v="1236"/>
    <x v="0"/>
    <x v="78"/>
    <x v="1"/>
    <x v="21"/>
    <n v="0"/>
    <x v="4"/>
    <x v="21"/>
  </r>
  <r>
    <x v="1237"/>
    <x v="1237"/>
    <x v="1236"/>
    <x v="31"/>
    <x v="117"/>
    <x v="109"/>
    <x v="1"/>
    <x v="0"/>
    <s v="USD"/>
    <n v="1345790865"/>
    <x v="1237"/>
    <n v="1344062865"/>
    <x v="1237"/>
    <x v="0"/>
    <x v="78"/>
    <x v="1"/>
    <x v="21"/>
    <n v="0"/>
    <x v="4"/>
    <x v="21"/>
  </r>
  <r>
    <x v="1238"/>
    <x v="1238"/>
    <x v="1237"/>
    <x v="28"/>
    <x v="853"/>
    <x v="960"/>
    <x v="1"/>
    <x v="0"/>
    <s v="USD"/>
    <n v="1312641536"/>
    <x v="1238"/>
    <n v="1310049536"/>
    <x v="1238"/>
    <x v="0"/>
    <x v="83"/>
    <x v="1"/>
    <x v="21"/>
    <n v="90.5"/>
    <x v="4"/>
    <x v="21"/>
  </r>
  <r>
    <x v="1239"/>
    <x v="1239"/>
    <x v="1238"/>
    <x v="30"/>
    <x v="117"/>
    <x v="109"/>
    <x v="1"/>
    <x v="0"/>
    <s v="USD"/>
    <n v="1325804767"/>
    <x v="1239"/>
    <n v="1323212767"/>
    <x v="1239"/>
    <x v="0"/>
    <x v="78"/>
    <x v="1"/>
    <x v="21"/>
    <n v="0"/>
    <x v="4"/>
    <x v="21"/>
  </r>
  <r>
    <x v="1240"/>
    <x v="1240"/>
    <x v="1239"/>
    <x v="6"/>
    <x v="854"/>
    <x v="961"/>
    <x v="1"/>
    <x v="0"/>
    <s v="USD"/>
    <n v="1373665860"/>
    <x v="1240"/>
    <n v="1368579457"/>
    <x v="1240"/>
    <x v="0"/>
    <x v="22"/>
    <x v="1"/>
    <x v="21"/>
    <n v="124.5"/>
    <x v="4"/>
    <x v="21"/>
  </r>
  <r>
    <x v="1241"/>
    <x v="1241"/>
    <x v="1240"/>
    <x v="10"/>
    <x v="855"/>
    <x v="962"/>
    <x v="1"/>
    <x v="0"/>
    <s v="USD"/>
    <n v="1414994340"/>
    <x v="1241"/>
    <n v="1413057980"/>
    <x v="1241"/>
    <x v="0"/>
    <x v="69"/>
    <x v="1"/>
    <x v="21"/>
    <n v="1285.5"/>
    <x v="4"/>
    <x v="21"/>
  </r>
  <r>
    <x v="1242"/>
    <x v="1242"/>
    <x v="1241"/>
    <x v="232"/>
    <x v="139"/>
    <x v="963"/>
    <x v="1"/>
    <x v="0"/>
    <s v="USD"/>
    <n v="1315747080"/>
    <x v="1242"/>
    <n v="1314417502"/>
    <x v="1242"/>
    <x v="0"/>
    <x v="29"/>
    <x v="1"/>
    <x v="21"/>
    <n v="3"/>
    <x v="4"/>
    <x v="21"/>
  </r>
  <r>
    <x v="1243"/>
    <x v="1243"/>
    <x v="1242"/>
    <x v="14"/>
    <x v="856"/>
    <x v="964"/>
    <x v="1"/>
    <x v="0"/>
    <s v="USD"/>
    <n v="1310158800"/>
    <x v="1243"/>
    <n v="1304888771"/>
    <x v="1243"/>
    <x v="0"/>
    <x v="44"/>
    <x v="1"/>
    <x v="21"/>
    <n v="864.5"/>
    <x v="4"/>
    <x v="21"/>
  </r>
  <r>
    <x v="1244"/>
    <x v="1244"/>
    <x v="1243"/>
    <x v="13"/>
    <x v="857"/>
    <x v="965"/>
    <x v="0"/>
    <x v="0"/>
    <s v="USD"/>
    <n v="1366664400"/>
    <x v="1244"/>
    <n v="1363981723"/>
    <x v="1244"/>
    <x v="1"/>
    <x v="43"/>
    <x v="0"/>
    <x v="11"/>
    <n v="1060.5"/>
    <x v="4"/>
    <x v="11"/>
  </r>
  <r>
    <x v="1245"/>
    <x v="1245"/>
    <x v="1244"/>
    <x v="13"/>
    <x v="858"/>
    <x v="966"/>
    <x v="0"/>
    <x v="0"/>
    <s v="USD"/>
    <n v="1402755834"/>
    <x v="1245"/>
    <n v="1400163834"/>
    <x v="1245"/>
    <x v="1"/>
    <x v="57"/>
    <x v="0"/>
    <x v="11"/>
    <n v="1211"/>
    <x v="4"/>
    <x v="11"/>
  </r>
  <r>
    <x v="1246"/>
    <x v="1246"/>
    <x v="1245"/>
    <x v="13"/>
    <x v="859"/>
    <x v="967"/>
    <x v="0"/>
    <x v="0"/>
    <s v="USD"/>
    <n v="1323136949"/>
    <x v="1246"/>
    <n v="1319245349"/>
    <x v="1246"/>
    <x v="1"/>
    <x v="162"/>
    <x v="0"/>
    <x v="11"/>
    <n v="1185.5"/>
    <x v="4"/>
    <x v="11"/>
  </r>
  <r>
    <x v="1247"/>
    <x v="1247"/>
    <x v="1246"/>
    <x v="8"/>
    <x v="860"/>
    <x v="968"/>
    <x v="0"/>
    <x v="0"/>
    <s v="USD"/>
    <n v="1367823655"/>
    <x v="1247"/>
    <n v="1365231655"/>
    <x v="1247"/>
    <x v="1"/>
    <x v="133"/>
    <x v="0"/>
    <x v="11"/>
    <n v="2162.5"/>
    <x v="4"/>
    <x v="11"/>
  </r>
  <r>
    <x v="1248"/>
    <x v="1248"/>
    <x v="1247"/>
    <x v="30"/>
    <x v="861"/>
    <x v="969"/>
    <x v="0"/>
    <x v="0"/>
    <s v="USD"/>
    <n v="1402642740"/>
    <x v="1248"/>
    <n v="1399563953"/>
    <x v="1248"/>
    <x v="1"/>
    <x v="211"/>
    <x v="0"/>
    <x v="11"/>
    <n v="1925"/>
    <x v="4"/>
    <x v="11"/>
  </r>
  <r>
    <x v="1249"/>
    <x v="1249"/>
    <x v="1248"/>
    <x v="10"/>
    <x v="862"/>
    <x v="970"/>
    <x v="0"/>
    <x v="0"/>
    <s v="USD"/>
    <n v="1341683211"/>
    <x v="1249"/>
    <n v="1339091211"/>
    <x v="1249"/>
    <x v="1"/>
    <x v="75"/>
    <x v="0"/>
    <x v="11"/>
    <n v="2651.5"/>
    <x v="4"/>
    <x v="11"/>
  </r>
  <r>
    <x v="1250"/>
    <x v="1250"/>
    <x v="1249"/>
    <x v="11"/>
    <x v="863"/>
    <x v="971"/>
    <x v="0"/>
    <x v="0"/>
    <s v="USD"/>
    <n v="1410017131"/>
    <x v="1250"/>
    <n v="1406129131"/>
    <x v="1250"/>
    <x v="1"/>
    <x v="278"/>
    <x v="0"/>
    <x v="11"/>
    <n v="30277"/>
    <x v="4"/>
    <x v="11"/>
  </r>
  <r>
    <x v="1251"/>
    <x v="1251"/>
    <x v="1250"/>
    <x v="12"/>
    <x v="864"/>
    <x v="972"/>
    <x v="0"/>
    <x v="0"/>
    <s v="USD"/>
    <n v="1316979167"/>
    <x v="1251"/>
    <n v="1311795167"/>
    <x v="1251"/>
    <x v="1"/>
    <x v="142"/>
    <x v="0"/>
    <x v="11"/>
    <n v="3091"/>
    <x v="4"/>
    <x v="11"/>
  </r>
  <r>
    <x v="1252"/>
    <x v="1252"/>
    <x v="1251"/>
    <x v="8"/>
    <x v="865"/>
    <x v="973"/>
    <x v="0"/>
    <x v="0"/>
    <s v="USD"/>
    <n v="1382658169"/>
    <x v="1252"/>
    <n v="1380238969"/>
    <x v="1252"/>
    <x v="1"/>
    <x v="261"/>
    <x v="0"/>
    <x v="11"/>
    <n v="2479.5"/>
    <x v="4"/>
    <x v="11"/>
  </r>
  <r>
    <x v="1253"/>
    <x v="1253"/>
    <x v="1252"/>
    <x v="185"/>
    <x v="866"/>
    <x v="974"/>
    <x v="0"/>
    <x v="0"/>
    <s v="USD"/>
    <n v="1409770107"/>
    <x v="1253"/>
    <n v="1407178107"/>
    <x v="1253"/>
    <x v="1"/>
    <x v="279"/>
    <x v="0"/>
    <x v="11"/>
    <n v="15547.16"/>
    <x v="4"/>
    <x v="11"/>
  </r>
  <r>
    <x v="1254"/>
    <x v="1254"/>
    <x v="1253"/>
    <x v="233"/>
    <x v="867"/>
    <x v="975"/>
    <x v="0"/>
    <x v="0"/>
    <s v="USD"/>
    <n v="1293857940"/>
    <x v="1254"/>
    <n v="1288968886"/>
    <x v="1254"/>
    <x v="1"/>
    <x v="261"/>
    <x v="0"/>
    <x v="11"/>
    <n v="6732"/>
    <x v="4"/>
    <x v="11"/>
  </r>
  <r>
    <x v="1255"/>
    <x v="1255"/>
    <x v="1254"/>
    <x v="9"/>
    <x v="868"/>
    <x v="976"/>
    <x v="0"/>
    <x v="0"/>
    <s v="USD"/>
    <n v="1385932652"/>
    <x v="1255"/>
    <n v="1383337052"/>
    <x v="1255"/>
    <x v="1"/>
    <x v="280"/>
    <x v="0"/>
    <x v="11"/>
    <n v="3090"/>
    <x v="4"/>
    <x v="11"/>
  </r>
  <r>
    <x v="1256"/>
    <x v="1256"/>
    <x v="1255"/>
    <x v="11"/>
    <x v="869"/>
    <x v="977"/>
    <x v="0"/>
    <x v="0"/>
    <s v="USD"/>
    <n v="1329084231"/>
    <x v="1256"/>
    <n v="1326492231"/>
    <x v="1256"/>
    <x v="1"/>
    <x v="281"/>
    <x v="0"/>
    <x v="11"/>
    <n v="17875.064999999999"/>
    <x v="4"/>
    <x v="11"/>
  </r>
  <r>
    <x v="1257"/>
    <x v="1257"/>
    <x v="1256"/>
    <x v="62"/>
    <x v="870"/>
    <x v="978"/>
    <x v="0"/>
    <x v="0"/>
    <s v="USD"/>
    <n v="1301792590"/>
    <x v="1257"/>
    <n v="1297562590"/>
    <x v="1257"/>
    <x v="1"/>
    <x v="282"/>
    <x v="0"/>
    <x v="11"/>
    <n v="8193"/>
    <x v="4"/>
    <x v="11"/>
  </r>
  <r>
    <x v="1258"/>
    <x v="1258"/>
    <x v="1257"/>
    <x v="14"/>
    <x v="871"/>
    <x v="979"/>
    <x v="0"/>
    <x v="0"/>
    <s v="USD"/>
    <n v="1377960012"/>
    <x v="1258"/>
    <n v="1375368012"/>
    <x v="1258"/>
    <x v="1"/>
    <x v="283"/>
    <x v="0"/>
    <x v="11"/>
    <n v="13123.78"/>
    <x v="4"/>
    <x v="11"/>
  </r>
  <r>
    <x v="1259"/>
    <x v="1259"/>
    <x v="1258"/>
    <x v="30"/>
    <x v="872"/>
    <x v="980"/>
    <x v="0"/>
    <x v="0"/>
    <s v="USD"/>
    <n v="1402286340"/>
    <x v="1259"/>
    <n v="1399504664"/>
    <x v="1259"/>
    <x v="1"/>
    <x v="93"/>
    <x v="0"/>
    <x v="11"/>
    <n v="1351"/>
    <x v="4"/>
    <x v="11"/>
  </r>
  <r>
    <x v="1260"/>
    <x v="1260"/>
    <x v="1259"/>
    <x v="126"/>
    <x v="873"/>
    <x v="981"/>
    <x v="0"/>
    <x v="0"/>
    <s v="USD"/>
    <n v="1393445620"/>
    <x v="1260"/>
    <n v="1390853620"/>
    <x v="1260"/>
    <x v="1"/>
    <x v="142"/>
    <x v="0"/>
    <x v="11"/>
    <n v="1912.5"/>
    <x v="4"/>
    <x v="11"/>
  </r>
  <r>
    <x v="1261"/>
    <x v="1261"/>
    <x v="1260"/>
    <x v="13"/>
    <x v="874"/>
    <x v="982"/>
    <x v="0"/>
    <x v="0"/>
    <s v="USD"/>
    <n v="1390983227"/>
    <x v="1261"/>
    <n v="1388391227"/>
    <x v="1261"/>
    <x v="1"/>
    <x v="47"/>
    <x v="0"/>
    <x v="11"/>
    <n v="1038.5"/>
    <x v="4"/>
    <x v="11"/>
  </r>
  <r>
    <x v="1262"/>
    <x v="1262"/>
    <x v="1261"/>
    <x v="115"/>
    <x v="875"/>
    <x v="983"/>
    <x v="0"/>
    <x v="5"/>
    <s v="CAD"/>
    <n v="1392574692"/>
    <x v="1262"/>
    <n v="1389982692"/>
    <x v="1262"/>
    <x v="1"/>
    <x v="217"/>
    <x v="0"/>
    <x v="11"/>
    <n v="4128.5"/>
    <x v="4"/>
    <x v="11"/>
  </r>
  <r>
    <x v="1263"/>
    <x v="1263"/>
    <x v="1262"/>
    <x v="15"/>
    <x v="137"/>
    <x v="984"/>
    <x v="0"/>
    <x v="0"/>
    <s v="USD"/>
    <n v="1396054800"/>
    <x v="1263"/>
    <n v="1393034470"/>
    <x v="1263"/>
    <x v="1"/>
    <x v="14"/>
    <x v="0"/>
    <x v="11"/>
    <n v="913"/>
    <x v="4"/>
    <x v="11"/>
  </r>
  <r>
    <x v="1264"/>
    <x v="1264"/>
    <x v="1263"/>
    <x v="81"/>
    <x v="876"/>
    <x v="985"/>
    <x v="0"/>
    <x v="0"/>
    <s v="USD"/>
    <n v="1383062083"/>
    <x v="1264"/>
    <n v="1380556483"/>
    <x v="1264"/>
    <x v="1"/>
    <x v="69"/>
    <x v="0"/>
    <x v="11"/>
    <n v="558"/>
    <x v="4"/>
    <x v="11"/>
  </r>
  <r>
    <x v="1265"/>
    <x v="1265"/>
    <x v="1264"/>
    <x v="8"/>
    <x v="877"/>
    <x v="986"/>
    <x v="0"/>
    <x v="0"/>
    <s v="USD"/>
    <n v="1291131815"/>
    <x v="1265"/>
    <n v="1287071015"/>
    <x v="1265"/>
    <x v="1"/>
    <x v="36"/>
    <x v="0"/>
    <x v="11"/>
    <n v="2118.085"/>
    <x v="4"/>
    <x v="11"/>
  </r>
  <r>
    <x v="1266"/>
    <x v="1266"/>
    <x v="1265"/>
    <x v="196"/>
    <x v="878"/>
    <x v="987"/>
    <x v="0"/>
    <x v="0"/>
    <s v="USD"/>
    <n v="1389474145"/>
    <x v="1266"/>
    <n v="1386882145"/>
    <x v="1266"/>
    <x v="1"/>
    <x v="133"/>
    <x v="0"/>
    <x v="11"/>
    <n v="4797.5"/>
    <x v="4"/>
    <x v="11"/>
  </r>
  <r>
    <x v="1267"/>
    <x v="1267"/>
    <x v="1266"/>
    <x v="29"/>
    <x v="879"/>
    <x v="972"/>
    <x v="0"/>
    <x v="0"/>
    <s v="USD"/>
    <n v="1374674558"/>
    <x v="1267"/>
    <n v="1372082558"/>
    <x v="1267"/>
    <x v="1"/>
    <x v="180"/>
    <x v="0"/>
    <x v="11"/>
    <n v="11277.5"/>
    <x v="4"/>
    <x v="11"/>
  </r>
  <r>
    <x v="1268"/>
    <x v="1268"/>
    <x v="1267"/>
    <x v="14"/>
    <x v="704"/>
    <x v="988"/>
    <x v="0"/>
    <x v="0"/>
    <s v="USD"/>
    <n v="1379708247"/>
    <x v="1268"/>
    <n v="1377116247"/>
    <x v="1268"/>
    <x v="1"/>
    <x v="0"/>
    <x v="0"/>
    <x v="11"/>
    <n v="7091"/>
    <x v="4"/>
    <x v="11"/>
  </r>
  <r>
    <x v="1269"/>
    <x v="1269"/>
    <x v="1268"/>
    <x v="234"/>
    <x v="880"/>
    <x v="989"/>
    <x v="0"/>
    <x v="0"/>
    <s v="USD"/>
    <n v="1460764800"/>
    <x v="1269"/>
    <n v="1458157512"/>
    <x v="1269"/>
    <x v="1"/>
    <x v="190"/>
    <x v="0"/>
    <x v="11"/>
    <n v="10316"/>
    <x v="4"/>
    <x v="11"/>
  </r>
  <r>
    <x v="1270"/>
    <x v="1270"/>
    <x v="1269"/>
    <x v="3"/>
    <x v="881"/>
    <x v="990"/>
    <x v="0"/>
    <x v="0"/>
    <s v="USD"/>
    <n v="1332704042"/>
    <x v="1270"/>
    <n v="1327523642"/>
    <x v="1270"/>
    <x v="1"/>
    <x v="39"/>
    <x v="0"/>
    <x v="11"/>
    <n v="5820.5"/>
    <x v="4"/>
    <x v="11"/>
  </r>
  <r>
    <x v="1271"/>
    <x v="1271"/>
    <x v="1270"/>
    <x v="51"/>
    <x v="882"/>
    <x v="972"/>
    <x v="0"/>
    <x v="0"/>
    <s v="USD"/>
    <n v="1384363459"/>
    <x v="1271"/>
    <n v="1381767859"/>
    <x v="1271"/>
    <x v="1"/>
    <x v="162"/>
    <x v="0"/>
    <x v="11"/>
    <n v="3833"/>
    <x v="4"/>
    <x v="11"/>
  </r>
  <r>
    <x v="1272"/>
    <x v="1272"/>
    <x v="1271"/>
    <x v="10"/>
    <x v="883"/>
    <x v="938"/>
    <x v="0"/>
    <x v="0"/>
    <s v="USD"/>
    <n v="1276574400"/>
    <x v="1272"/>
    <n v="1270576379"/>
    <x v="1272"/>
    <x v="1"/>
    <x v="33"/>
    <x v="0"/>
    <x v="11"/>
    <n v="2664"/>
    <x v="4"/>
    <x v="11"/>
  </r>
  <r>
    <x v="1273"/>
    <x v="1273"/>
    <x v="1272"/>
    <x v="23"/>
    <x v="884"/>
    <x v="991"/>
    <x v="0"/>
    <x v="5"/>
    <s v="CAD"/>
    <n v="1409506291"/>
    <x v="1273"/>
    <n v="1406914291"/>
    <x v="1273"/>
    <x v="1"/>
    <x v="241"/>
    <x v="0"/>
    <x v="11"/>
    <n v="2097"/>
    <x v="4"/>
    <x v="11"/>
  </r>
  <r>
    <x v="1274"/>
    <x v="1274"/>
    <x v="1273"/>
    <x v="31"/>
    <x v="885"/>
    <x v="992"/>
    <x v="0"/>
    <x v="0"/>
    <s v="USD"/>
    <n v="1346344425"/>
    <x v="1274"/>
    <n v="1343320425"/>
    <x v="1274"/>
    <x v="1"/>
    <x v="284"/>
    <x v="0"/>
    <x v="11"/>
    <n v="19605.419999999998"/>
    <x v="4"/>
    <x v="11"/>
  </r>
  <r>
    <x v="1275"/>
    <x v="1275"/>
    <x v="1274"/>
    <x v="36"/>
    <x v="886"/>
    <x v="993"/>
    <x v="0"/>
    <x v="0"/>
    <s v="USD"/>
    <n v="1375908587"/>
    <x v="1275"/>
    <n v="1372884587"/>
    <x v="1275"/>
    <x v="1"/>
    <x v="285"/>
    <x v="0"/>
    <x v="11"/>
    <n v="12355.05"/>
    <x v="4"/>
    <x v="11"/>
  </r>
  <r>
    <x v="1276"/>
    <x v="1276"/>
    <x v="1275"/>
    <x v="9"/>
    <x v="887"/>
    <x v="994"/>
    <x v="0"/>
    <x v="0"/>
    <s v="USD"/>
    <n v="1251777600"/>
    <x v="1276"/>
    <n v="1247504047"/>
    <x v="1276"/>
    <x v="1"/>
    <x v="32"/>
    <x v="0"/>
    <x v="11"/>
    <n v="1600.3150000000001"/>
    <x v="4"/>
    <x v="11"/>
  </r>
  <r>
    <x v="1277"/>
    <x v="1277"/>
    <x v="1276"/>
    <x v="36"/>
    <x v="888"/>
    <x v="995"/>
    <x v="0"/>
    <x v="0"/>
    <s v="USD"/>
    <n v="1346765347"/>
    <x v="1277"/>
    <n v="1343741347"/>
    <x v="1277"/>
    <x v="1"/>
    <x v="286"/>
    <x v="0"/>
    <x v="11"/>
    <n v="8165.8249999999998"/>
    <x v="4"/>
    <x v="11"/>
  </r>
  <r>
    <x v="1278"/>
    <x v="1278"/>
    <x v="1277"/>
    <x v="115"/>
    <x v="889"/>
    <x v="996"/>
    <x v="0"/>
    <x v="0"/>
    <s v="USD"/>
    <n v="1403661600"/>
    <x v="1278"/>
    <n v="1401196766"/>
    <x v="1278"/>
    <x v="1"/>
    <x v="245"/>
    <x v="0"/>
    <x v="11"/>
    <n v="5130.5"/>
    <x v="4"/>
    <x v="11"/>
  </r>
  <r>
    <x v="1279"/>
    <x v="1279"/>
    <x v="1278"/>
    <x v="235"/>
    <x v="890"/>
    <x v="997"/>
    <x v="0"/>
    <x v="0"/>
    <s v="USD"/>
    <n v="1395624170"/>
    <x v="1279"/>
    <n v="1392171770"/>
    <x v="1279"/>
    <x v="1"/>
    <x v="143"/>
    <x v="0"/>
    <x v="11"/>
    <n v="7026.585"/>
    <x v="4"/>
    <x v="11"/>
  </r>
  <r>
    <x v="1280"/>
    <x v="1280"/>
    <x v="1279"/>
    <x v="36"/>
    <x v="891"/>
    <x v="998"/>
    <x v="0"/>
    <x v="0"/>
    <s v="USD"/>
    <n v="1299003054"/>
    <x v="1280"/>
    <n v="1291227054"/>
    <x v="1280"/>
    <x v="1"/>
    <x v="208"/>
    <x v="0"/>
    <x v="11"/>
    <n v="8383.39"/>
    <x v="4"/>
    <x v="11"/>
  </r>
  <r>
    <x v="1281"/>
    <x v="1281"/>
    <x v="1280"/>
    <x v="39"/>
    <x v="892"/>
    <x v="592"/>
    <x v="0"/>
    <x v="0"/>
    <s v="USD"/>
    <n v="1375033836"/>
    <x v="1281"/>
    <n v="1373305836"/>
    <x v="1281"/>
    <x v="1"/>
    <x v="142"/>
    <x v="0"/>
    <x v="11"/>
    <n v="3912"/>
    <x v="4"/>
    <x v="11"/>
  </r>
  <r>
    <x v="1282"/>
    <x v="1282"/>
    <x v="1281"/>
    <x v="36"/>
    <x v="893"/>
    <x v="999"/>
    <x v="0"/>
    <x v="0"/>
    <s v="USD"/>
    <n v="1386565140"/>
    <x v="1282"/>
    <n v="1383909855"/>
    <x v="1282"/>
    <x v="1"/>
    <x v="220"/>
    <x v="0"/>
    <x v="11"/>
    <n v="9408"/>
    <x v="4"/>
    <x v="11"/>
  </r>
  <r>
    <x v="1283"/>
    <x v="1283"/>
    <x v="1282"/>
    <x v="28"/>
    <x v="894"/>
    <x v="1000"/>
    <x v="0"/>
    <x v="0"/>
    <s v="USD"/>
    <n v="1362974400"/>
    <x v="1283"/>
    <n v="1360948389"/>
    <x v="1283"/>
    <x v="1"/>
    <x v="19"/>
    <x v="0"/>
    <x v="11"/>
    <n v="1066.25"/>
    <x v="4"/>
    <x v="11"/>
  </r>
  <r>
    <x v="1284"/>
    <x v="1284"/>
    <x v="1283"/>
    <x v="13"/>
    <x v="895"/>
    <x v="50"/>
    <x v="0"/>
    <x v="0"/>
    <s v="USD"/>
    <n v="1483203540"/>
    <x v="1284"/>
    <n v="1481175482"/>
    <x v="1284"/>
    <x v="0"/>
    <x v="162"/>
    <x v="0"/>
    <x v="6"/>
    <n v="1025.5"/>
    <x v="1"/>
    <x v="6"/>
  </r>
  <r>
    <x v="1285"/>
    <x v="1285"/>
    <x v="1284"/>
    <x v="13"/>
    <x v="896"/>
    <x v="1001"/>
    <x v="0"/>
    <x v="1"/>
    <s v="GBP"/>
    <n v="1434808775"/>
    <x v="1285"/>
    <n v="1433512775"/>
    <x v="1285"/>
    <x v="0"/>
    <x v="287"/>
    <x v="0"/>
    <x v="6"/>
    <n v="1048"/>
    <x v="1"/>
    <x v="6"/>
  </r>
  <r>
    <x v="1286"/>
    <x v="1286"/>
    <x v="1285"/>
    <x v="15"/>
    <x v="897"/>
    <x v="1002"/>
    <x v="0"/>
    <x v="1"/>
    <s v="GBP"/>
    <n v="1424181600"/>
    <x v="1286"/>
    <n v="1423041227"/>
    <x v="1286"/>
    <x v="0"/>
    <x v="9"/>
    <x v="0"/>
    <x v="6"/>
    <n v="822.5"/>
    <x v="1"/>
    <x v="6"/>
  </r>
  <r>
    <x v="1287"/>
    <x v="1287"/>
    <x v="1286"/>
    <x v="49"/>
    <x v="898"/>
    <x v="1003"/>
    <x v="0"/>
    <x v="1"/>
    <s v="GBP"/>
    <n v="1434120856"/>
    <x v="1287"/>
    <n v="1428936856"/>
    <x v="1287"/>
    <x v="0"/>
    <x v="20"/>
    <x v="0"/>
    <x v="6"/>
    <n v="315"/>
    <x v="1"/>
    <x v="6"/>
  </r>
  <r>
    <x v="1288"/>
    <x v="1288"/>
    <x v="1287"/>
    <x v="23"/>
    <x v="899"/>
    <x v="1004"/>
    <x v="0"/>
    <x v="0"/>
    <s v="USD"/>
    <n v="1470801600"/>
    <x v="1288"/>
    <n v="1468122163"/>
    <x v="1288"/>
    <x v="0"/>
    <x v="42"/>
    <x v="0"/>
    <x v="6"/>
    <n v="2039.5"/>
    <x v="1"/>
    <x v="6"/>
  </r>
  <r>
    <x v="1289"/>
    <x v="1289"/>
    <x v="1288"/>
    <x v="15"/>
    <x v="367"/>
    <x v="1005"/>
    <x v="0"/>
    <x v="0"/>
    <s v="USD"/>
    <n v="1483499645"/>
    <x v="1289"/>
    <n v="1480907645"/>
    <x v="1289"/>
    <x v="0"/>
    <x v="47"/>
    <x v="0"/>
    <x v="6"/>
    <n v="964"/>
    <x v="1"/>
    <x v="6"/>
  </r>
  <r>
    <x v="1290"/>
    <x v="1290"/>
    <x v="1289"/>
    <x v="8"/>
    <x v="900"/>
    <x v="1006"/>
    <x v="0"/>
    <x v="0"/>
    <s v="USD"/>
    <n v="1429772340"/>
    <x v="1290"/>
    <n v="1427121931"/>
    <x v="1290"/>
    <x v="0"/>
    <x v="48"/>
    <x v="0"/>
    <x v="6"/>
    <n v="1943"/>
    <x v="1"/>
    <x v="6"/>
  </r>
  <r>
    <x v="1291"/>
    <x v="1291"/>
    <x v="1290"/>
    <x v="9"/>
    <x v="901"/>
    <x v="945"/>
    <x v="0"/>
    <x v="0"/>
    <s v="USD"/>
    <n v="1428390000"/>
    <x v="1291"/>
    <n v="1425224391"/>
    <x v="1291"/>
    <x v="0"/>
    <x v="288"/>
    <x v="0"/>
    <x v="6"/>
    <n v="2206.5"/>
    <x v="1"/>
    <x v="6"/>
  </r>
  <r>
    <x v="1292"/>
    <x v="1292"/>
    <x v="1291"/>
    <x v="180"/>
    <x v="902"/>
    <x v="1007"/>
    <x v="0"/>
    <x v="1"/>
    <s v="GBP"/>
    <n v="1444172340"/>
    <x v="1292"/>
    <n v="1441822828"/>
    <x v="1292"/>
    <x v="0"/>
    <x v="47"/>
    <x v="0"/>
    <x v="6"/>
    <n v="961"/>
    <x v="1"/>
    <x v="6"/>
  </r>
  <r>
    <x v="1293"/>
    <x v="1293"/>
    <x v="1292"/>
    <x v="36"/>
    <x v="903"/>
    <x v="1008"/>
    <x v="0"/>
    <x v="0"/>
    <s v="USD"/>
    <n v="1447523371"/>
    <x v="1293"/>
    <n v="1444927771"/>
    <x v="1293"/>
    <x v="0"/>
    <x v="148"/>
    <x v="0"/>
    <x v="6"/>
    <n v="7727.5"/>
    <x v="1"/>
    <x v="6"/>
  </r>
  <r>
    <x v="1294"/>
    <x v="1294"/>
    <x v="1293"/>
    <x v="2"/>
    <x v="904"/>
    <x v="1009"/>
    <x v="0"/>
    <x v="1"/>
    <s v="GBP"/>
    <n v="1445252400"/>
    <x v="1294"/>
    <n v="1443696797"/>
    <x v="1294"/>
    <x v="0"/>
    <x v="19"/>
    <x v="0"/>
    <x v="6"/>
    <n v="316"/>
    <x v="1"/>
    <x v="6"/>
  </r>
  <r>
    <x v="1295"/>
    <x v="1295"/>
    <x v="1294"/>
    <x v="30"/>
    <x v="905"/>
    <x v="1010"/>
    <x v="0"/>
    <x v="1"/>
    <s v="GBP"/>
    <n v="1438189200"/>
    <x v="1295"/>
    <n v="1435585497"/>
    <x v="1295"/>
    <x v="0"/>
    <x v="31"/>
    <x v="0"/>
    <x v="6"/>
    <n v="1306.5"/>
    <x v="1"/>
    <x v="6"/>
  </r>
  <r>
    <x v="1296"/>
    <x v="1296"/>
    <x v="1295"/>
    <x v="16"/>
    <x v="647"/>
    <x v="1011"/>
    <x v="0"/>
    <x v="1"/>
    <s v="GBP"/>
    <n v="1457914373"/>
    <x v="1296"/>
    <n v="1456189973"/>
    <x v="1296"/>
    <x v="0"/>
    <x v="23"/>
    <x v="0"/>
    <x v="6"/>
    <n v="611.5"/>
    <x v="1"/>
    <x v="6"/>
  </r>
  <r>
    <x v="1297"/>
    <x v="1297"/>
    <x v="1296"/>
    <x v="22"/>
    <x v="906"/>
    <x v="1012"/>
    <x v="0"/>
    <x v="0"/>
    <s v="USD"/>
    <n v="1462125358"/>
    <x v="1297"/>
    <n v="1459533358"/>
    <x v="1297"/>
    <x v="0"/>
    <x v="146"/>
    <x v="0"/>
    <x v="6"/>
    <n v="11071.5"/>
    <x v="1"/>
    <x v="6"/>
  </r>
  <r>
    <x v="1298"/>
    <x v="1298"/>
    <x v="1297"/>
    <x v="13"/>
    <x v="907"/>
    <x v="1013"/>
    <x v="0"/>
    <x v="1"/>
    <s v="GBP"/>
    <n v="1461860432"/>
    <x v="1298"/>
    <n v="1459268432"/>
    <x v="1298"/>
    <x v="0"/>
    <x v="51"/>
    <x v="0"/>
    <x v="6"/>
    <n v="1063"/>
    <x v="1"/>
    <x v="6"/>
  </r>
  <r>
    <x v="1299"/>
    <x v="1299"/>
    <x v="1298"/>
    <x v="8"/>
    <x v="908"/>
    <x v="1014"/>
    <x v="0"/>
    <x v="0"/>
    <s v="USD"/>
    <n v="1436902359"/>
    <x v="1299"/>
    <n v="1434310359"/>
    <x v="1299"/>
    <x v="0"/>
    <x v="58"/>
    <x v="0"/>
    <x v="6"/>
    <n v="2186"/>
    <x v="1"/>
    <x v="6"/>
  </r>
  <r>
    <x v="1300"/>
    <x v="1300"/>
    <x v="1299"/>
    <x v="9"/>
    <x v="909"/>
    <x v="920"/>
    <x v="0"/>
    <x v="0"/>
    <s v="USD"/>
    <n v="1464807420"/>
    <x v="1300"/>
    <n v="1461427938"/>
    <x v="1300"/>
    <x v="0"/>
    <x v="54"/>
    <x v="0"/>
    <x v="6"/>
    <n v="2037"/>
    <x v="1"/>
    <x v="6"/>
  </r>
  <r>
    <x v="1301"/>
    <x v="1301"/>
    <x v="1300"/>
    <x v="13"/>
    <x v="910"/>
    <x v="1015"/>
    <x v="0"/>
    <x v="0"/>
    <s v="USD"/>
    <n v="1437447600"/>
    <x v="1301"/>
    <n v="1436551178"/>
    <x v="1301"/>
    <x v="0"/>
    <x v="60"/>
    <x v="0"/>
    <x v="6"/>
    <n v="1042"/>
    <x v="1"/>
    <x v="6"/>
  </r>
  <r>
    <x v="1302"/>
    <x v="1302"/>
    <x v="1301"/>
    <x v="30"/>
    <x v="911"/>
    <x v="31"/>
    <x v="0"/>
    <x v="0"/>
    <s v="USD"/>
    <n v="1480559011"/>
    <x v="1302"/>
    <n v="1477963411"/>
    <x v="1302"/>
    <x v="0"/>
    <x v="133"/>
    <x v="0"/>
    <x v="6"/>
    <n v="1275"/>
    <x v="1"/>
    <x v="6"/>
  </r>
  <r>
    <x v="1303"/>
    <x v="1303"/>
    <x v="1302"/>
    <x v="8"/>
    <x v="912"/>
    <x v="1016"/>
    <x v="0"/>
    <x v="1"/>
    <s v="GBP"/>
    <n v="1469962800"/>
    <x v="1303"/>
    <n v="1468578920"/>
    <x v="1303"/>
    <x v="0"/>
    <x v="52"/>
    <x v="0"/>
    <x v="6"/>
    <n v="2333.5650000000001"/>
    <x v="1"/>
    <x v="6"/>
  </r>
  <r>
    <x v="1304"/>
    <x v="1304"/>
    <x v="1303"/>
    <x v="79"/>
    <x v="913"/>
    <x v="1017"/>
    <x v="1"/>
    <x v="1"/>
    <s v="GBP"/>
    <n v="1489376405"/>
    <x v="1304"/>
    <n v="1484196005"/>
    <x v="1304"/>
    <x v="0"/>
    <x v="201"/>
    <x v="1"/>
    <x v="8"/>
    <n v="7977.5"/>
    <x v="2"/>
    <x v="8"/>
  </r>
  <r>
    <x v="1305"/>
    <x v="1305"/>
    <x v="1304"/>
    <x v="11"/>
    <x v="914"/>
    <x v="1018"/>
    <x v="1"/>
    <x v="0"/>
    <s v="USD"/>
    <n v="1469122200"/>
    <x v="1305"/>
    <n v="1466611108"/>
    <x v="1305"/>
    <x v="0"/>
    <x v="48"/>
    <x v="1"/>
    <x v="8"/>
    <n v="3939.5"/>
    <x v="2"/>
    <x v="8"/>
  </r>
  <r>
    <x v="1306"/>
    <x v="1306"/>
    <x v="1305"/>
    <x v="74"/>
    <x v="915"/>
    <x v="1019"/>
    <x v="1"/>
    <x v="0"/>
    <s v="USD"/>
    <n v="1417690734"/>
    <x v="1306"/>
    <n v="1415098734"/>
    <x v="1306"/>
    <x v="0"/>
    <x v="289"/>
    <x v="1"/>
    <x v="8"/>
    <n v="36063.5"/>
    <x v="2"/>
    <x v="8"/>
  </r>
  <r>
    <x v="1307"/>
    <x v="1307"/>
    <x v="1306"/>
    <x v="63"/>
    <x v="916"/>
    <x v="1020"/>
    <x v="1"/>
    <x v="0"/>
    <s v="USD"/>
    <n v="1455710679"/>
    <x v="1307"/>
    <n v="1453118679"/>
    <x v="1307"/>
    <x v="0"/>
    <x v="43"/>
    <x v="1"/>
    <x v="8"/>
    <n v="2901"/>
    <x v="2"/>
    <x v="8"/>
  </r>
  <r>
    <x v="1308"/>
    <x v="1308"/>
    <x v="1307"/>
    <x v="3"/>
    <x v="917"/>
    <x v="1021"/>
    <x v="1"/>
    <x v="0"/>
    <s v="USD"/>
    <n v="1475937812"/>
    <x v="1308"/>
    <n v="1472481812"/>
    <x v="1308"/>
    <x v="0"/>
    <x v="44"/>
    <x v="1"/>
    <x v="8"/>
    <n v="587"/>
    <x v="2"/>
    <x v="8"/>
  </r>
  <r>
    <x v="1309"/>
    <x v="1309"/>
    <x v="1308"/>
    <x v="236"/>
    <x v="918"/>
    <x v="1022"/>
    <x v="1"/>
    <x v="0"/>
    <s v="USD"/>
    <n v="1444943468"/>
    <x v="1309"/>
    <n v="1441919468"/>
    <x v="1309"/>
    <x v="0"/>
    <x v="2"/>
    <x v="1"/>
    <x v="8"/>
    <n v="6457"/>
    <x v="2"/>
    <x v="8"/>
  </r>
  <r>
    <x v="1310"/>
    <x v="1310"/>
    <x v="1309"/>
    <x v="22"/>
    <x v="109"/>
    <x v="1023"/>
    <x v="1"/>
    <x v="0"/>
    <s v="USD"/>
    <n v="1471622450"/>
    <x v="1310"/>
    <n v="1467734450"/>
    <x v="1310"/>
    <x v="0"/>
    <x v="54"/>
    <x v="1"/>
    <x v="8"/>
    <n v="1562"/>
    <x v="2"/>
    <x v="8"/>
  </r>
  <r>
    <x v="1311"/>
    <x v="1311"/>
    <x v="1310"/>
    <x v="65"/>
    <x v="919"/>
    <x v="1024"/>
    <x v="1"/>
    <x v="0"/>
    <s v="USD"/>
    <n v="1480536919"/>
    <x v="1311"/>
    <n v="1477509319"/>
    <x v="1311"/>
    <x v="0"/>
    <x v="61"/>
    <x v="1"/>
    <x v="8"/>
    <n v="40085"/>
    <x v="2"/>
    <x v="8"/>
  </r>
  <r>
    <x v="1312"/>
    <x v="1312"/>
    <x v="1311"/>
    <x v="210"/>
    <x v="920"/>
    <x v="1025"/>
    <x v="1"/>
    <x v="0"/>
    <s v="USD"/>
    <n v="1429375922"/>
    <x v="1312"/>
    <n v="1426783922"/>
    <x v="1312"/>
    <x v="0"/>
    <x v="29"/>
    <x v="1"/>
    <x v="8"/>
    <n v="14.5"/>
    <x v="2"/>
    <x v="8"/>
  </r>
  <r>
    <x v="1313"/>
    <x v="1313"/>
    <x v="1312"/>
    <x v="79"/>
    <x v="921"/>
    <x v="1026"/>
    <x v="1"/>
    <x v="0"/>
    <s v="USD"/>
    <n v="1457024514"/>
    <x v="1313"/>
    <n v="1454432514"/>
    <x v="1313"/>
    <x v="0"/>
    <x v="259"/>
    <x v="1"/>
    <x v="8"/>
    <n v="6284"/>
    <x v="2"/>
    <x v="8"/>
  </r>
  <r>
    <x v="1314"/>
    <x v="1314"/>
    <x v="664"/>
    <x v="237"/>
    <x v="922"/>
    <x v="1027"/>
    <x v="1"/>
    <x v="0"/>
    <s v="USD"/>
    <n v="1477065860"/>
    <x v="1314"/>
    <n v="1471881860"/>
    <x v="1314"/>
    <x v="0"/>
    <x v="202"/>
    <x v="1"/>
    <x v="8"/>
    <n v="1019.5"/>
    <x v="2"/>
    <x v="8"/>
  </r>
  <r>
    <x v="1315"/>
    <x v="1315"/>
    <x v="1313"/>
    <x v="57"/>
    <x v="923"/>
    <x v="1028"/>
    <x v="1"/>
    <x v="0"/>
    <s v="USD"/>
    <n v="1446771600"/>
    <x v="1315"/>
    <n v="1443700648"/>
    <x v="1315"/>
    <x v="0"/>
    <x v="290"/>
    <x v="1"/>
    <x v="8"/>
    <n v="20326"/>
    <x v="2"/>
    <x v="8"/>
  </r>
  <r>
    <x v="1316"/>
    <x v="1316"/>
    <x v="1314"/>
    <x v="96"/>
    <x v="116"/>
    <x v="1029"/>
    <x v="1"/>
    <x v="0"/>
    <s v="USD"/>
    <n v="1456700709"/>
    <x v="1316"/>
    <n v="1453676709"/>
    <x v="1316"/>
    <x v="0"/>
    <x v="29"/>
    <x v="1"/>
    <x v="8"/>
    <n v="1"/>
    <x v="2"/>
    <x v="8"/>
  </r>
  <r>
    <x v="1317"/>
    <x v="1317"/>
    <x v="1315"/>
    <x v="61"/>
    <x v="924"/>
    <x v="1030"/>
    <x v="1"/>
    <x v="8"/>
    <s v="DKK"/>
    <n v="1469109600"/>
    <x v="1317"/>
    <n v="1464586746"/>
    <x v="1317"/>
    <x v="0"/>
    <x v="10"/>
    <x v="1"/>
    <x v="8"/>
    <n v="5743"/>
    <x v="2"/>
    <x v="8"/>
  </r>
  <r>
    <x v="1318"/>
    <x v="1318"/>
    <x v="1316"/>
    <x v="79"/>
    <x v="925"/>
    <x v="1031"/>
    <x v="1"/>
    <x v="0"/>
    <s v="USD"/>
    <n v="1420938172"/>
    <x v="1318"/>
    <n v="1418346172"/>
    <x v="1318"/>
    <x v="0"/>
    <x v="125"/>
    <x v="1"/>
    <x v="8"/>
    <n v="3132.5"/>
    <x v="2"/>
    <x v="8"/>
  </r>
  <r>
    <x v="1319"/>
    <x v="1319"/>
    <x v="1317"/>
    <x v="238"/>
    <x v="926"/>
    <x v="1032"/>
    <x v="1"/>
    <x v="1"/>
    <s v="GBP"/>
    <n v="1405094400"/>
    <x v="1319"/>
    <n v="1403810965"/>
    <x v="1319"/>
    <x v="0"/>
    <x v="82"/>
    <x v="1"/>
    <x v="8"/>
    <n v="442.5"/>
    <x v="2"/>
    <x v="8"/>
  </r>
  <r>
    <x v="1320"/>
    <x v="1320"/>
    <x v="1318"/>
    <x v="57"/>
    <x v="927"/>
    <x v="1033"/>
    <x v="1"/>
    <x v="9"/>
    <s v="EUR"/>
    <n v="1483138800"/>
    <x v="1320"/>
    <n v="1480610046"/>
    <x v="1320"/>
    <x v="0"/>
    <x v="83"/>
    <x v="1"/>
    <x v="8"/>
    <n v="253"/>
    <x v="2"/>
    <x v="8"/>
  </r>
  <r>
    <x v="1321"/>
    <x v="1321"/>
    <x v="1319"/>
    <x v="239"/>
    <x v="928"/>
    <x v="1034"/>
    <x v="1"/>
    <x v="11"/>
    <s v="SEK"/>
    <n v="1482515937"/>
    <x v="1321"/>
    <n v="1479923937"/>
    <x v="1321"/>
    <x v="0"/>
    <x v="63"/>
    <x v="1"/>
    <x v="8"/>
    <n v="3013"/>
    <x v="2"/>
    <x v="8"/>
  </r>
  <r>
    <x v="1322"/>
    <x v="1322"/>
    <x v="1320"/>
    <x v="19"/>
    <x v="437"/>
    <x v="1035"/>
    <x v="1"/>
    <x v="1"/>
    <s v="GBP"/>
    <n v="1432223125"/>
    <x v="1322"/>
    <n v="1429631125"/>
    <x v="1322"/>
    <x v="0"/>
    <x v="80"/>
    <x v="1"/>
    <x v="8"/>
    <n v="55"/>
    <x v="2"/>
    <x v="8"/>
  </r>
  <r>
    <x v="1323"/>
    <x v="1323"/>
    <x v="1321"/>
    <x v="36"/>
    <x v="929"/>
    <x v="1036"/>
    <x v="1"/>
    <x v="0"/>
    <s v="USD"/>
    <n v="1461653700"/>
    <x v="1323"/>
    <n v="1458665146"/>
    <x v="1323"/>
    <x v="0"/>
    <x v="34"/>
    <x v="1"/>
    <x v="8"/>
    <n v="688"/>
    <x v="2"/>
    <x v="8"/>
  </r>
  <r>
    <x v="1324"/>
    <x v="1324"/>
    <x v="1322"/>
    <x v="63"/>
    <x v="930"/>
    <x v="1037"/>
    <x v="1"/>
    <x v="0"/>
    <s v="USD"/>
    <n v="1476371552"/>
    <x v="1324"/>
    <n v="1473779552"/>
    <x v="1324"/>
    <x v="0"/>
    <x v="240"/>
    <x v="1"/>
    <x v="8"/>
    <n v="2505"/>
    <x v="2"/>
    <x v="8"/>
  </r>
  <r>
    <x v="1325"/>
    <x v="1325"/>
    <x v="1323"/>
    <x v="22"/>
    <x v="931"/>
    <x v="1038"/>
    <x v="1"/>
    <x v="0"/>
    <s v="USD"/>
    <n v="1483063435"/>
    <x v="1325"/>
    <n v="1480471435"/>
    <x v="1325"/>
    <x v="0"/>
    <x v="22"/>
    <x v="1"/>
    <x v="8"/>
    <n v="247"/>
    <x v="2"/>
    <x v="8"/>
  </r>
  <r>
    <x v="1326"/>
    <x v="1326"/>
    <x v="1324"/>
    <x v="57"/>
    <x v="932"/>
    <x v="1039"/>
    <x v="1"/>
    <x v="0"/>
    <s v="USD"/>
    <n v="1421348428"/>
    <x v="1326"/>
    <n v="1417460428"/>
    <x v="1326"/>
    <x v="0"/>
    <x v="202"/>
    <x v="1"/>
    <x v="8"/>
    <n v="570.5"/>
    <x v="2"/>
    <x v="8"/>
  </r>
  <r>
    <x v="1327"/>
    <x v="1327"/>
    <x v="1325"/>
    <x v="240"/>
    <x v="933"/>
    <x v="1040"/>
    <x v="1"/>
    <x v="0"/>
    <s v="USD"/>
    <n v="1432916235"/>
    <x v="1327"/>
    <n v="1430324235"/>
    <x v="1327"/>
    <x v="0"/>
    <x v="14"/>
    <x v="1"/>
    <x v="8"/>
    <n v="873"/>
    <x v="2"/>
    <x v="8"/>
  </r>
  <r>
    <x v="1328"/>
    <x v="1328"/>
    <x v="1326"/>
    <x v="96"/>
    <x v="934"/>
    <x v="1041"/>
    <x v="1"/>
    <x v="0"/>
    <s v="USD"/>
    <n v="1476458734"/>
    <x v="1328"/>
    <n v="1472570734"/>
    <x v="1328"/>
    <x v="0"/>
    <x v="41"/>
    <x v="1"/>
    <x v="8"/>
    <n v="881.5"/>
    <x v="2"/>
    <x v="8"/>
  </r>
  <r>
    <x v="1329"/>
    <x v="1329"/>
    <x v="1327"/>
    <x v="63"/>
    <x v="935"/>
    <x v="1042"/>
    <x v="1"/>
    <x v="0"/>
    <s v="USD"/>
    <n v="1417501145"/>
    <x v="1329"/>
    <n v="1414041545"/>
    <x v="1329"/>
    <x v="0"/>
    <x v="82"/>
    <x v="1"/>
    <x v="8"/>
    <n v="208.5"/>
    <x v="2"/>
    <x v="8"/>
  </r>
  <r>
    <x v="1330"/>
    <x v="1330"/>
    <x v="1328"/>
    <x v="19"/>
    <x v="936"/>
    <x v="1043"/>
    <x v="1"/>
    <x v="0"/>
    <s v="USD"/>
    <n v="1467432000"/>
    <x v="1330"/>
    <n v="1464763109"/>
    <x v="1330"/>
    <x v="0"/>
    <x v="133"/>
    <x v="1"/>
    <x v="8"/>
    <n v="3961.5"/>
    <x v="2"/>
    <x v="8"/>
  </r>
  <r>
    <x v="1331"/>
    <x v="1331"/>
    <x v="1329"/>
    <x v="65"/>
    <x v="937"/>
    <x v="1044"/>
    <x v="1"/>
    <x v="0"/>
    <s v="USD"/>
    <n v="1471435554"/>
    <x v="1331"/>
    <n v="1468843554"/>
    <x v="1331"/>
    <x v="0"/>
    <x v="69"/>
    <x v="1"/>
    <x v="8"/>
    <n v="1725.5"/>
    <x v="2"/>
    <x v="8"/>
  </r>
  <r>
    <x v="1332"/>
    <x v="1332"/>
    <x v="1330"/>
    <x v="241"/>
    <x v="117"/>
    <x v="109"/>
    <x v="1"/>
    <x v="16"/>
    <s v="CHF"/>
    <n v="1485480408"/>
    <x v="1332"/>
    <n v="1482888408"/>
    <x v="1332"/>
    <x v="0"/>
    <x v="78"/>
    <x v="1"/>
    <x v="8"/>
    <n v="0"/>
    <x v="2"/>
    <x v="8"/>
  </r>
  <r>
    <x v="1333"/>
    <x v="1333"/>
    <x v="1331"/>
    <x v="30"/>
    <x v="117"/>
    <x v="109"/>
    <x v="1"/>
    <x v="2"/>
    <s v="AUD"/>
    <n v="1405478025"/>
    <x v="1333"/>
    <n v="1402886025"/>
    <x v="1333"/>
    <x v="0"/>
    <x v="78"/>
    <x v="1"/>
    <x v="8"/>
    <n v="0"/>
    <x v="2"/>
    <x v="8"/>
  </r>
  <r>
    <x v="1334"/>
    <x v="1334"/>
    <x v="1332"/>
    <x v="242"/>
    <x v="938"/>
    <x v="1045"/>
    <x v="1"/>
    <x v="0"/>
    <s v="USD"/>
    <n v="1457721287"/>
    <x v="1334"/>
    <n v="1455129287"/>
    <x v="1334"/>
    <x v="0"/>
    <x v="222"/>
    <x v="1"/>
    <x v="8"/>
    <n v="7289.5"/>
    <x v="2"/>
    <x v="8"/>
  </r>
  <r>
    <x v="1335"/>
    <x v="1335"/>
    <x v="1333"/>
    <x v="31"/>
    <x v="939"/>
    <x v="1046"/>
    <x v="1"/>
    <x v="0"/>
    <s v="USD"/>
    <n v="1449354502"/>
    <x v="1335"/>
    <n v="1446762502"/>
    <x v="1335"/>
    <x v="0"/>
    <x v="38"/>
    <x v="1"/>
    <x v="8"/>
    <n v="2478"/>
    <x v="2"/>
    <x v="8"/>
  </r>
  <r>
    <x v="1336"/>
    <x v="1336"/>
    <x v="1334"/>
    <x v="57"/>
    <x v="940"/>
    <x v="1047"/>
    <x v="1"/>
    <x v="0"/>
    <s v="USD"/>
    <n v="1418849028"/>
    <x v="1336"/>
    <n v="1415825028"/>
    <x v="1336"/>
    <x v="0"/>
    <x v="291"/>
    <x v="1"/>
    <x v="8"/>
    <n v="42585.5"/>
    <x v="2"/>
    <x v="8"/>
  </r>
  <r>
    <x v="1337"/>
    <x v="1337"/>
    <x v="1335"/>
    <x v="63"/>
    <x v="941"/>
    <x v="1048"/>
    <x v="1"/>
    <x v="0"/>
    <s v="USD"/>
    <n v="1488549079"/>
    <x v="1337"/>
    <n v="1485957079"/>
    <x v="1337"/>
    <x v="0"/>
    <x v="205"/>
    <x v="1"/>
    <x v="8"/>
    <n v="12415.5"/>
    <x v="2"/>
    <x v="8"/>
  </r>
  <r>
    <x v="1338"/>
    <x v="1338"/>
    <x v="1336"/>
    <x v="11"/>
    <x v="942"/>
    <x v="1049"/>
    <x v="1"/>
    <x v="0"/>
    <s v="USD"/>
    <n v="1438543033"/>
    <x v="1338"/>
    <n v="1435951033"/>
    <x v="1338"/>
    <x v="0"/>
    <x v="41"/>
    <x v="1"/>
    <x v="8"/>
    <n v="503"/>
    <x v="2"/>
    <x v="8"/>
  </r>
  <r>
    <x v="1339"/>
    <x v="1339"/>
    <x v="1337"/>
    <x v="63"/>
    <x v="943"/>
    <x v="1050"/>
    <x v="1"/>
    <x v="0"/>
    <s v="USD"/>
    <n v="1418056315"/>
    <x v="1339"/>
    <n v="1414164715"/>
    <x v="1339"/>
    <x v="0"/>
    <x v="77"/>
    <x v="1"/>
    <x v="8"/>
    <n v="1677"/>
    <x v="2"/>
    <x v="8"/>
  </r>
  <r>
    <x v="1340"/>
    <x v="1340"/>
    <x v="1338"/>
    <x v="243"/>
    <x v="117"/>
    <x v="109"/>
    <x v="1"/>
    <x v="0"/>
    <s v="USD"/>
    <n v="1408112253"/>
    <x v="1340"/>
    <n v="1405520253"/>
    <x v="1340"/>
    <x v="0"/>
    <x v="78"/>
    <x v="1"/>
    <x v="8"/>
    <n v="0"/>
    <x v="2"/>
    <x v="8"/>
  </r>
  <r>
    <x v="1341"/>
    <x v="1341"/>
    <x v="1339"/>
    <x v="31"/>
    <x v="944"/>
    <x v="1051"/>
    <x v="1"/>
    <x v="1"/>
    <s v="GBP"/>
    <n v="1475333917"/>
    <x v="1341"/>
    <n v="1472569117"/>
    <x v="1341"/>
    <x v="0"/>
    <x v="67"/>
    <x v="1"/>
    <x v="8"/>
    <n v="8818"/>
    <x v="2"/>
    <x v="8"/>
  </r>
  <r>
    <x v="1342"/>
    <x v="1342"/>
    <x v="1340"/>
    <x v="63"/>
    <x v="173"/>
    <x v="418"/>
    <x v="1"/>
    <x v="0"/>
    <s v="USD"/>
    <n v="1437161739"/>
    <x v="1342"/>
    <n v="1434569739"/>
    <x v="1342"/>
    <x v="0"/>
    <x v="29"/>
    <x v="1"/>
    <x v="8"/>
    <n v="50.5"/>
    <x v="2"/>
    <x v="8"/>
  </r>
  <r>
    <x v="1343"/>
    <x v="1343"/>
    <x v="1341"/>
    <x v="63"/>
    <x v="945"/>
    <x v="1052"/>
    <x v="1"/>
    <x v="0"/>
    <s v="USD"/>
    <n v="1471579140"/>
    <x v="1343"/>
    <n v="1466512683"/>
    <x v="1343"/>
    <x v="0"/>
    <x v="292"/>
    <x v="1"/>
    <x v="8"/>
    <n v="25736"/>
    <x v="2"/>
    <x v="8"/>
  </r>
  <r>
    <x v="1344"/>
    <x v="1344"/>
    <x v="1342"/>
    <x v="15"/>
    <x v="946"/>
    <x v="1053"/>
    <x v="0"/>
    <x v="5"/>
    <s v="CAD"/>
    <n v="1467313039"/>
    <x v="1344"/>
    <n v="1464807439"/>
    <x v="1344"/>
    <x v="0"/>
    <x v="237"/>
    <x v="0"/>
    <x v="9"/>
    <n v="2902.5"/>
    <x v="3"/>
    <x v="9"/>
  </r>
  <r>
    <x v="1345"/>
    <x v="1345"/>
    <x v="1343"/>
    <x v="43"/>
    <x v="672"/>
    <x v="1054"/>
    <x v="0"/>
    <x v="0"/>
    <s v="USD"/>
    <n v="1405366359"/>
    <x v="1345"/>
    <n v="1402342359"/>
    <x v="1345"/>
    <x v="0"/>
    <x v="63"/>
    <x v="0"/>
    <x v="9"/>
    <n v="191"/>
    <x v="3"/>
    <x v="9"/>
  </r>
  <r>
    <x v="1346"/>
    <x v="1346"/>
    <x v="1344"/>
    <x v="244"/>
    <x v="947"/>
    <x v="1055"/>
    <x v="0"/>
    <x v="0"/>
    <s v="USD"/>
    <n v="1372297751"/>
    <x v="1346"/>
    <n v="1369705751"/>
    <x v="1346"/>
    <x v="0"/>
    <x v="184"/>
    <x v="0"/>
    <x v="9"/>
    <n v="3684"/>
    <x v="3"/>
    <x v="9"/>
  </r>
  <r>
    <x v="1347"/>
    <x v="1347"/>
    <x v="1345"/>
    <x v="30"/>
    <x v="948"/>
    <x v="1056"/>
    <x v="0"/>
    <x v="0"/>
    <s v="USD"/>
    <n v="1425741525"/>
    <x v="1347"/>
    <n v="1423149525"/>
    <x v="1347"/>
    <x v="0"/>
    <x v="162"/>
    <x v="0"/>
    <x v="9"/>
    <n v="1293"/>
    <x v="3"/>
    <x v="9"/>
  </r>
  <r>
    <x v="1348"/>
    <x v="1348"/>
    <x v="1346"/>
    <x v="245"/>
    <x v="949"/>
    <x v="1057"/>
    <x v="0"/>
    <x v="0"/>
    <s v="USD"/>
    <n v="1418904533"/>
    <x v="1348"/>
    <n v="1416485333"/>
    <x v="1348"/>
    <x v="0"/>
    <x v="55"/>
    <x v="0"/>
    <x v="9"/>
    <n v="3005.5"/>
    <x v="3"/>
    <x v="9"/>
  </r>
  <r>
    <x v="1349"/>
    <x v="1349"/>
    <x v="1347"/>
    <x v="10"/>
    <x v="950"/>
    <x v="1058"/>
    <x v="0"/>
    <x v="5"/>
    <s v="CAD"/>
    <n v="1450249140"/>
    <x v="1349"/>
    <n v="1447055935"/>
    <x v="1349"/>
    <x v="0"/>
    <x v="293"/>
    <x v="0"/>
    <x v="9"/>
    <n v="5191"/>
    <x v="3"/>
    <x v="9"/>
  </r>
  <r>
    <x v="1350"/>
    <x v="1350"/>
    <x v="1348"/>
    <x v="10"/>
    <x v="951"/>
    <x v="1059"/>
    <x v="0"/>
    <x v="0"/>
    <s v="USD"/>
    <n v="1451089134"/>
    <x v="1350"/>
    <n v="1448497134"/>
    <x v="1350"/>
    <x v="0"/>
    <x v="76"/>
    <x v="0"/>
    <x v="9"/>
    <n v="2640.25"/>
    <x v="3"/>
    <x v="9"/>
  </r>
  <r>
    <x v="1351"/>
    <x v="1351"/>
    <x v="1349"/>
    <x v="22"/>
    <x v="952"/>
    <x v="1060"/>
    <x v="0"/>
    <x v="0"/>
    <s v="USD"/>
    <n v="1455299144"/>
    <x v="1351"/>
    <n v="1452707144"/>
    <x v="1351"/>
    <x v="0"/>
    <x v="148"/>
    <x v="0"/>
    <x v="9"/>
    <n v="10186.5"/>
    <x v="3"/>
    <x v="9"/>
  </r>
  <r>
    <x v="1352"/>
    <x v="1352"/>
    <x v="1350"/>
    <x v="3"/>
    <x v="953"/>
    <x v="1061"/>
    <x v="0"/>
    <x v="0"/>
    <s v="USD"/>
    <n v="1441425540"/>
    <x v="1352"/>
    <n v="1436968366"/>
    <x v="1352"/>
    <x v="0"/>
    <x v="294"/>
    <x v="0"/>
    <x v="9"/>
    <n v="6920.5"/>
    <x v="3"/>
    <x v="9"/>
  </r>
  <r>
    <x v="1353"/>
    <x v="1353"/>
    <x v="1351"/>
    <x v="28"/>
    <x v="954"/>
    <x v="1062"/>
    <x v="0"/>
    <x v="0"/>
    <s v="USD"/>
    <n v="1362960000"/>
    <x v="1353"/>
    <n v="1359946188"/>
    <x v="1353"/>
    <x v="0"/>
    <x v="288"/>
    <x v="0"/>
    <x v="9"/>
    <n v="689"/>
    <x v="3"/>
    <x v="9"/>
  </r>
  <r>
    <x v="1354"/>
    <x v="1354"/>
    <x v="1352"/>
    <x v="38"/>
    <x v="955"/>
    <x v="1063"/>
    <x v="0"/>
    <x v="1"/>
    <s v="GBP"/>
    <n v="1465672979"/>
    <x v="1354"/>
    <n v="1463080979"/>
    <x v="1354"/>
    <x v="0"/>
    <x v="31"/>
    <x v="0"/>
    <x v="9"/>
    <n v="813.5"/>
    <x v="3"/>
    <x v="9"/>
  </r>
  <r>
    <x v="1355"/>
    <x v="1355"/>
    <x v="1353"/>
    <x v="30"/>
    <x v="956"/>
    <x v="1064"/>
    <x v="0"/>
    <x v="1"/>
    <s v="GBP"/>
    <n v="1354269600"/>
    <x v="1355"/>
    <n v="1351663605"/>
    <x v="1355"/>
    <x v="0"/>
    <x v="212"/>
    <x v="0"/>
    <x v="9"/>
    <n v="1594"/>
    <x v="3"/>
    <x v="9"/>
  </r>
  <r>
    <x v="1356"/>
    <x v="1356"/>
    <x v="1354"/>
    <x v="104"/>
    <x v="957"/>
    <x v="1065"/>
    <x v="0"/>
    <x v="0"/>
    <s v="USD"/>
    <n v="1372985760"/>
    <x v="1356"/>
    <n v="1370393760"/>
    <x v="1356"/>
    <x v="0"/>
    <x v="45"/>
    <x v="0"/>
    <x v="9"/>
    <n v="3151.28"/>
    <x v="3"/>
    <x v="9"/>
  </r>
  <r>
    <x v="1357"/>
    <x v="1357"/>
    <x v="1355"/>
    <x v="13"/>
    <x v="958"/>
    <x v="1066"/>
    <x v="0"/>
    <x v="0"/>
    <s v="USD"/>
    <n v="1362117540"/>
    <x v="1357"/>
    <n v="1359587137"/>
    <x v="1357"/>
    <x v="0"/>
    <x v="71"/>
    <x v="0"/>
    <x v="9"/>
    <n v="1285.5"/>
    <x v="3"/>
    <x v="9"/>
  </r>
  <r>
    <x v="1358"/>
    <x v="1358"/>
    <x v="1356"/>
    <x v="9"/>
    <x v="959"/>
    <x v="1067"/>
    <x v="0"/>
    <x v="0"/>
    <s v="USD"/>
    <n v="1309009323"/>
    <x v="1358"/>
    <n v="1306417323"/>
    <x v="1358"/>
    <x v="0"/>
    <x v="72"/>
    <x v="0"/>
    <x v="9"/>
    <n v="1699.5"/>
    <x v="3"/>
    <x v="9"/>
  </r>
  <r>
    <x v="1359"/>
    <x v="1359"/>
    <x v="1357"/>
    <x v="246"/>
    <x v="960"/>
    <x v="1068"/>
    <x v="0"/>
    <x v="0"/>
    <s v="USD"/>
    <n v="1309980790"/>
    <x v="1359"/>
    <n v="1304623990"/>
    <x v="1359"/>
    <x v="0"/>
    <x v="10"/>
    <x v="0"/>
    <x v="9"/>
    <n v="391.5"/>
    <x v="3"/>
    <x v="9"/>
  </r>
  <r>
    <x v="1360"/>
    <x v="1360"/>
    <x v="1358"/>
    <x v="15"/>
    <x v="961"/>
    <x v="1069"/>
    <x v="0"/>
    <x v="0"/>
    <s v="USD"/>
    <n v="1343943420"/>
    <x v="1360"/>
    <n v="1341524220"/>
    <x v="1360"/>
    <x v="0"/>
    <x v="75"/>
    <x v="0"/>
    <x v="9"/>
    <n v="1339.5"/>
    <x v="3"/>
    <x v="9"/>
  </r>
  <r>
    <x v="1361"/>
    <x v="1361"/>
    <x v="1359"/>
    <x v="12"/>
    <x v="962"/>
    <x v="1070"/>
    <x v="0"/>
    <x v="1"/>
    <s v="GBP"/>
    <n v="1403370772"/>
    <x v="1361"/>
    <n v="1400778772"/>
    <x v="1361"/>
    <x v="0"/>
    <x v="295"/>
    <x v="0"/>
    <x v="9"/>
    <n v="3911.5"/>
    <x v="3"/>
    <x v="9"/>
  </r>
  <r>
    <x v="1362"/>
    <x v="1362"/>
    <x v="1360"/>
    <x v="28"/>
    <x v="963"/>
    <x v="1071"/>
    <x v="0"/>
    <x v="0"/>
    <s v="USD"/>
    <n v="1378592731"/>
    <x v="1362"/>
    <n v="1373408731"/>
    <x v="1362"/>
    <x v="0"/>
    <x v="20"/>
    <x v="0"/>
    <x v="9"/>
    <n v="558"/>
    <x v="3"/>
    <x v="9"/>
  </r>
  <r>
    <x v="1363"/>
    <x v="1363"/>
    <x v="1361"/>
    <x v="48"/>
    <x v="148"/>
    <x v="31"/>
    <x v="0"/>
    <x v="0"/>
    <s v="USD"/>
    <n v="1455523140"/>
    <x v="1363"/>
    <n v="1453925727"/>
    <x v="1363"/>
    <x v="0"/>
    <x v="81"/>
    <x v="0"/>
    <x v="9"/>
    <n v="102.5"/>
    <x v="3"/>
    <x v="9"/>
  </r>
  <r>
    <x v="1364"/>
    <x v="1364"/>
    <x v="1362"/>
    <x v="247"/>
    <x v="964"/>
    <x v="1072"/>
    <x v="0"/>
    <x v="8"/>
    <s v="DKK"/>
    <n v="1420648906"/>
    <x v="1364"/>
    <n v="1415464906"/>
    <x v="1364"/>
    <x v="0"/>
    <x v="296"/>
    <x v="0"/>
    <x v="11"/>
    <n v="24987"/>
    <x v="4"/>
    <x v="11"/>
  </r>
  <r>
    <x v="1365"/>
    <x v="1365"/>
    <x v="1363"/>
    <x v="51"/>
    <x v="965"/>
    <x v="1073"/>
    <x v="0"/>
    <x v="0"/>
    <s v="USD"/>
    <n v="1426523752"/>
    <x v="1365"/>
    <n v="1423935352"/>
    <x v="1365"/>
    <x v="0"/>
    <x v="297"/>
    <x v="0"/>
    <x v="11"/>
    <n v="3806"/>
    <x v="4"/>
    <x v="11"/>
  </r>
  <r>
    <x v="1366"/>
    <x v="1366"/>
    <x v="1364"/>
    <x v="51"/>
    <x v="966"/>
    <x v="1074"/>
    <x v="0"/>
    <x v="0"/>
    <s v="USD"/>
    <n v="1417049663"/>
    <x v="1366"/>
    <n v="1413158063"/>
    <x v="1366"/>
    <x v="0"/>
    <x v="206"/>
    <x v="0"/>
    <x v="11"/>
    <n v="4816.8450000000003"/>
    <x v="4"/>
    <x v="11"/>
  </r>
  <r>
    <x v="1367"/>
    <x v="1367"/>
    <x v="1365"/>
    <x v="10"/>
    <x v="967"/>
    <x v="1075"/>
    <x v="0"/>
    <x v="0"/>
    <s v="USD"/>
    <n v="1447463050"/>
    <x v="1367"/>
    <n v="1444867450"/>
    <x v="1367"/>
    <x v="0"/>
    <x v="240"/>
    <x v="0"/>
    <x v="11"/>
    <n v="2901.5"/>
    <x v="4"/>
    <x v="11"/>
  </r>
  <r>
    <x v="1368"/>
    <x v="1368"/>
    <x v="1366"/>
    <x v="10"/>
    <x v="968"/>
    <x v="1076"/>
    <x v="0"/>
    <x v="0"/>
    <s v="USD"/>
    <n v="1434342894"/>
    <x v="1368"/>
    <n v="1432269294"/>
    <x v="1368"/>
    <x v="0"/>
    <x v="45"/>
    <x v="0"/>
    <x v="11"/>
    <n v="2811"/>
    <x v="4"/>
    <x v="11"/>
  </r>
  <r>
    <x v="1369"/>
    <x v="1369"/>
    <x v="1367"/>
    <x v="248"/>
    <x v="969"/>
    <x v="1077"/>
    <x v="0"/>
    <x v="0"/>
    <s v="USD"/>
    <n v="1397225746"/>
    <x v="1369"/>
    <n v="1394633746"/>
    <x v="1369"/>
    <x v="0"/>
    <x v="298"/>
    <x v="0"/>
    <x v="11"/>
    <n v="17248.314999999999"/>
    <x v="4"/>
    <x v="11"/>
  </r>
  <r>
    <x v="1370"/>
    <x v="1370"/>
    <x v="1368"/>
    <x v="15"/>
    <x v="970"/>
    <x v="1078"/>
    <x v="0"/>
    <x v="0"/>
    <s v="USD"/>
    <n v="1381881890"/>
    <x v="1370"/>
    <n v="1380585890"/>
    <x v="1370"/>
    <x v="0"/>
    <x v="9"/>
    <x v="0"/>
    <x v="11"/>
    <n v="787.5"/>
    <x v="4"/>
    <x v="11"/>
  </r>
  <r>
    <x v="1371"/>
    <x v="1371"/>
    <x v="1369"/>
    <x v="249"/>
    <x v="971"/>
    <x v="1079"/>
    <x v="0"/>
    <x v="0"/>
    <s v="USD"/>
    <n v="1431022342"/>
    <x v="1371"/>
    <n v="1428430342"/>
    <x v="1371"/>
    <x v="0"/>
    <x v="16"/>
    <x v="0"/>
    <x v="11"/>
    <n v="3782.5"/>
    <x v="4"/>
    <x v="11"/>
  </r>
  <r>
    <x v="1372"/>
    <x v="1372"/>
    <x v="1370"/>
    <x v="2"/>
    <x v="972"/>
    <x v="1014"/>
    <x v="0"/>
    <x v="0"/>
    <s v="USD"/>
    <n v="1342115132"/>
    <x v="1372"/>
    <n v="1339523132"/>
    <x v="1372"/>
    <x v="0"/>
    <x v="38"/>
    <x v="0"/>
    <x v="11"/>
    <n v="318"/>
    <x v="4"/>
    <x v="11"/>
  </r>
  <r>
    <x v="1373"/>
    <x v="1373"/>
    <x v="1371"/>
    <x v="3"/>
    <x v="973"/>
    <x v="1080"/>
    <x v="0"/>
    <x v="0"/>
    <s v="USD"/>
    <n v="1483138233"/>
    <x v="1373"/>
    <n v="1480546233"/>
    <x v="1373"/>
    <x v="0"/>
    <x v="47"/>
    <x v="0"/>
    <x v="11"/>
    <n v="5276.5"/>
    <x v="4"/>
    <x v="11"/>
  </r>
  <r>
    <x v="1374"/>
    <x v="1374"/>
    <x v="1372"/>
    <x v="15"/>
    <x v="740"/>
    <x v="1081"/>
    <x v="0"/>
    <x v="0"/>
    <s v="USD"/>
    <n v="1458874388"/>
    <x v="1374"/>
    <n v="1456285988"/>
    <x v="1374"/>
    <x v="0"/>
    <x v="36"/>
    <x v="0"/>
    <x v="11"/>
    <n v="1454"/>
    <x v="4"/>
    <x v="11"/>
  </r>
  <r>
    <x v="1375"/>
    <x v="1375"/>
    <x v="1373"/>
    <x v="23"/>
    <x v="974"/>
    <x v="1082"/>
    <x v="0"/>
    <x v="6"/>
    <s v="EUR"/>
    <n v="1484444119"/>
    <x v="1375"/>
    <n v="1481852119"/>
    <x v="1375"/>
    <x v="0"/>
    <x v="280"/>
    <x v="0"/>
    <x v="11"/>
    <n v="3481"/>
    <x v="4"/>
    <x v="11"/>
  </r>
  <r>
    <x v="1376"/>
    <x v="1376"/>
    <x v="1374"/>
    <x v="250"/>
    <x v="975"/>
    <x v="1083"/>
    <x v="0"/>
    <x v="1"/>
    <s v="GBP"/>
    <n v="1480784606"/>
    <x v="1376"/>
    <n v="1478189006"/>
    <x v="1376"/>
    <x v="0"/>
    <x v="129"/>
    <x v="0"/>
    <x v="11"/>
    <n v="4755"/>
    <x v="4"/>
    <x v="11"/>
  </r>
  <r>
    <x v="1377"/>
    <x v="1377"/>
    <x v="1375"/>
    <x v="46"/>
    <x v="17"/>
    <x v="1084"/>
    <x v="0"/>
    <x v="0"/>
    <s v="USD"/>
    <n v="1486095060"/>
    <x v="1377"/>
    <n v="1484198170"/>
    <x v="1377"/>
    <x v="0"/>
    <x v="162"/>
    <x v="0"/>
    <x v="11"/>
    <n v="770.5"/>
    <x v="4"/>
    <x v="11"/>
  </r>
  <r>
    <x v="1378"/>
    <x v="1378"/>
    <x v="1376"/>
    <x v="13"/>
    <x v="976"/>
    <x v="1085"/>
    <x v="0"/>
    <x v="1"/>
    <s v="GBP"/>
    <n v="1470075210"/>
    <x v="1378"/>
    <n v="1468779210"/>
    <x v="1378"/>
    <x v="0"/>
    <x v="182"/>
    <x v="0"/>
    <x v="11"/>
    <n v="2100"/>
    <x v="4"/>
    <x v="11"/>
  </r>
  <r>
    <x v="1379"/>
    <x v="1379"/>
    <x v="1377"/>
    <x v="3"/>
    <x v="977"/>
    <x v="1086"/>
    <x v="0"/>
    <x v="0"/>
    <s v="USD"/>
    <n v="1433504876"/>
    <x v="1379"/>
    <n v="1430912876"/>
    <x v="1379"/>
    <x v="0"/>
    <x v="299"/>
    <x v="0"/>
    <x v="11"/>
    <n v="5655.5"/>
    <x v="4"/>
    <x v="11"/>
  </r>
  <r>
    <x v="1380"/>
    <x v="1380"/>
    <x v="1378"/>
    <x v="251"/>
    <x v="437"/>
    <x v="1087"/>
    <x v="0"/>
    <x v="0"/>
    <s v="USD"/>
    <n v="1433815200"/>
    <x v="1380"/>
    <n v="1431886706"/>
    <x v="1380"/>
    <x v="0"/>
    <x v="81"/>
    <x v="0"/>
    <x v="11"/>
    <n v="55.5"/>
    <x v="4"/>
    <x v="11"/>
  </r>
  <r>
    <x v="1381"/>
    <x v="1381"/>
    <x v="1379"/>
    <x v="10"/>
    <x v="978"/>
    <x v="1088"/>
    <x v="0"/>
    <x v="0"/>
    <s v="USD"/>
    <n v="1482988125"/>
    <x v="1381"/>
    <n v="1480396125"/>
    <x v="1381"/>
    <x v="0"/>
    <x v="196"/>
    <x v="0"/>
    <x v="11"/>
    <n v="2714"/>
    <x v="4"/>
    <x v="11"/>
  </r>
  <r>
    <x v="1382"/>
    <x v="1382"/>
    <x v="1380"/>
    <x v="6"/>
    <x v="979"/>
    <x v="1089"/>
    <x v="0"/>
    <x v="0"/>
    <s v="USD"/>
    <n v="1367867536"/>
    <x v="1382"/>
    <n v="1365275536"/>
    <x v="1382"/>
    <x v="0"/>
    <x v="265"/>
    <x v="0"/>
    <x v="11"/>
    <n v="4248.5"/>
    <x v="4"/>
    <x v="11"/>
  </r>
  <r>
    <x v="1383"/>
    <x v="1383"/>
    <x v="1381"/>
    <x v="41"/>
    <x v="980"/>
    <x v="1090"/>
    <x v="0"/>
    <x v="5"/>
    <s v="CAD"/>
    <n v="1482457678"/>
    <x v="1383"/>
    <n v="1480729678"/>
    <x v="1383"/>
    <x v="0"/>
    <x v="251"/>
    <x v="0"/>
    <x v="11"/>
    <n v="2383"/>
    <x v="4"/>
    <x v="11"/>
  </r>
  <r>
    <x v="1384"/>
    <x v="1384"/>
    <x v="1382"/>
    <x v="8"/>
    <x v="981"/>
    <x v="1091"/>
    <x v="0"/>
    <x v="0"/>
    <s v="USD"/>
    <n v="1436117922"/>
    <x v="1384"/>
    <n v="1433525922"/>
    <x v="1384"/>
    <x v="0"/>
    <x v="287"/>
    <x v="0"/>
    <x v="11"/>
    <n v="2203"/>
    <x v="4"/>
    <x v="11"/>
  </r>
  <r>
    <x v="1385"/>
    <x v="1385"/>
    <x v="1383"/>
    <x v="6"/>
    <x v="982"/>
    <x v="1092"/>
    <x v="0"/>
    <x v="12"/>
    <s v="EUR"/>
    <n v="1461931860"/>
    <x v="1385"/>
    <n v="1457109121"/>
    <x v="1385"/>
    <x v="0"/>
    <x v="179"/>
    <x v="0"/>
    <x v="11"/>
    <n v="4483.2449999999999"/>
    <x v="4"/>
    <x v="11"/>
  </r>
  <r>
    <x v="1386"/>
    <x v="1386"/>
    <x v="1384"/>
    <x v="44"/>
    <x v="983"/>
    <x v="1093"/>
    <x v="0"/>
    <x v="0"/>
    <s v="USD"/>
    <n v="1438183889"/>
    <x v="1386"/>
    <n v="1435591889"/>
    <x v="1386"/>
    <x v="0"/>
    <x v="25"/>
    <x v="0"/>
    <x v="11"/>
    <n v="444.5"/>
    <x v="4"/>
    <x v="11"/>
  </r>
  <r>
    <x v="1387"/>
    <x v="1387"/>
    <x v="1385"/>
    <x v="23"/>
    <x v="984"/>
    <x v="1094"/>
    <x v="0"/>
    <x v="0"/>
    <s v="USD"/>
    <n v="1433305800"/>
    <x v="1387"/>
    <n v="1430604395"/>
    <x v="1387"/>
    <x v="0"/>
    <x v="76"/>
    <x v="0"/>
    <x v="11"/>
    <n v="2771.5"/>
    <x v="4"/>
    <x v="11"/>
  </r>
  <r>
    <x v="1388"/>
    <x v="1388"/>
    <x v="1386"/>
    <x v="10"/>
    <x v="985"/>
    <x v="1095"/>
    <x v="0"/>
    <x v="0"/>
    <s v="USD"/>
    <n v="1476720840"/>
    <x v="1388"/>
    <n v="1474469117"/>
    <x v="1388"/>
    <x v="0"/>
    <x v="300"/>
    <x v="0"/>
    <x v="11"/>
    <n v="3426.1849999999999"/>
    <x v="4"/>
    <x v="11"/>
  </r>
  <r>
    <x v="1389"/>
    <x v="1389"/>
    <x v="1387"/>
    <x v="2"/>
    <x v="986"/>
    <x v="663"/>
    <x v="0"/>
    <x v="1"/>
    <s v="GBP"/>
    <n v="1471087957"/>
    <x v="1389"/>
    <n v="1468495957"/>
    <x v="1389"/>
    <x v="0"/>
    <x v="69"/>
    <x v="0"/>
    <x v="11"/>
    <n v="380.5"/>
    <x v="4"/>
    <x v="11"/>
  </r>
  <r>
    <x v="1390"/>
    <x v="1390"/>
    <x v="1388"/>
    <x v="70"/>
    <x v="987"/>
    <x v="1096"/>
    <x v="0"/>
    <x v="0"/>
    <s v="USD"/>
    <n v="1430154720"/>
    <x v="1390"/>
    <n v="1427224606"/>
    <x v="1390"/>
    <x v="0"/>
    <x v="10"/>
    <x v="0"/>
    <x v="11"/>
    <n v="1537"/>
    <x v="4"/>
    <x v="11"/>
  </r>
  <r>
    <x v="1391"/>
    <x v="1391"/>
    <x v="1389"/>
    <x v="2"/>
    <x v="988"/>
    <x v="1097"/>
    <x v="0"/>
    <x v="0"/>
    <s v="USD"/>
    <n v="1440219540"/>
    <x v="1391"/>
    <n v="1436369818"/>
    <x v="1391"/>
    <x v="0"/>
    <x v="62"/>
    <x v="0"/>
    <x v="11"/>
    <n v="282"/>
    <x v="4"/>
    <x v="11"/>
  </r>
  <r>
    <x v="1392"/>
    <x v="1392"/>
    <x v="1390"/>
    <x v="30"/>
    <x v="989"/>
    <x v="1098"/>
    <x v="0"/>
    <x v="0"/>
    <s v="USD"/>
    <n v="1456976586"/>
    <x v="1392"/>
    <n v="1454298186"/>
    <x v="1392"/>
    <x v="0"/>
    <x v="201"/>
    <x v="0"/>
    <x v="11"/>
    <n v="1472.5"/>
    <x v="4"/>
    <x v="11"/>
  </r>
  <r>
    <x v="1393"/>
    <x v="1393"/>
    <x v="1391"/>
    <x v="3"/>
    <x v="990"/>
    <x v="1099"/>
    <x v="0"/>
    <x v="0"/>
    <s v="USD"/>
    <n v="1470068523"/>
    <x v="1393"/>
    <n v="1467476523"/>
    <x v="1393"/>
    <x v="0"/>
    <x v="47"/>
    <x v="0"/>
    <x v="11"/>
    <n v="5143.5"/>
    <x v="4"/>
    <x v="11"/>
  </r>
  <r>
    <x v="1394"/>
    <x v="1394"/>
    <x v="1392"/>
    <x v="47"/>
    <x v="991"/>
    <x v="1100"/>
    <x v="0"/>
    <x v="0"/>
    <s v="USD"/>
    <n v="1488337200"/>
    <x v="1394"/>
    <n v="1484623726"/>
    <x v="1394"/>
    <x v="0"/>
    <x v="57"/>
    <x v="0"/>
    <x v="11"/>
    <n v="466.5"/>
    <x v="4"/>
    <x v="11"/>
  </r>
  <r>
    <x v="1395"/>
    <x v="1395"/>
    <x v="1393"/>
    <x v="8"/>
    <x v="992"/>
    <x v="1101"/>
    <x v="0"/>
    <x v="0"/>
    <s v="USD"/>
    <n v="1484430481"/>
    <x v="1395"/>
    <n v="1481838481"/>
    <x v="1395"/>
    <x v="0"/>
    <x v="141"/>
    <x v="0"/>
    <x v="11"/>
    <n v="1999"/>
    <x v="4"/>
    <x v="11"/>
  </r>
  <r>
    <x v="1396"/>
    <x v="1396"/>
    <x v="1394"/>
    <x v="12"/>
    <x v="993"/>
    <x v="1102"/>
    <x v="0"/>
    <x v="0"/>
    <s v="USD"/>
    <n v="1423871882"/>
    <x v="1396"/>
    <n v="1421279882"/>
    <x v="1396"/>
    <x v="0"/>
    <x v="196"/>
    <x v="0"/>
    <x v="11"/>
    <n v="3255.5"/>
    <x v="4"/>
    <x v="11"/>
  </r>
  <r>
    <x v="1397"/>
    <x v="1397"/>
    <x v="1395"/>
    <x v="3"/>
    <x v="994"/>
    <x v="1103"/>
    <x v="0"/>
    <x v="0"/>
    <s v="USD"/>
    <n v="1477603140"/>
    <x v="1397"/>
    <n v="1475013710"/>
    <x v="1397"/>
    <x v="0"/>
    <x v="150"/>
    <x v="0"/>
    <x v="11"/>
    <n v="5771.5"/>
    <x v="4"/>
    <x v="11"/>
  </r>
  <r>
    <x v="1398"/>
    <x v="1398"/>
    <x v="1396"/>
    <x v="85"/>
    <x v="995"/>
    <x v="1104"/>
    <x v="0"/>
    <x v="0"/>
    <s v="USD"/>
    <n v="1467752334"/>
    <x v="1398"/>
    <n v="1465160334"/>
    <x v="1398"/>
    <x v="0"/>
    <x v="71"/>
    <x v="0"/>
    <x v="11"/>
    <n v="2445.5"/>
    <x v="4"/>
    <x v="11"/>
  </r>
  <r>
    <x v="1399"/>
    <x v="1399"/>
    <x v="1397"/>
    <x v="7"/>
    <x v="996"/>
    <x v="1105"/>
    <x v="0"/>
    <x v="0"/>
    <s v="USD"/>
    <n v="1412640373"/>
    <x v="1399"/>
    <n v="1410048373"/>
    <x v="1399"/>
    <x v="0"/>
    <x v="192"/>
    <x v="0"/>
    <x v="11"/>
    <n v="5768.5"/>
    <x v="4"/>
    <x v="11"/>
  </r>
  <r>
    <x v="1400"/>
    <x v="1400"/>
    <x v="1398"/>
    <x v="18"/>
    <x v="997"/>
    <x v="1106"/>
    <x v="0"/>
    <x v="1"/>
    <s v="GBP"/>
    <n v="1465709400"/>
    <x v="1400"/>
    <n v="1462695073"/>
    <x v="1400"/>
    <x v="0"/>
    <x v="69"/>
    <x v="0"/>
    <x v="11"/>
    <n v="310"/>
    <x v="4"/>
    <x v="11"/>
  </r>
  <r>
    <x v="1401"/>
    <x v="1401"/>
    <x v="1399"/>
    <x v="30"/>
    <x v="998"/>
    <x v="1107"/>
    <x v="0"/>
    <x v="0"/>
    <s v="USD"/>
    <n v="1369612474"/>
    <x v="1401"/>
    <n v="1367798074"/>
    <x v="1401"/>
    <x v="0"/>
    <x v="301"/>
    <x v="0"/>
    <x v="11"/>
    <n v="6326.5"/>
    <x v="4"/>
    <x v="11"/>
  </r>
  <r>
    <x v="1402"/>
    <x v="1402"/>
    <x v="1400"/>
    <x v="30"/>
    <x v="999"/>
    <x v="1108"/>
    <x v="0"/>
    <x v="1"/>
    <s v="GBP"/>
    <n v="1430439411"/>
    <x v="1402"/>
    <n v="1425259011"/>
    <x v="1402"/>
    <x v="0"/>
    <x v="116"/>
    <x v="0"/>
    <x v="11"/>
    <n v="1421"/>
    <x v="4"/>
    <x v="11"/>
  </r>
  <r>
    <x v="1403"/>
    <x v="1403"/>
    <x v="1401"/>
    <x v="23"/>
    <x v="1000"/>
    <x v="1109"/>
    <x v="0"/>
    <x v="0"/>
    <s v="USD"/>
    <n v="1374802235"/>
    <x v="1403"/>
    <n v="1372210235"/>
    <x v="1403"/>
    <x v="0"/>
    <x v="36"/>
    <x v="0"/>
    <x v="11"/>
    <n v="2084.5"/>
    <x v="4"/>
    <x v="11"/>
  </r>
  <r>
    <x v="1404"/>
    <x v="1404"/>
    <x v="1402"/>
    <x v="107"/>
    <x v="854"/>
    <x v="1110"/>
    <x v="2"/>
    <x v="1"/>
    <s v="GBP"/>
    <n v="1424607285"/>
    <x v="1404"/>
    <n v="1422447285"/>
    <x v="1404"/>
    <x v="1"/>
    <x v="81"/>
    <x v="1"/>
    <x v="22"/>
    <n v="123"/>
    <x v="3"/>
    <x v="22"/>
  </r>
  <r>
    <x v="1405"/>
    <x v="1405"/>
    <x v="1403"/>
    <x v="31"/>
    <x v="522"/>
    <x v="714"/>
    <x v="2"/>
    <x v="0"/>
    <s v="USD"/>
    <n v="1417195201"/>
    <x v="1405"/>
    <n v="1414599601"/>
    <x v="1405"/>
    <x v="1"/>
    <x v="57"/>
    <x v="1"/>
    <x v="22"/>
    <n v="61"/>
    <x v="3"/>
    <x v="22"/>
  </r>
  <r>
    <x v="1406"/>
    <x v="1406"/>
    <x v="1404"/>
    <x v="14"/>
    <x v="493"/>
    <x v="415"/>
    <x v="2"/>
    <x v="13"/>
    <s v="EUR"/>
    <n v="1449914400"/>
    <x v="1406"/>
    <n v="1445336607"/>
    <x v="1406"/>
    <x v="0"/>
    <x v="83"/>
    <x v="1"/>
    <x v="22"/>
    <n v="9"/>
    <x v="3"/>
    <x v="22"/>
  </r>
  <r>
    <x v="1407"/>
    <x v="1407"/>
    <x v="1405"/>
    <x v="9"/>
    <x v="493"/>
    <x v="724"/>
    <x v="2"/>
    <x v="0"/>
    <s v="USD"/>
    <n v="1407847978"/>
    <x v="1407"/>
    <n v="1405687978"/>
    <x v="1407"/>
    <x v="0"/>
    <x v="84"/>
    <x v="1"/>
    <x v="22"/>
    <n v="8.5"/>
    <x v="3"/>
    <x v="22"/>
  </r>
  <r>
    <x v="1408"/>
    <x v="1408"/>
    <x v="1406"/>
    <x v="28"/>
    <x v="662"/>
    <x v="705"/>
    <x v="2"/>
    <x v="1"/>
    <s v="GBP"/>
    <n v="1447451756"/>
    <x v="1408"/>
    <n v="1444856156"/>
    <x v="1408"/>
    <x v="0"/>
    <x v="79"/>
    <x v="1"/>
    <x v="22"/>
    <n v="39"/>
    <x v="3"/>
    <x v="22"/>
  </r>
  <r>
    <x v="1409"/>
    <x v="1409"/>
    <x v="1407"/>
    <x v="23"/>
    <x v="117"/>
    <x v="109"/>
    <x v="2"/>
    <x v="0"/>
    <s v="USD"/>
    <n v="1420085535"/>
    <x v="1409"/>
    <n v="1414897935"/>
    <x v="1409"/>
    <x v="0"/>
    <x v="78"/>
    <x v="1"/>
    <x v="22"/>
    <n v="0"/>
    <x v="3"/>
    <x v="22"/>
  </r>
  <r>
    <x v="1410"/>
    <x v="1410"/>
    <x v="1408"/>
    <x v="12"/>
    <x v="116"/>
    <x v="374"/>
    <x v="2"/>
    <x v="13"/>
    <s v="EUR"/>
    <n v="1464939520"/>
    <x v="1410"/>
    <n v="1461051520"/>
    <x v="1410"/>
    <x v="0"/>
    <x v="29"/>
    <x v="1"/>
    <x v="22"/>
    <n v="1"/>
    <x v="3"/>
    <x v="22"/>
  </r>
  <r>
    <x v="1411"/>
    <x v="1411"/>
    <x v="1409"/>
    <x v="9"/>
    <x v="1001"/>
    <x v="1111"/>
    <x v="2"/>
    <x v="1"/>
    <s v="GBP"/>
    <n v="1423185900"/>
    <x v="1411"/>
    <n v="1420766700"/>
    <x v="1411"/>
    <x v="0"/>
    <x v="83"/>
    <x v="1"/>
    <x v="22"/>
    <n v="5"/>
    <x v="3"/>
    <x v="22"/>
  </r>
  <r>
    <x v="1412"/>
    <x v="1412"/>
    <x v="1410"/>
    <x v="39"/>
    <x v="1002"/>
    <x v="1112"/>
    <x v="2"/>
    <x v="0"/>
    <s v="USD"/>
    <n v="1417656699"/>
    <x v="1412"/>
    <n v="1415064699"/>
    <x v="1412"/>
    <x v="0"/>
    <x v="62"/>
    <x v="1"/>
    <x v="22"/>
    <n v="166.5"/>
    <x v="3"/>
    <x v="22"/>
  </r>
  <r>
    <x v="1413"/>
    <x v="1413"/>
    <x v="1411"/>
    <x v="13"/>
    <x v="173"/>
    <x v="152"/>
    <x v="2"/>
    <x v="13"/>
    <s v="EUR"/>
    <n v="1455964170"/>
    <x v="1413"/>
    <n v="1450780170"/>
    <x v="1413"/>
    <x v="0"/>
    <x v="29"/>
    <x v="1"/>
    <x v="22"/>
    <n v="50.5"/>
    <x v="3"/>
    <x v="22"/>
  </r>
  <r>
    <x v="1414"/>
    <x v="1414"/>
    <x v="1412"/>
    <x v="2"/>
    <x v="116"/>
    <x v="418"/>
    <x v="2"/>
    <x v="0"/>
    <s v="USD"/>
    <n v="1483423467"/>
    <x v="1414"/>
    <n v="1480831467"/>
    <x v="1414"/>
    <x v="0"/>
    <x v="29"/>
    <x v="1"/>
    <x v="22"/>
    <n v="1"/>
    <x v="3"/>
    <x v="22"/>
  </r>
  <r>
    <x v="1415"/>
    <x v="1415"/>
    <x v="1413"/>
    <x v="85"/>
    <x v="25"/>
    <x v="1113"/>
    <x v="2"/>
    <x v="0"/>
    <s v="USD"/>
    <n v="1439741591"/>
    <x v="1415"/>
    <n v="1436285591"/>
    <x v="1415"/>
    <x v="0"/>
    <x v="82"/>
    <x v="1"/>
    <x v="22"/>
    <n v="404.5"/>
    <x v="3"/>
    <x v="22"/>
  </r>
  <r>
    <x v="1416"/>
    <x v="1416"/>
    <x v="1414"/>
    <x v="63"/>
    <x v="117"/>
    <x v="109"/>
    <x v="2"/>
    <x v="0"/>
    <s v="USD"/>
    <n v="1448147619"/>
    <x v="1416"/>
    <n v="1445552019"/>
    <x v="1416"/>
    <x v="0"/>
    <x v="78"/>
    <x v="1"/>
    <x v="22"/>
    <n v="0"/>
    <x v="3"/>
    <x v="22"/>
  </r>
  <r>
    <x v="1417"/>
    <x v="1417"/>
    <x v="1415"/>
    <x v="37"/>
    <x v="434"/>
    <x v="1114"/>
    <x v="2"/>
    <x v="0"/>
    <s v="USD"/>
    <n v="1442315460"/>
    <x v="1417"/>
    <n v="1439696174"/>
    <x v="1417"/>
    <x v="0"/>
    <x v="84"/>
    <x v="1"/>
    <x v="22"/>
    <n v="28.5"/>
    <x v="3"/>
    <x v="22"/>
  </r>
  <r>
    <x v="1418"/>
    <x v="1418"/>
    <x v="1416"/>
    <x v="9"/>
    <x v="360"/>
    <x v="418"/>
    <x v="2"/>
    <x v="3"/>
    <s v="EUR"/>
    <n v="1456397834"/>
    <x v="1418"/>
    <n v="1453805834"/>
    <x v="1418"/>
    <x v="0"/>
    <x v="29"/>
    <x v="1"/>
    <x v="22"/>
    <n v="3.5"/>
    <x v="3"/>
    <x v="22"/>
  </r>
  <r>
    <x v="1419"/>
    <x v="1419"/>
    <x v="1417"/>
    <x v="84"/>
    <x v="1003"/>
    <x v="1115"/>
    <x v="2"/>
    <x v="0"/>
    <s v="USD"/>
    <n v="1476010619"/>
    <x v="1419"/>
    <n v="1473418619"/>
    <x v="1419"/>
    <x v="0"/>
    <x v="73"/>
    <x v="1"/>
    <x v="22"/>
    <n v="227.5"/>
    <x v="3"/>
    <x v="22"/>
  </r>
  <r>
    <x v="1420"/>
    <x v="1420"/>
    <x v="1418"/>
    <x v="252"/>
    <x v="158"/>
    <x v="1116"/>
    <x v="2"/>
    <x v="0"/>
    <s v="USD"/>
    <n v="1467129686"/>
    <x v="1420"/>
    <n v="1464969686"/>
    <x v="1420"/>
    <x v="0"/>
    <x v="83"/>
    <x v="1"/>
    <x v="22"/>
    <n v="3"/>
    <x v="3"/>
    <x v="22"/>
  </r>
  <r>
    <x v="1421"/>
    <x v="1421"/>
    <x v="1419"/>
    <x v="61"/>
    <x v="148"/>
    <x v="370"/>
    <x v="2"/>
    <x v="11"/>
    <s v="SEK"/>
    <n v="1423432709"/>
    <x v="1421"/>
    <n v="1420840709"/>
    <x v="1421"/>
    <x v="0"/>
    <x v="84"/>
    <x v="1"/>
    <x v="22"/>
    <n v="101"/>
    <x v="3"/>
    <x v="22"/>
  </r>
  <r>
    <x v="1422"/>
    <x v="1422"/>
    <x v="1420"/>
    <x v="31"/>
    <x v="375"/>
    <x v="477"/>
    <x v="2"/>
    <x v="4"/>
    <s v="NZD"/>
    <n v="1474436704"/>
    <x v="1422"/>
    <n v="1471844704"/>
    <x v="1422"/>
    <x v="0"/>
    <x v="84"/>
    <x v="1"/>
    <x v="22"/>
    <n v="14"/>
    <x v="3"/>
    <x v="22"/>
  </r>
  <r>
    <x v="1423"/>
    <x v="1423"/>
    <x v="1421"/>
    <x v="11"/>
    <x v="173"/>
    <x v="119"/>
    <x v="2"/>
    <x v="2"/>
    <s v="AUD"/>
    <n v="1451637531"/>
    <x v="1423"/>
    <n v="1449045531"/>
    <x v="1423"/>
    <x v="0"/>
    <x v="29"/>
    <x v="1"/>
    <x v="22"/>
    <n v="50.5"/>
    <x v="3"/>
    <x v="22"/>
  </r>
  <r>
    <x v="1424"/>
    <x v="1424"/>
    <x v="1422"/>
    <x v="51"/>
    <x v="1004"/>
    <x v="1117"/>
    <x v="2"/>
    <x v="0"/>
    <s v="USD"/>
    <n v="1479233602"/>
    <x v="1424"/>
    <n v="1478106802"/>
    <x v="1424"/>
    <x v="0"/>
    <x v="25"/>
    <x v="1"/>
    <x v="22"/>
    <n v="770.5"/>
    <x v="3"/>
    <x v="22"/>
  </r>
  <r>
    <x v="1425"/>
    <x v="1425"/>
    <x v="1423"/>
    <x v="93"/>
    <x v="117"/>
    <x v="109"/>
    <x v="2"/>
    <x v="0"/>
    <s v="USD"/>
    <n v="1430276959"/>
    <x v="1425"/>
    <n v="1427684959"/>
    <x v="1425"/>
    <x v="0"/>
    <x v="78"/>
    <x v="1"/>
    <x v="22"/>
    <n v="0"/>
    <x v="3"/>
    <x v="22"/>
  </r>
  <r>
    <x v="1426"/>
    <x v="1426"/>
    <x v="1424"/>
    <x v="28"/>
    <x v="117"/>
    <x v="109"/>
    <x v="2"/>
    <x v="12"/>
    <s v="EUR"/>
    <n v="1440408120"/>
    <x v="1426"/>
    <n v="1435224120"/>
    <x v="1426"/>
    <x v="0"/>
    <x v="78"/>
    <x v="1"/>
    <x v="22"/>
    <n v="0"/>
    <x v="3"/>
    <x v="22"/>
  </r>
  <r>
    <x v="1427"/>
    <x v="1427"/>
    <x v="1425"/>
    <x v="10"/>
    <x v="1005"/>
    <x v="1118"/>
    <x v="2"/>
    <x v="12"/>
    <s v="EUR"/>
    <n v="1474230385"/>
    <x v="1427"/>
    <n v="1471638385"/>
    <x v="1427"/>
    <x v="0"/>
    <x v="80"/>
    <x v="1"/>
    <x v="22"/>
    <n v="211.5"/>
    <x v="3"/>
    <x v="22"/>
  </r>
  <r>
    <x v="1428"/>
    <x v="1428"/>
    <x v="1426"/>
    <x v="28"/>
    <x v="372"/>
    <x v="684"/>
    <x v="2"/>
    <x v="3"/>
    <s v="EUR"/>
    <n v="1459584417"/>
    <x v="1428"/>
    <n v="1456996017"/>
    <x v="1428"/>
    <x v="0"/>
    <x v="83"/>
    <x v="1"/>
    <x v="22"/>
    <n v="24"/>
    <x v="3"/>
    <x v="22"/>
  </r>
  <r>
    <x v="1429"/>
    <x v="1429"/>
    <x v="1427"/>
    <x v="3"/>
    <x v="117"/>
    <x v="109"/>
    <x v="2"/>
    <x v="0"/>
    <s v="USD"/>
    <n v="1428629242"/>
    <x v="1429"/>
    <n v="1426037242"/>
    <x v="1429"/>
    <x v="0"/>
    <x v="78"/>
    <x v="1"/>
    <x v="22"/>
    <n v="0"/>
    <x v="3"/>
    <x v="22"/>
  </r>
  <r>
    <x v="1430"/>
    <x v="1430"/>
    <x v="1428"/>
    <x v="10"/>
    <x v="124"/>
    <x v="1119"/>
    <x v="2"/>
    <x v="0"/>
    <s v="USD"/>
    <n v="1419017488"/>
    <x v="1430"/>
    <n v="1416339088"/>
    <x v="1430"/>
    <x v="0"/>
    <x v="81"/>
    <x v="1"/>
    <x v="22"/>
    <n v="204"/>
    <x v="3"/>
    <x v="22"/>
  </r>
  <r>
    <x v="1431"/>
    <x v="1431"/>
    <x v="1429"/>
    <x v="73"/>
    <x v="1006"/>
    <x v="1120"/>
    <x v="2"/>
    <x v="0"/>
    <s v="USD"/>
    <n v="1448517816"/>
    <x v="1431"/>
    <n v="1445922216"/>
    <x v="1431"/>
    <x v="0"/>
    <x v="5"/>
    <x v="1"/>
    <x v="22"/>
    <n v="2739"/>
    <x v="3"/>
    <x v="22"/>
  </r>
  <r>
    <x v="1432"/>
    <x v="1432"/>
    <x v="1430"/>
    <x v="79"/>
    <x v="117"/>
    <x v="109"/>
    <x v="2"/>
    <x v="0"/>
    <s v="USD"/>
    <n v="1437417828"/>
    <x v="1432"/>
    <n v="1434825828"/>
    <x v="1432"/>
    <x v="0"/>
    <x v="78"/>
    <x v="1"/>
    <x v="22"/>
    <n v="0"/>
    <x v="3"/>
    <x v="22"/>
  </r>
  <r>
    <x v="1433"/>
    <x v="1433"/>
    <x v="1431"/>
    <x v="14"/>
    <x v="1007"/>
    <x v="1121"/>
    <x v="2"/>
    <x v="13"/>
    <s v="EUR"/>
    <n v="1481367600"/>
    <x v="1433"/>
    <n v="1477839675"/>
    <x v="1433"/>
    <x v="0"/>
    <x v="73"/>
    <x v="1"/>
    <x v="22"/>
    <n v="407.5"/>
    <x v="3"/>
    <x v="22"/>
  </r>
  <r>
    <x v="1434"/>
    <x v="1434"/>
    <x v="1432"/>
    <x v="253"/>
    <x v="1008"/>
    <x v="1122"/>
    <x v="2"/>
    <x v="8"/>
    <s v="DKK"/>
    <n v="1433775600"/>
    <x v="1434"/>
    <n v="1431973478"/>
    <x v="1434"/>
    <x v="0"/>
    <x v="202"/>
    <x v="1"/>
    <x v="22"/>
    <n v="4100.5"/>
    <x v="3"/>
    <x v="22"/>
  </r>
  <r>
    <x v="1435"/>
    <x v="1435"/>
    <x v="1433"/>
    <x v="36"/>
    <x v="493"/>
    <x v="370"/>
    <x v="2"/>
    <x v="13"/>
    <s v="EUR"/>
    <n v="1444589020"/>
    <x v="1435"/>
    <n v="1441997020"/>
    <x v="1435"/>
    <x v="0"/>
    <x v="84"/>
    <x v="1"/>
    <x v="22"/>
    <n v="8.5"/>
    <x v="3"/>
    <x v="22"/>
  </r>
  <r>
    <x v="1436"/>
    <x v="1436"/>
    <x v="1434"/>
    <x v="3"/>
    <x v="1009"/>
    <x v="1123"/>
    <x v="2"/>
    <x v="12"/>
    <s v="EUR"/>
    <n v="1456043057"/>
    <x v="1436"/>
    <n v="1453451057"/>
    <x v="1436"/>
    <x v="0"/>
    <x v="84"/>
    <x v="1"/>
    <x v="22"/>
    <n v="39.5"/>
    <x v="3"/>
    <x v="22"/>
  </r>
  <r>
    <x v="1437"/>
    <x v="1437"/>
    <x v="1435"/>
    <x v="9"/>
    <x v="1010"/>
    <x v="1124"/>
    <x v="2"/>
    <x v="0"/>
    <s v="USD"/>
    <n v="1405227540"/>
    <x v="1437"/>
    <n v="1402058739"/>
    <x v="1437"/>
    <x v="0"/>
    <x v="19"/>
    <x v="1"/>
    <x v="22"/>
    <n v="414.5"/>
    <x v="3"/>
    <x v="22"/>
  </r>
  <r>
    <x v="1438"/>
    <x v="1438"/>
    <x v="1436"/>
    <x v="22"/>
    <x v="49"/>
    <x v="419"/>
    <x v="2"/>
    <x v="8"/>
    <s v="DKK"/>
    <n v="1461765300"/>
    <x v="1438"/>
    <n v="1459198499"/>
    <x v="1438"/>
    <x v="0"/>
    <x v="22"/>
    <x v="1"/>
    <x v="22"/>
    <n v="304"/>
    <x v="3"/>
    <x v="22"/>
  </r>
  <r>
    <x v="1439"/>
    <x v="1439"/>
    <x v="1437"/>
    <x v="254"/>
    <x v="147"/>
    <x v="1125"/>
    <x v="2"/>
    <x v="5"/>
    <s v="CAD"/>
    <n v="1425758101"/>
    <x v="1439"/>
    <n v="1423166101"/>
    <x v="1439"/>
    <x v="0"/>
    <x v="79"/>
    <x v="1"/>
    <x v="22"/>
    <n v="93"/>
    <x v="3"/>
    <x v="22"/>
  </r>
  <r>
    <x v="1440"/>
    <x v="1440"/>
    <x v="1438"/>
    <x v="93"/>
    <x v="116"/>
    <x v="1126"/>
    <x v="2"/>
    <x v="13"/>
    <s v="EUR"/>
    <n v="1464285463"/>
    <x v="1440"/>
    <n v="1461693463"/>
    <x v="1440"/>
    <x v="0"/>
    <x v="29"/>
    <x v="1"/>
    <x v="22"/>
    <n v="1"/>
    <x v="3"/>
    <x v="22"/>
  </r>
  <r>
    <x v="1441"/>
    <x v="1441"/>
    <x v="1439"/>
    <x v="237"/>
    <x v="895"/>
    <x v="1127"/>
    <x v="2"/>
    <x v="1"/>
    <s v="GBP"/>
    <n v="1441995769"/>
    <x v="1441"/>
    <n v="1436811769"/>
    <x v="1441"/>
    <x v="0"/>
    <x v="83"/>
    <x v="1"/>
    <x v="22"/>
    <n v="1011.5"/>
    <x v="3"/>
    <x v="22"/>
  </r>
  <r>
    <x v="1442"/>
    <x v="1442"/>
    <x v="1440"/>
    <x v="15"/>
    <x v="117"/>
    <x v="109"/>
    <x v="2"/>
    <x v="0"/>
    <s v="USD"/>
    <n v="1464190158"/>
    <x v="1442"/>
    <n v="1461598158"/>
    <x v="1442"/>
    <x v="0"/>
    <x v="78"/>
    <x v="1"/>
    <x v="22"/>
    <n v="0"/>
    <x v="3"/>
    <x v="22"/>
  </r>
  <r>
    <x v="1443"/>
    <x v="1443"/>
    <x v="1441"/>
    <x v="93"/>
    <x v="117"/>
    <x v="109"/>
    <x v="2"/>
    <x v="6"/>
    <s v="EUR"/>
    <n v="1483395209"/>
    <x v="1443"/>
    <n v="1480803209"/>
    <x v="1443"/>
    <x v="0"/>
    <x v="78"/>
    <x v="1"/>
    <x v="22"/>
    <n v="0"/>
    <x v="3"/>
    <x v="22"/>
  </r>
  <r>
    <x v="1444"/>
    <x v="1444"/>
    <x v="1442"/>
    <x v="255"/>
    <x v="117"/>
    <x v="109"/>
    <x v="2"/>
    <x v="12"/>
    <s v="EUR"/>
    <n v="1442091462"/>
    <x v="1444"/>
    <n v="1436907462"/>
    <x v="1444"/>
    <x v="0"/>
    <x v="78"/>
    <x v="1"/>
    <x v="22"/>
    <n v="0"/>
    <x v="3"/>
    <x v="22"/>
  </r>
  <r>
    <x v="1445"/>
    <x v="1445"/>
    <x v="1443"/>
    <x v="64"/>
    <x v="117"/>
    <x v="109"/>
    <x v="2"/>
    <x v="12"/>
    <s v="EUR"/>
    <n v="1434286855"/>
    <x v="1445"/>
    <n v="1431694855"/>
    <x v="1445"/>
    <x v="0"/>
    <x v="78"/>
    <x v="1"/>
    <x v="22"/>
    <n v="0"/>
    <x v="3"/>
    <x v="22"/>
  </r>
  <r>
    <x v="1446"/>
    <x v="1446"/>
    <x v="1444"/>
    <x v="42"/>
    <x v="117"/>
    <x v="109"/>
    <x v="2"/>
    <x v="13"/>
    <s v="EUR"/>
    <n v="1461235478"/>
    <x v="1446"/>
    <n v="1459507478"/>
    <x v="1446"/>
    <x v="0"/>
    <x v="78"/>
    <x v="1"/>
    <x v="22"/>
    <n v="0"/>
    <x v="3"/>
    <x v="22"/>
  </r>
  <r>
    <x v="1447"/>
    <x v="1447"/>
    <x v="1445"/>
    <x v="69"/>
    <x v="735"/>
    <x v="1128"/>
    <x v="2"/>
    <x v="0"/>
    <s v="USD"/>
    <n v="1467999134"/>
    <x v="1447"/>
    <n v="1465407134"/>
    <x v="1447"/>
    <x v="0"/>
    <x v="83"/>
    <x v="1"/>
    <x v="22"/>
    <n v="39"/>
    <x v="3"/>
    <x v="22"/>
  </r>
  <r>
    <x v="1448"/>
    <x v="1448"/>
    <x v="1446"/>
    <x v="61"/>
    <x v="117"/>
    <x v="109"/>
    <x v="2"/>
    <x v="2"/>
    <s v="AUD"/>
    <n v="1432272300"/>
    <x v="1448"/>
    <n v="1429655318"/>
    <x v="1448"/>
    <x v="0"/>
    <x v="78"/>
    <x v="1"/>
    <x v="22"/>
    <n v="0"/>
    <x v="3"/>
    <x v="22"/>
  </r>
  <r>
    <x v="1449"/>
    <x v="1449"/>
    <x v="1447"/>
    <x v="129"/>
    <x v="117"/>
    <x v="109"/>
    <x v="2"/>
    <x v="0"/>
    <s v="USD"/>
    <n v="1431286105"/>
    <x v="1449"/>
    <n v="1427138905"/>
    <x v="1449"/>
    <x v="0"/>
    <x v="78"/>
    <x v="1"/>
    <x v="22"/>
    <n v="0"/>
    <x v="3"/>
    <x v="22"/>
  </r>
  <r>
    <x v="1450"/>
    <x v="1450"/>
    <x v="1448"/>
    <x v="57"/>
    <x v="116"/>
    <x v="1129"/>
    <x v="2"/>
    <x v="0"/>
    <s v="USD"/>
    <n v="1455941197"/>
    <x v="1450"/>
    <n v="1453349197"/>
    <x v="1450"/>
    <x v="0"/>
    <x v="29"/>
    <x v="1"/>
    <x v="22"/>
    <n v="1"/>
    <x v="3"/>
    <x v="22"/>
  </r>
  <r>
    <x v="1451"/>
    <x v="1451"/>
    <x v="1449"/>
    <x v="256"/>
    <x v="369"/>
    <x v="1130"/>
    <x v="1"/>
    <x v="0"/>
    <s v="USD"/>
    <n v="1416355259"/>
    <x v="1451"/>
    <n v="1413759659"/>
    <x v="1451"/>
    <x v="0"/>
    <x v="84"/>
    <x v="1"/>
    <x v="22"/>
    <n v="2"/>
    <x v="3"/>
    <x v="22"/>
  </r>
  <r>
    <x v="1452"/>
    <x v="1452"/>
    <x v="1450"/>
    <x v="32"/>
    <x v="117"/>
    <x v="109"/>
    <x v="1"/>
    <x v="0"/>
    <s v="USD"/>
    <n v="1406566363"/>
    <x v="1452"/>
    <n v="1403974363"/>
    <x v="1452"/>
    <x v="0"/>
    <x v="78"/>
    <x v="1"/>
    <x v="22"/>
    <n v="0"/>
    <x v="3"/>
    <x v="22"/>
  </r>
  <r>
    <x v="1453"/>
    <x v="1453"/>
    <x v="1451"/>
    <x v="31"/>
    <x v="117"/>
    <x v="109"/>
    <x v="1"/>
    <x v="6"/>
    <s v="EUR"/>
    <n v="1492270947"/>
    <x v="1453"/>
    <n v="1488386547"/>
    <x v="1453"/>
    <x v="0"/>
    <x v="78"/>
    <x v="1"/>
    <x v="22"/>
    <n v="0"/>
    <x v="3"/>
    <x v="22"/>
  </r>
  <r>
    <x v="1454"/>
    <x v="1454"/>
    <x v="1452"/>
    <x v="257"/>
    <x v="493"/>
    <x v="719"/>
    <x v="1"/>
    <x v="3"/>
    <s v="EUR"/>
    <n v="1461535140"/>
    <x v="1454"/>
    <n v="1459716480"/>
    <x v="1454"/>
    <x v="0"/>
    <x v="29"/>
    <x v="1"/>
    <x v="22"/>
    <n v="8"/>
    <x v="3"/>
    <x v="22"/>
  </r>
  <r>
    <x v="1455"/>
    <x v="1455"/>
    <x v="1453"/>
    <x v="36"/>
    <x v="607"/>
    <x v="1131"/>
    <x v="1"/>
    <x v="0"/>
    <s v="USD"/>
    <n v="1409924340"/>
    <x v="1455"/>
    <n v="1405181320"/>
    <x v="1455"/>
    <x v="0"/>
    <x v="63"/>
    <x v="1"/>
    <x v="22"/>
    <n v="791"/>
    <x v="3"/>
    <x v="22"/>
  </r>
  <r>
    <x v="1456"/>
    <x v="1456"/>
    <x v="1454"/>
    <x v="10"/>
    <x v="1011"/>
    <x v="1132"/>
    <x v="1"/>
    <x v="13"/>
    <s v="EUR"/>
    <n v="1483459365"/>
    <x v="1456"/>
    <n v="1480867365"/>
    <x v="1456"/>
    <x v="0"/>
    <x v="83"/>
    <x v="1"/>
    <x v="22"/>
    <n v="74"/>
    <x v="3"/>
    <x v="22"/>
  </r>
  <r>
    <x v="1457"/>
    <x v="1457"/>
    <x v="1455"/>
    <x v="12"/>
    <x v="117"/>
    <x v="109"/>
    <x v="1"/>
    <x v="0"/>
    <s v="USD"/>
    <n v="1447281044"/>
    <x v="1457"/>
    <n v="1444685444"/>
    <x v="1457"/>
    <x v="0"/>
    <x v="78"/>
    <x v="1"/>
    <x v="22"/>
    <n v="0"/>
    <x v="3"/>
    <x v="22"/>
  </r>
  <r>
    <x v="1458"/>
    <x v="1458"/>
    <x v="1456"/>
    <x v="10"/>
    <x v="117"/>
    <x v="109"/>
    <x v="1"/>
    <x v="0"/>
    <s v="USD"/>
    <n v="1407729600"/>
    <x v="1458"/>
    <n v="1405097760"/>
    <x v="1458"/>
    <x v="0"/>
    <x v="78"/>
    <x v="1"/>
    <x v="22"/>
    <n v="0"/>
    <x v="3"/>
    <x v="22"/>
  </r>
  <r>
    <x v="1459"/>
    <x v="1459"/>
    <x v="1457"/>
    <x v="258"/>
    <x v="117"/>
    <x v="109"/>
    <x v="1"/>
    <x v="8"/>
    <s v="DKK"/>
    <n v="1449077100"/>
    <x v="1459"/>
    <n v="1446612896"/>
    <x v="1459"/>
    <x v="0"/>
    <x v="78"/>
    <x v="1"/>
    <x v="22"/>
    <n v="0"/>
    <x v="3"/>
    <x v="22"/>
  </r>
  <r>
    <x v="1460"/>
    <x v="1460"/>
    <x v="1458"/>
    <x v="259"/>
    <x v="117"/>
    <x v="109"/>
    <x v="1"/>
    <x v="0"/>
    <s v="USD"/>
    <n v="1417391100"/>
    <x v="1460"/>
    <n v="1412371898"/>
    <x v="1460"/>
    <x v="0"/>
    <x v="78"/>
    <x v="1"/>
    <x v="22"/>
    <n v="0"/>
    <x v="3"/>
    <x v="22"/>
  </r>
  <r>
    <x v="1461"/>
    <x v="1461"/>
    <x v="1459"/>
    <x v="36"/>
    <x v="1012"/>
    <x v="1133"/>
    <x v="0"/>
    <x v="0"/>
    <s v="USD"/>
    <n v="1413849600"/>
    <x v="1461"/>
    <n v="1410967754"/>
    <x v="1461"/>
    <x v="1"/>
    <x v="158"/>
    <x v="0"/>
    <x v="23"/>
    <n v="7763.3450000000003"/>
    <x v="3"/>
    <x v="23"/>
  </r>
  <r>
    <x v="1462"/>
    <x v="1462"/>
    <x v="1460"/>
    <x v="23"/>
    <x v="1013"/>
    <x v="1134"/>
    <x v="0"/>
    <x v="0"/>
    <s v="USD"/>
    <n v="1365609271"/>
    <x v="1462"/>
    <n v="1363017271"/>
    <x v="1462"/>
    <x v="1"/>
    <x v="3"/>
    <x v="0"/>
    <x v="23"/>
    <n v="2245.35"/>
    <x v="3"/>
    <x v="23"/>
  </r>
  <r>
    <x v="1463"/>
    <x v="1463"/>
    <x v="1461"/>
    <x v="20"/>
    <x v="807"/>
    <x v="1135"/>
    <x v="0"/>
    <x v="0"/>
    <s v="USD"/>
    <n v="1365367938"/>
    <x v="1463"/>
    <n v="1361483538"/>
    <x v="1463"/>
    <x v="1"/>
    <x v="20"/>
    <x v="0"/>
    <x v="23"/>
    <n v="455.5"/>
    <x v="3"/>
    <x v="23"/>
  </r>
  <r>
    <x v="1464"/>
    <x v="1464"/>
    <x v="1462"/>
    <x v="10"/>
    <x v="1014"/>
    <x v="1136"/>
    <x v="0"/>
    <x v="0"/>
    <s v="USD"/>
    <n v="1361029958"/>
    <x v="1464"/>
    <n v="1358437958"/>
    <x v="1464"/>
    <x v="1"/>
    <x v="302"/>
    <x v="0"/>
    <x v="23"/>
    <n v="4197"/>
    <x v="3"/>
    <x v="23"/>
  </r>
  <r>
    <x v="1465"/>
    <x v="1465"/>
    <x v="1463"/>
    <x v="11"/>
    <x v="1015"/>
    <x v="1137"/>
    <x v="0"/>
    <x v="0"/>
    <s v="USD"/>
    <n v="1332385200"/>
    <x v="1465"/>
    <n v="1329759452"/>
    <x v="1465"/>
    <x v="1"/>
    <x v="303"/>
    <x v="0"/>
    <x v="23"/>
    <n v="69763.175000000003"/>
    <x v="3"/>
    <x v="23"/>
  </r>
  <r>
    <x v="1466"/>
    <x v="1466"/>
    <x v="1464"/>
    <x v="194"/>
    <x v="1016"/>
    <x v="1138"/>
    <x v="0"/>
    <x v="0"/>
    <s v="USD"/>
    <n v="1452574800"/>
    <x v="1466"/>
    <n v="1449029266"/>
    <x v="1466"/>
    <x v="1"/>
    <x v="290"/>
    <x v="0"/>
    <x v="23"/>
    <n v="8754.1849999999995"/>
    <x v="3"/>
    <x v="23"/>
  </r>
  <r>
    <x v="1467"/>
    <x v="1467"/>
    <x v="1465"/>
    <x v="79"/>
    <x v="1017"/>
    <x v="1139"/>
    <x v="0"/>
    <x v="0"/>
    <s v="USD"/>
    <n v="1332699285"/>
    <x v="1467"/>
    <n v="1327518885"/>
    <x v="1467"/>
    <x v="1"/>
    <x v="304"/>
    <x v="0"/>
    <x v="23"/>
    <n v="23316"/>
    <x v="3"/>
    <x v="23"/>
  </r>
  <r>
    <x v="1468"/>
    <x v="1468"/>
    <x v="1466"/>
    <x v="196"/>
    <x v="1018"/>
    <x v="1140"/>
    <x v="0"/>
    <x v="0"/>
    <s v="USD"/>
    <n v="1307838049"/>
    <x v="1468"/>
    <n v="1302654049"/>
    <x v="1468"/>
    <x v="1"/>
    <x v="305"/>
    <x v="0"/>
    <x v="23"/>
    <n v="5009"/>
    <x v="3"/>
    <x v="23"/>
  </r>
  <r>
    <x v="1469"/>
    <x v="1469"/>
    <x v="1467"/>
    <x v="260"/>
    <x v="1019"/>
    <x v="1141"/>
    <x v="0"/>
    <x v="0"/>
    <s v="USD"/>
    <n v="1360938109"/>
    <x v="1469"/>
    <n v="1358346109"/>
    <x v="1469"/>
    <x v="1"/>
    <x v="306"/>
    <x v="0"/>
    <x v="23"/>
    <n v="24149.5"/>
    <x v="3"/>
    <x v="23"/>
  </r>
  <r>
    <x v="1470"/>
    <x v="1470"/>
    <x v="1468"/>
    <x v="15"/>
    <x v="1020"/>
    <x v="1142"/>
    <x v="0"/>
    <x v="0"/>
    <s v="USD"/>
    <n v="1356724263"/>
    <x v="1470"/>
    <n v="1354909863"/>
    <x v="1470"/>
    <x v="1"/>
    <x v="75"/>
    <x v="0"/>
    <x v="23"/>
    <n v="979"/>
    <x v="3"/>
    <x v="23"/>
  </r>
  <r>
    <x v="1471"/>
    <x v="1471"/>
    <x v="1469"/>
    <x v="261"/>
    <x v="1021"/>
    <x v="1143"/>
    <x v="0"/>
    <x v="0"/>
    <s v="USD"/>
    <n v="1428620334"/>
    <x v="1471"/>
    <n v="1426028334"/>
    <x v="1471"/>
    <x v="1"/>
    <x v="307"/>
    <x v="0"/>
    <x v="23"/>
    <n v="16786"/>
    <x v="3"/>
    <x v="23"/>
  </r>
  <r>
    <x v="1472"/>
    <x v="1472"/>
    <x v="1470"/>
    <x v="31"/>
    <x v="1022"/>
    <x v="1144"/>
    <x v="0"/>
    <x v="0"/>
    <s v="USD"/>
    <n v="1381928503"/>
    <x v="1472"/>
    <n v="1379336503"/>
    <x v="1472"/>
    <x v="1"/>
    <x v="226"/>
    <x v="0"/>
    <x v="23"/>
    <n v="17506"/>
    <x v="3"/>
    <x v="23"/>
  </r>
  <r>
    <x v="1473"/>
    <x v="1473"/>
    <x v="1471"/>
    <x v="15"/>
    <x v="1023"/>
    <x v="1145"/>
    <x v="0"/>
    <x v="0"/>
    <s v="USD"/>
    <n v="1330644639"/>
    <x v="1473"/>
    <n v="1328052639"/>
    <x v="1473"/>
    <x v="1"/>
    <x v="5"/>
    <x v="0"/>
    <x v="23"/>
    <n v="927.37"/>
    <x v="3"/>
    <x v="23"/>
  </r>
  <r>
    <x v="1474"/>
    <x v="1474"/>
    <x v="1472"/>
    <x v="9"/>
    <x v="1024"/>
    <x v="1146"/>
    <x v="0"/>
    <x v="0"/>
    <s v="USD"/>
    <n v="1379093292"/>
    <x v="1474"/>
    <n v="1376501292"/>
    <x v="1474"/>
    <x v="1"/>
    <x v="88"/>
    <x v="0"/>
    <x v="23"/>
    <n v="1722"/>
    <x v="3"/>
    <x v="23"/>
  </r>
  <r>
    <x v="1475"/>
    <x v="1475"/>
    <x v="1473"/>
    <x v="36"/>
    <x v="1025"/>
    <x v="1147"/>
    <x v="0"/>
    <x v="0"/>
    <s v="USD"/>
    <n v="1419051540"/>
    <x v="1475"/>
    <n v="1416244863"/>
    <x v="1475"/>
    <x v="1"/>
    <x v="308"/>
    <x v="0"/>
    <x v="23"/>
    <n v="14370.725"/>
    <x v="3"/>
    <x v="23"/>
  </r>
  <r>
    <x v="1476"/>
    <x v="1476"/>
    <x v="1474"/>
    <x v="12"/>
    <x v="1026"/>
    <x v="1148"/>
    <x v="0"/>
    <x v="0"/>
    <s v="USD"/>
    <n v="1315616422"/>
    <x v="1476"/>
    <n v="1313024422"/>
    <x v="1476"/>
    <x v="1"/>
    <x v="309"/>
    <x v="0"/>
    <x v="23"/>
    <n v="20304.64"/>
    <x v="3"/>
    <x v="23"/>
  </r>
  <r>
    <x v="1477"/>
    <x v="1477"/>
    <x v="1475"/>
    <x v="11"/>
    <x v="1027"/>
    <x v="1149"/>
    <x v="0"/>
    <x v="0"/>
    <s v="USD"/>
    <n v="1324609200"/>
    <x v="1477"/>
    <n v="1319467604"/>
    <x v="1477"/>
    <x v="1"/>
    <x v="232"/>
    <x v="0"/>
    <x v="23"/>
    <n v="16881"/>
    <x v="3"/>
    <x v="23"/>
  </r>
  <r>
    <x v="1478"/>
    <x v="1478"/>
    <x v="1476"/>
    <x v="63"/>
    <x v="1028"/>
    <x v="1150"/>
    <x v="0"/>
    <x v="0"/>
    <s v="USD"/>
    <n v="1368564913"/>
    <x v="1478"/>
    <n v="1367355313"/>
    <x v="1478"/>
    <x v="1"/>
    <x v="310"/>
    <x v="0"/>
    <x v="23"/>
    <n v="305524.55499999999"/>
    <x v="3"/>
    <x v="23"/>
  </r>
  <r>
    <x v="1479"/>
    <x v="1479"/>
    <x v="1477"/>
    <x v="183"/>
    <x v="1029"/>
    <x v="1151"/>
    <x v="0"/>
    <x v="0"/>
    <s v="USD"/>
    <n v="1399694340"/>
    <x v="1479"/>
    <n v="1398448389"/>
    <x v="1479"/>
    <x v="1"/>
    <x v="26"/>
    <x v="0"/>
    <x v="23"/>
    <n v="1134.5"/>
    <x v="3"/>
    <x v="23"/>
  </r>
  <r>
    <x v="1480"/>
    <x v="1480"/>
    <x v="1478"/>
    <x v="63"/>
    <x v="1030"/>
    <x v="1152"/>
    <x v="0"/>
    <x v="0"/>
    <s v="USD"/>
    <n v="1374858000"/>
    <x v="1480"/>
    <n v="1373408699"/>
    <x v="1480"/>
    <x v="1"/>
    <x v="311"/>
    <x v="0"/>
    <x v="23"/>
    <n v="29577.599999999999"/>
    <x v="3"/>
    <x v="23"/>
  </r>
  <r>
    <x v="1481"/>
    <x v="1481"/>
    <x v="1479"/>
    <x v="10"/>
    <x v="522"/>
    <x v="1153"/>
    <x v="2"/>
    <x v="5"/>
    <s v="CAD"/>
    <n v="1383430145"/>
    <x v="1481"/>
    <n v="1380838145"/>
    <x v="1481"/>
    <x v="0"/>
    <x v="79"/>
    <x v="1"/>
    <x v="10"/>
    <n v="55.5"/>
    <x v="3"/>
    <x v="10"/>
  </r>
  <r>
    <x v="1482"/>
    <x v="1482"/>
    <x v="1480"/>
    <x v="10"/>
    <x v="139"/>
    <x v="370"/>
    <x v="2"/>
    <x v="0"/>
    <s v="USD"/>
    <n v="1347004260"/>
    <x v="1482"/>
    <n v="1345062936"/>
    <x v="1482"/>
    <x v="0"/>
    <x v="29"/>
    <x v="1"/>
    <x v="10"/>
    <n v="3"/>
    <x v="3"/>
    <x v="10"/>
  </r>
  <r>
    <x v="1483"/>
    <x v="1483"/>
    <x v="1481"/>
    <x v="39"/>
    <x v="155"/>
    <x v="1154"/>
    <x v="2"/>
    <x v="0"/>
    <s v="USD"/>
    <n v="1469162275"/>
    <x v="1483"/>
    <n v="1467002275"/>
    <x v="1483"/>
    <x v="0"/>
    <x v="84"/>
    <x v="1"/>
    <x v="10"/>
    <n v="26"/>
    <x v="3"/>
    <x v="10"/>
  </r>
  <r>
    <x v="1484"/>
    <x v="1484"/>
    <x v="1482"/>
    <x v="13"/>
    <x v="117"/>
    <x v="109"/>
    <x v="2"/>
    <x v="0"/>
    <s v="USD"/>
    <n v="1342882260"/>
    <x v="1484"/>
    <n v="1337834963"/>
    <x v="1484"/>
    <x v="0"/>
    <x v="78"/>
    <x v="1"/>
    <x v="10"/>
    <n v="0"/>
    <x v="3"/>
    <x v="10"/>
  </r>
  <r>
    <x v="1485"/>
    <x v="1485"/>
    <x v="1483"/>
    <x v="233"/>
    <x v="403"/>
    <x v="1155"/>
    <x v="2"/>
    <x v="0"/>
    <s v="USD"/>
    <n v="1434827173"/>
    <x v="1485"/>
    <n v="1430939173"/>
    <x v="1485"/>
    <x v="0"/>
    <x v="83"/>
    <x v="1"/>
    <x v="10"/>
    <n v="76.5"/>
    <x v="3"/>
    <x v="10"/>
  </r>
  <r>
    <x v="1486"/>
    <x v="1486"/>
    <x v="1484"/>
    <x v="22"/>
    <x v="1031"/>
    <x v="1156"/>
    <x v="2"/>
    <x v="0"/>
    <s v="USD"/>
    <n v="1425009761"/>
    <x v="1486"/>
    <n v="1422417761"/>
    <x v="1486"/>
    <x v="0"/>
    <x v="83"/>
    <x v="1"/>
    <x v="10"/>
    <n v="25.5"/>
    <x v="3"/>
    <x v="10"/>
  </r>
  <r>
    <x v="1487"/>
    <x v="1487"/>
    <x v="1485"/>
    <x v="3"/>
    <x v="117"/>
    <x v="109"/>
    <x v="2"/>
    <x v="0"/>
    <s v="USD"/>
    <n v="1470175271"/>
    <x v="1487"/>
    <n v="1467583271"/>
    <x v="1487"/>
    <x v="0"/>
    <x v="78"/>
    <x v="1"/>
    <x v="10"/>
    <n v="0"/>
    <x v="3"/>
    <x v="10"/>
  </r>
  <r>
    <x v="1488"/>
    <x v="1488"/>
    <x v="1486"/>
    <x v="36"/>
    <x v="175"/>
    <x v="365"/>
    <x v="2"/>
    <x v="2"/>
    <s v="AUD"/>
    <n v="1388928660"/>
    <x v="1488"/>
    <n v="1386336660"/>
    <x v="1488"/>
    <x v="0"/>
    <x v="79"/>
    <x v="1"/>
    <x v="10"/>
    <n v="183"/>
    <x v="3"/>
    <x v="10"/>
  </r>
  <r>
    <x v="1489"/>
    <x v="1489"/>
    <x v="1487"/>
    <x v="10"/>
    <x v="117"/>
    <x v="109"/>
    <x v="2"/>
    <x v="0"/>
    <s v="USD"/>
    <n v="1352994052"/>
    <x v="1489"/>
    <n v="1350398452"/>
    <x v="1489"/>
    <x v="0"/>
    <x v="78"/>
    <x v="1"/>
    <x v="10"/>
    <n v="0"/>
    <x v="3"/>
    <x v="10"/>
  </r>
  <r>
    <x v="1490"/>
    <x v="1490"/>
    <x v="1488"/>
    <x v="193"/>
    <x v="1032"/>
    <x v="1157"/>
    <x v="2"/>
    <x v="0"/>
    <s v="USD"/>
    <n v="1380720474"/>
    <x v="1490"/>
    <n v="1378214874"/>
    <x v="1490"/>
    <x v="0"/>
    <x v="10"/>
    <x v="1"/>
    <x v="10"/>
    <n v="457"/>
    <x v="3"/>
    <x v="10"/>
  </r>
  <r>
    <x v="1491"/>
    <x v="1491"/>
    <x v="1489"/>
    <x v="38"/>
    <x v="173"/>
    <x v="1158"/>
    <x v="2"/>
    <x v="0"/>
    <s v="USD"/>
    <n v="1424014680"/>
    <x v="1491"/>
    <n v="1418922443"/>
    <x v="1491"/>
    <x v="0"/>
    <x v="29"/>
    <x v="1"/>
    <x v="10"/>
    <n v="50.5"/>
    <x v="3"/>
    <x v="10"/>
  </r>
  <r>
    <x v="1492"/>
    <x v="1492"/>
    <x v="1490"/>
    <x v="23"/>
    <x v="134"/>
    <x v="571"/>
    <x v="2"/>
    <x v="0"/>
    <s v="USD"/>
    <n v="1308431646"/>
    <x v="1492"/>
    <n v="1305839646"/>
    <x v="1492"/>
    <x v="0"/>
    <x v="84"/>
    <x v="1"/>
    <x v="10"/>
    <n v="16"/>
    <x v="3"/>
    <x v="10"/>
  </r>
  <r>
    <x v="1493"/>
    <x v="1493"/>
    <x v="1491"/>
    <x v="262"/>
    <x v="117"/>
    <x v="109"/>
    <x v="2"/>
    <x v="0"/>
    <s v="USD"/>
    <n v="1371415675"/>
    <x v="1493"/>
    <n v="1368823675"/>
    <x v="1493"/>
    <x v="0"/>
    <x v="78"/>
    <x v="1"/>
    <x v="10"/>
    <n v="0"/>
    <x v="3"/>
    <x v="10"/>
  </r>
  <r>
    <x v="1494"/>
    <x v="1494"/>
    <x v="1492"/>
    <x v="10"/>
    <x v="1003"/>
    <x v="1159"/>
    <x v="2"/>
    <x v="0"/>
    <s v="USD"/>
    <n v="1428075480"/>
    <x v="1494"/>
    <n v="1425489613"/>
    <x v="1494"/>
    <x v="0"/>
    <x v="202"/>
    <x v="1"/>
    <x v="10"/>
    <n v="228"/>
    <x v="3"/>
    <x v="10"/>
  </r>
  <r>
    <x v="1495"/>
    <x v="1495"/>
    <x v="1493"/>
    <x v="13"/>
    <x v="117"/>
    <x v="109"/>
    <x v="2"/>
    <x v="0"/>
    <s v="USD"/>
    <n v="1314471431"/>
    <x v="1495"/>
    <n v="1311879431"/>
    <x v="1495"/>
    <x v="0"/>
    <x v="78"/>
    <x v="1"/>
    <x v="10"/>
    <n v="0"/>
    <x v="3"/>
    <x v="10"/>
  </r>
  <r>
    <x v="1496"/>
    <x v="1496"/>
    <x v="1494"/>
    <x v="15"/>
    <x v="117"/>
    <x v="109"/>
    <x v="2"/>
    <x v="0"/>
    <s v="USD"/>
    <n v="1410866659"/>
    <x v="1496"/>
    <n v="1405682659"/>
    <x v="1496"/>
    <x v="0"/>
    <x v="78"/>
    <x v="1"/>
    <x v="10"/>
    <n v="0"/>
    <x v="3"/>
    <x v="10"/>
  </r>
  <r>
    <x v="1497"/>
    <x v="1497"/>
    <x v="1495"/>
    <x v="36"/>
    <x v="116"/>
    <x v="440"/>
    <x v="2"/>
    <x v="0"/>
    <s v="USD"/>
    <n v="1375299780"/>
    <x v="1497"/>
    <n v="1371655522"/>
    <x v="1497"/>
    <x v="0"/>
    <x v="29"/>
    <x v="1"/>
    <x v="10"/>
    <n v="1"/>
    <x v="3"/>
    <x v="10"/>
  </r>
  <r>
    <x v="1498"/>
    <x v="1498"/>
    <x v="1496"/>
    <x v="9"/>
    <x v="1033"/>
    <x v="1160"/>
    <x v="2"/>
    <x v="0"/>
    <s v="USD"/>
    <n v="1409787378"/>
    <x v="1498"/>
    <n v="1405899378"/>
    <x v="1498"/>
    <x v="0"/>
    <x v="83"/>
    <x v="1"/>
    <x v="10"/>
    <n v="30"/>
    <x v="3"/>
    <x v="10"/>
  </r>
  <r>
    <x v="1499"/>
    <x v="1499"/>
    <x v="1497"/>
    <x v="13"/>
    <x v="139"/>
    <x v="1161"/>
    <x v="2"/>
    <x v="0"/>
    <s v="USD"/>
    <n v="1470355833"/>
    <x v="1499"/>
    <n v="1465171833"/>
    <x v="1499"/>
    <x v="0"/>
    <x v="29"/>
    <x v="1"/>
    <x v="10"/>
    <n v="3"/>
    <x v="3"/>
    <x v="10"/>
  </r>
  <r>
    <x v="1500"/>
    <x v="1500"/>
    <x v="1498"/>
    <x v="70"/>
    <x v="1034"/>
    <x v="1162"/>
    <x v="2"/>
    <x v="0"/>
    <s v="USD"/>
    <n v="1367444557"/>
    <x v="1500"/>
    <n v="1364852557"/>
    <x v="1500"/>
    <x v="0"/>
    <x v="41"/>
    <x v="1"/>
    <x v="10"/>
    <n v="358"/>
    <x v="3"/>
    <x v="10"/>
  </r>
  <r>
    <x v="1501"/>
    <x v="1501"/>
    <x v="1499"/>
    <x v="263"/>
    <x v="1035"/>
    <x v="1163"/>
    <x v="0"/>
    <x v="5"/>
    <s v="CAD"/>
    <n v="1436364023"/>
    <x v="1501"/>
    <n v="1433772023"/>
    <x v="1501"/>
    <x v="1"/>
    <x v="312"/>
    <x v="0"/>
    <x v="20"/>
    <n v="43688.5"/>
    <x v="8"/>
    <x v="20"/>
  </r>
  <r>
    <x v="1502"/>
    <x v="1502"/>
    <x v="1500"/>
    <x v="29"/>
    <x v="1036"/>
    <x v="1164"/>
    <x v="0"/>
    <x v="1"/>
    <s v="GBP"/>
    <n v="1458943200"/>
    <x v="1502"/>
    <n v="1456491680"/>
    <x v="1502"/>
    <x v="1"/>
    <x v="313"/>
    <x v="0"/>
    <x v="20"/>
    <n v="11323.5"/>
    <x v="8"/>
    <x v="20"/>
  </r>
  <r>
    <x v="1503"/>
    <x v="1503"/>
    <x v="1501"/>
    <x v="192"/>
    <x v="1037"/>
    <x v="1165"/>
    <x v="0"/>
    <x v="18"/>
    <s v="EUR"/>
    <n v="1477210801"/>
    <x v="1503"/>
    <n v="1472026801"/>
    <x v="1503"/>
    <x v="1"/>
    <x v="26"/>
    <x v="0"/>
    <x v="20"/>
    <n v="2058.4650000000001"/>
    <x v="8"/>
    <x v="20"/>
  </r>
  <r>
    <x v="1504"/>
    <x v="1504"/>
    <x v="1502"/>
    <x v="115"/>
    <x v="1038"/>
    <x v="1166"/>
    <x v="0"/>
    <x v="1"/>
    <s v="GBP"/>
    <n v="1402389180"/>
    <x v="1504"/>
    <n v="1399996024"/>
    <x v="1504"/>
    <x v="1"/>
    <x v="314"/>
    <x v="0"/>
    <x v="20"/>
    <n v="9167.5"/>
    <x v="8"/>
    <x v="20"/>
  </r>
  <r>
    <x v="1505"/>
    <x v="1505"/>
    <x v="1503"/>
    <x v="194"/>
    <x v="1039"/>
    <x v="1167"/>
    <x v="0"/>
    <x v="12"/>
    <s v="EUR"/>
    <n v="1458676860"/>
    <x v="1505"/>
    <n v="1455446303"/>
    <x v="1505"/>
    <x v="1"/>
    <x v="315"/>
    <x v="0"/>
    <x v="20"/>
    <n v="8459"/>
    <x v="8"/>
    <x v="20"/>
  </r>
  <r>
    <x v="1506"/>
    <x v="1506"/>
    <x v="1504"/>
    <x v="15"/>
    <x v="1040"/>
    <x v="209"/>
    <x v="0"/>
    <x v="1"/>
    <s v="GBP"/>
    <n v="1406227904"/>
    <x v="1506"/>
    <n v="1403635904"/>
    <x v="1506"/>
    <x v="1"/>
    <x v="68"/>
    <x v="0"/>
    <x v="20"/>
    <n v="857"/>
    <x v="8"/>
    <x v="20"/>
  </r>
  <r>
    <x v="1507"/>
    <x v="1507"/>
    <x v="1505"/>
    <x v="38"/>
    <x v="1041"/>
    <x v="1168"/>
    <x v="0"/>
    <x v="0"/>
    <s v="USD"/>
    <n v="1273911000"/>
    <x v="1507"/>
    <n v="1268822909"/>
    <x v="1507"/>
    <x v="1"/>
    <x v="51"/>
    <x v="0"/>
    <x v="20"/>
    <n v="1306.5"/>
    <x v="8"/>
    <x v="20"/>
  </r>
  <r>
    <x v="1508"/>
    <x v="1508"/>
    <x v="1506"/>
    <x v="17"/>
    <x v="1042"/>
    <x v="1169"/>
    <x v="0"/>
    <x v="0"/>
    <s v="USD"/>
    <n v="1403880281"/>
    <x v="1508"/>
    <n v="1401201881"/>
    <x v="1508"/>
    <x v="1"/>
    <x v="263"/>
    <x v="0"/>
    <x v="20"/>
    <n v="10351"/>
    <x v="8"/>
    <x v="20"/>
  </r>
  <r>
    <x v="1509"/>
    <x v="1509"/>
    <x v="1507"/>
    <x v="178"/>
    <x v="1043"/>
    <x v="1170"/>
    <x v="0"/>
    <x v="12"/>
    <s v="EUR"/>
    <n v="1487113140"/>
    <x v="1509"/>
    <n v="1484570885"/>
    <x v="1509"/>
    <x v="1"/>
    <x v="193"/>
    <x v="0"/>
    <x v="20"/>
    <n v="10916.61"/>
    <x v="8"/>
    <x v="20"/>
  </r>
  <r>
    <x v="1510"/>
    <x v="1510"/>
    <x v="1508"/>
    <x v="194"/>
    <x v="1044"/>
    <x v="1171"/>
    <x v="0"/>
    <x v="1"/>
    <s v="GBP"/>
    <n v="1405761278"/>
    <x v="1510"/>
    <n v="1403169278"/>
    <x v="1510"/>
    <x v="1"/>
    <x v="316"/>
    <x v="0"/>
    <x v="20"/>
    <n v="8285.2999999999993"/>
    <x v="8"/>
    <x v="20"/>
  </r>
  <r>
    <x v="1511"/>
    <x v="1511"/>
    <x v="1509"/>
    <x v="32"/>
    <x v="1045"/>
    <x v="1172"/>
    <x v="0"/>
    <x v="0"/>
    <s v="USD"/>
    <n v="1447858804"/>
    <x v="1511"/>
    <n v="1445263204"/>
    <x v="1511"/>
    <x v="1"/>
    <x v="190"/>
    <x v="0"/>
    <x v="20"/>
    <n v="7928.5"/>
    <x v="8"/>
    <x v="20"/>
  </r>
  <r>
    <x v="1512"/>
    <x v="1512"/>
    <x v="1510"/>
    <x v="8"/>
    <x v="1046"/>
    <x v="1173"/>
    <x v="0"/>
    <x v="0"/>
    <s v="USD"/>
    <n v="1486311939"/>
    <x v="1512"/>
    <n v="1483719939"/>
    <x v="1512"/>
    <x v="1"/>
    <x v="317"/>
    <x v="0"/>
    <x v="20"/>
    <n v="9946"/>
    <x v="8"/>
    <x v="20"/>
  </r>
  <r>
    <x v="1513"/>
    <x v="1513"/>
    <x v="1511"/>
    <x v="6"/>
    <x v="1047"/>
    <x v="1174"/>
    <x v="0"/>
    <x v="1"/>
    <s v="GBP"/>
    <n v="1405523866"/>
    <x v="1513"/>
    <n v="1402931866"/>
    <x v="1513"/>
    <x v="1"/>
    <x v="224"/>
    <x v="0"/>
    <x v="20"/>
    <n v="6108.25"/>
    <x v="8"/>
    <x v="20"/>
  </r>
  <r>
    <x v="1514"/>
    <x v="1514"/>
    <x v="1512"/>
    <x v="31"/>
    <x v="1048"/>
    <x v="1175"/>
    <x v="0"/>
    <x v="0"/>
    <s v="USD"/>
    <n v="1443363640"/>
    <x v="1514"/>
    <n v="1439907640"/>
    <x v="1514"/>
    <x v="1"/>
    <x v="282"/>
    <x v="0"/>
    <x v="20"/>
    <n v="13397.5"/>
    <x v="8"/>
    <x v="20"/>
  </r>
  <r>
    <x v="1515"/>
    <x v="1515"/>
    <x v="1513"/>
    <x v="82"/>
    <x v="1049"/>
    <x v="1176"/>
    <x v="0"/>
    <x v="10"/>
    <s v="NOK"/>
    <n v="1458104697"/>
    <x v="1515"/>
    <n v="1455516297"/>
    <x v="1515"/>
    <x v="1"/>
    <x v="160"/>
    <x v="0"/>
    <x v="20"/>
    <n v="236061"/>
    <x v="8"/>
    <x v="20"/>
  </r>
  <r>
    <x v="1516"/>
    <x v="1516"/>
    <x v="1514"/>
    <x v="73"/>
    <x v="1050"/>
    <x v="1177"/>
    <x v="0"/>
    <x v="0"/>
    <s v="USD"/>
    <n v="1475762400"/>
    <x v="1516"/>
    <n v="1473160292"/>
    <x v="1516"/>
    <x v="1"/>
    <x v="318"/>
    <x v="0"/>
    <x v="20"/>
    <n v="9294"/>
    <x v="8"/>
    <x v="20"/>
  </r>
  <r>
    <x v="1517"/>
    <x v="1517"/>
    <x v="1515"/>
    <x v="36"/>
    <x v="1051"/>
    <x v="1178"/>
    <x v="0"/>
    <x v="0"/>
    <s v="USD"/>
    <n v="1417845600"/>
    <x v="1517"/>
    <n v="1415194553"/>
    <x v="1517"/>
    <x v="1"/>
    <x v="319"/>
    <x v="0"/>
    <x v="20"/>
    <n v="12456"/>
    <x v="8"/>
    <x v="20"/>
  </r>
  <r>
    <x v="1518"/>
    <x v="1518"/>
    <x v="1516"/>
    <x v="36"/>
    <x v="1052"/>
    <x v="1179"/>
    <x v="0"/>
    <x v="0"/>
    <s v="USD"/>
    <n v="1401565252"/>
    <x v="1518"/>
    <n v="1398973252"/>
    <x v="1518"/>
    <x v="1"/>
    <x v="163"/>
    <x v="0"/>
    <x v="20"/>
    <n v="15520.5"/>
    <x v="8"/>
    <x v="20"/>
  </r>
  <r>
    <x v="1519"/>
    <x v="1519"/>
    <x v="1517"/>
    <x v="7"/>
    <x v="1053"/>
    <x v="1180"/>
    <x v="0"/>
    <x v="0"/>
    <s v="USD"/>
    <n v="1403301540"/>
    <x v="1519"/>
    <n v="1400867283"/>
    <x v="1519"/>
    <x v="1"/>
    <x v="108"/>
    <x v="0"/>
    <x v="20"/>
    <n v="4723.875"/>
    <x v="8"/>
    <x v="20"/>
  </r>
  <r>
    <x v="1520"/>
    <x v="1520"/>
    <x v="1518"/>
    <x v="102"/>
    <x v="1054"/>
    <x v="1181"/>
    <x v="0"/>
    <x v="0"/>
    <s v="USD"/>
    <n v="1418961600"/>
    <x v="1520"/>
    <n v="1415824513"/>
    <x v="1520"/>
    <x v="1"/>
    <x v="157"/>
    <x v="0"/>
    <x v="20"/>
    <n v="9396"/>
    <x v="8"/>
    <x v="20"/>
  </r>
  <r>
    <x v="1521"/>
    <x v="1521"/>
    <x v="1519"/>
    <x v="264"/>
    <x v="1055"/>
    <x v="1182"/>
    <x v="0"/>
    <x v="0"/>
    <s v="USD"/>
    <n v="1465272091"/>
    <x v="1521"/>
    <n v="1462248091"/>
    <x v="1521"/>
    <x v="1"/>
    <x v="97"/>
    <x v="0"/>
    <x v="20"/>
    <n v="20145"/>
    <x v="8"/>
    <x v="20"/>
  </r>
  <r>
    <x v="1522"/>
    <x v="1522"/>
    <x v="1520"/>
    <x v="265"/>
    <x v="1056"/>
    <x v="1183"/>
    <x v="0"/>
    <x v="0"/>
    <s v="USD"/>
    <n v="1413575739"/>
    <x v="1522"/>
    <n v="1410983739"/>
    <x v="1522"/>
    <x v="1"/>
    <x v="320"/>
    <x v="0"/>
    <x v="20"/>
    <n v="30451.05"/>
    <x v="8"/>
    <x v="20"/>
  </r>
  <r>
    <x v="1523"/>
    <x v="1523"/>
    <x v="1521"/>
    <x v="17"/>
    <x v="1057"/>
    <x v="1184"/>
    <x v="0"/>
    <x v="0"/>
    <s v="USD"/>
    <n v="1419292800"/>
    <x v="1523"/>
    <n v="1416592916"/>
    <x v="1523"/>
    <x v="1"/>
    <x v="198"/>
    <x v="0"/>
    <x v="20"/>
    <n v="11668.5"/>
    <x v="8"/>
    <x v="20"/>
  </r>
  <r>
    <x v="1524"/>
    <x v="1524"/>
    <x v="1522"/>
    <x v="9"/>
    <x v="1058"/>
    <x v="1185"/>
    <x v="0"/>
    <x v="11"/>
    <s v="SEK"/>
    <n v="1487592090"/>
    <x v="1524"/>
    <n v="1485000090"/>
    <x v="1524"/>
    <x v="1"/>
    <x v="33"/>
    <x v="0"/>
    <x v="20"/>
    <n v="3119"/>
    <x v="8"/>
    <x v="20"/>
  </r>
  <r>
    <x v="1525"/>
    <x v="1525"/>
    <x v="1523"/>
    <x v="27"/>
    <x v="1059"/>
    <x v="1186"/>
    <x v="0"/>
    <x v="0"/>
    <s v="USD"/>
    <n v="1471539138"/>
    <x v="1525"/>
    <n v="1468947138"/>
    <x v="1525"/>
    <x v="1"/>
    <x v="205"/>
    <x v="0"/>
    <x v="20"/>
    <n v="2332.0749999999998"/>
    <x v="8"/>
    <x v="20"/>
  </r>
  <r>
    <x v="1526"/>
    <x v="1526"/>
    <x v="1524"/>
    <x v="165"/>
    <x v="1060"/>
    <x v="1187"/>
    <x v="0"/>
    <x v="0"/>
    <s v="USD"/>
    <n v="1453185447"/>
    <x v="1526"/>
    <n v="1448951847"/>
    <x v="1526"/>
    <x v="1"/>
    <x v="321"/>
    <x v="0"/>
    <x v="20"/>
    <n v="13977.5"/>
    <x v="8"/>
    <x v="20"/>
  </r>
  <r>
    <x v="1527"/>
    <x v="1527"/>
    <x v="1525"/>
    <x v="8"/>
    <x v="1061"/>
    <x v="1188"/>
    <x v="0"/>
    <x v="0"/>
    <s v="USD"/>
    <n v="1489497886"/>
    <x v="1527"/>
    <n v="1487082286"/>
    <x v="1527"/>
    <x v="1"/>
    <x v="16"/>
    <x v="0"/>
    <x v="20"/>
    <n v="1967.7750000000001"/>
    <x v="8"/>
    <x v="20"/>
  </r>
  <r>
    <x v="1528"/>
    <x v="1528"/>
    <x v="1526"/>
    <x v="9"/>
    <x v="1062"/>
    <x v="1189"/>
    <x v="0"/>
    <x v="0"/>
    <s v="USD"/>
    <n v="1485907200"/>
    <x v="1528"/>
    <n v="1483292122"/>
    <x v="1528"/>
    <x v="1"/>
    <x v="322"/>
    <x v="0"/>
    <x v="20"/>
    <n v="4303.5"/>
    <x v="8"/>
    <x v="20"/>
  </r>
  <r>
    <x v="1529"/>
    <x v="1529"/>
    <x v="1527"/>
    <x v="266"/>
    <x v="1063"/>
    <x v="1190"/>
    <x v="0"/>
    <x v="0"/>
    <s v="USD"/>
    <n v="1426773920"/>
    <x v="1529"/>
    <n v="1424185520"/>
    <x v="1529"/>
    <x v="1"/>
    <x v="261"/>
    <x v="0"/>
    <x v="20"/>
    <n v="9635"/>
    <x v="8"/>
    <x v="20"/>
  </r>
  <r>
    <x v="1530"/>
    <x v="1530"/>
    <x v="1528"/>
    <x v="19"/>
    <x v="1064"/>
    <x v="1191"/>
    <x v="0"/>
    <x v="0"/>
    <s v="USD"/>
    <n v="1445624695"/>
    <x v="1530"/>
    <n v="1443464695"/>
    <x v="1530"/>
    <x v="1"/>
    <x v="323"/>
    <x v="0"/>
    <x v="20"/>
    <n v="24031.5"/>
    <x v="8"/>
    <x v="20"/>
  </r>
  <r>
    <x v="1531"/>
    <x v="1531"/>
    <x v="1529"/>
    <x v="267"/>
    <x v="1065"/>
    <x v="1192"/>
    <x v="0"/>
    <x v="0"/>
    <s v="USD"/>
    <n v="1417402800"/>
    <x v="1531"/>
    <n v="1414610126"/>
    <x v="1531"/>
    <x v="1"/>
    <x v="196"/>
    <x v="0"/>
    <x v="20"/>
    <n v="2104"/>
    <x v="8"/>
    <x v="20"/>
  </r>
  <r>
    <x v="1532"/>
    <x v="1532"/>
    <x v="1530"/>
    <x v="10"/>
    <x v="1066"/>
    <x v="1193"/>
    <x v="0"/>
    <x v="2"/>
    <s v="AUD"/>
    <n v="1455548400"/>
    <x v="1532"/>
    <n v="1453461865"/>
    <x v="1532"/>
    <x v="1"/>
    <x v="324"/>
    <x v="0"/>
    <x v="20"/>
    <n v="12247.5"/>
    <x v="8"/>
    <x v="20"/>
  </r>
  <r>
    <x v="1533"/>
    <x v="1533"/>
    <x v="1531"/>
    <x v="101"/>
    <x v="1067"/>
    <x v="1194"/>
    <x v="0"/>
    <x v="0"/>
    <s v="USD"/>
    <n v="1462161540"/>
    <x v="1533"/>
    <n v="1457913777"/>
    <x v="1533"/>
    <x v="1"/>
    <x v="325"/>
    <x v="0"/>
    <x v="20"/>
    <n v="33026.5"/>
    <x v="8"/>
    <x v="20"/>
  </r>
  <r>
    <x v="1534"/>
    <x v="1534"/>
    <x v="1532"/>
    <x v="51"/>
    <x v="1068"/>
    <x v="1195"/>
    <x v="0"/>
    <x v="0"/>
    <s v="USD"/>
    <n v="1441383062"/>
    <x v="1534"/>
    <n v="1438791062"/>
    <x v="1534"/>
    <x v="1"/>
    <x v="232"/>
    <x v="0"/>
    <x v="20"/>
    <n v="15849.5"/>
    <x v="8"/>
    <x v="20"/>
  </r>
  <r>
    <x v="1535"/>
    <x v="1535"/>
    <x v="1533"/>
    <x v="23"/>
    <x v="1069"/>
    <x v="1196"/>
    <x v="0"/>
    <x v="0"/>
    <s v="USD"/>
    <n v="1464040800"/>
    <x v="1535"/>
    <n v="1461527631"/>
    <x v="1535"/>
    <x v="1"/>
    <x v="238"/>
    <x v="0"/>
    <x v="20"/>
    <n v="2703.5"/>
    <x v="8"/>
    <x v="20"/>
  </r>
  <r>
    <x v="1536"/>
    <x v="1536"/>
    <x v="1534"/>
    <x v="14"/>
    <x v="1070"/>
    <x v="1197"/>
    <x v="0"/>
    <x v="0"/>
    <s v="USD"/>
    <n v="1440702910"/>
    <x v="1536"/>
    <n v="1438110910"/>
    <x v="1536"/>
    <x v="1"/>
    <x v="326"/>
    <x v="0"/>
    <x v="20"/>
    <n v="15246.004999999999"/>
    <x v="8"/>
    <x v="20"/>
  </r>
  <r>
    <x v="1537"/>
    <x v="1537"/>
    <x v="1535"/>
    <x v="14"/>
    <x v="1071"/>
    <x v="1198"/>
    <x v="0"/>
    <x v="12"/>
    <s v="EUR"/>
    <n v="1470506400"/>
    <x v="1537"/>
    <n v="1467358427"/>
    <x v="1537"/>
    <x v="1"/>
    <x v="291"/>
    <x v="0"/>
    <x v="20"/>
    <n v="10906"/>
    <x v="8"/>
    <x v="20"/>
  </r>
  <r>
    <x v="1538"/>
    <x v="1538"/>
    <x v="1536"/>
    <x v="39"/>
    <x v="1072"/>
    <x v="1199"/>
    <x v="0"/>
    <x v="0"/>
    <s v="USD"/>
    <n v="1421952370"/>
    <x v="1538"/>
    <n v="1418064370"/>
    <x v="1538"/>
    <x v="1"/>
    <x v="67"/>
    <x v="0"/>
    <x v="20"/>
    <n v="3615"/>
    <x v="8"/>
    <x v="20"/>
  </r>
  <r>
    <x v="1539"/>
    <x v="1539"/>
    <x v="1537"/>
    <x v="22"/>
    <x v="1073"/>
    <x v="1200"/>
    <x v="0"/>
    <x v="0"/>
    <s v="USD"/>
    <n v="1483481019"/>
    <x v="1539"/>
    <n v="1480629819"/>
    <x v="1539"/>
    <x v="0"/>
    <x v="4"/>
    <x v="0"/>
    <x v="20"/>
    <n v="13740.61"/>
    <x v="8"/>
    <x v="20"/>
  </r>
  <r>
    <x v="1540"/>
    <x v="1540"/>
    <x v="1538"/>
    <x v="36"/>
    <x v="1074"/>
    <x v="1201"/>
    <x v="0"/>
    <x v="0"/>
    <s v="USD"/>
    <n v="1416964500"/>
    <x v="1540"/>
    <n v="1414368616"/>
    <x v="1540"/>
    <x v="1"/>
    <x v="15"/>
    <x v="0"/>
    <x v="20"/>
    <n v="8889"/>
    <x v="8"/>
    <x v="20"/>
  </r>
  <r>
    <x v="1541"/>
    <x v="1541"/>
    <x v="1539"/>
    <x v="102"/>
    <x v="360"/>
    <x v="108"/>
    <x v="2"/>
    <x v="0"/>
    <s v="USD"/>
    <n v="1420045538"/>
    <x v="1541"/>
    <n v="1417453538"/>
    <x v="1541"/>
    <x v="0"/>
    <x v="84"/>
    <x v="1"/>
    <x v="24"/>
    <n v="4"/>
    <x v="8"/>
    <x v="24"/>
  </r>
  <r>
    <x v="1542"/>
    <x v="1542"/>
    <x v="1540"/>
    <x v="2"/>
    <x v="170"/>
    <x v="914"/>
    <x v="2"/>
    <x v="5"/>
    <s v="CAD"/>
    <n v="1435708500"/>
    <x v="1542"/>
    <n v="1434412500"/>
    <x v="1542"/>
    <x v="0"/>
    <x v="29"/>
    <x v="1"/>
    <x v="24"/>
    <n v="10.5"/>
    <x v="8"/>
    <x v="24"/>
  </r>
  <r>
    <x v="1543"/>
    <x v="1543"/>
    <x v="1541"/>
    <x v="268"/>
    <x v="115"/>
    <x v="1202"/>
    <x v="2"/>
    <x v="0"/>
    <s v="USD"/>
    <n v="1416662034"/>
    <x v="1543"/>
    <n v="1414066434"/>
    <x v="1543"/>
    <x v="0"/>
    <x v="29"/>
    <x v="1"/>
    <x v="24"/>
    <n v="5.5"/>
    <x v="8"/>
    <x v="24"/>
  </r>
  <r>
    <x v="1544"/>
    <x v="1544"/>
    <x v="1542"/>
    <x v="28"/>
    <x v="117"/>
    <x v="109"/>
    <x v="2"/>
    <x v="0"/>
    <s v="USD"/>
    <n v="1427847480"/>
    <x v="1544"/>
    <n v="1424222024"/>
    <x v="1544"/>
    <x v="0"/>
    <x v="78"/>
    <x v="1"/>
    <x v="24"/>
    <n v="0"/>
    <x v="8"/>
    <x v="24"/>
  </r>
  <r>
    <x v="1545"/>
    <x v="1545"/>
    <x v="1543"/>
    <x v="9"/>
    <x v="116"/>
    <x v="108"/>
    <x v="2"/>
    <x v="0"/>
    <s v="USD"/>
    <n v="1425330960"/>
    <x v="1545"/>
    <n v="1422393234"/>
    <x v="1545"/>
    <x v="0"/>
    <x v="29"/>
    <x v="1"/>
    <x v="24"/>
    <n v="1"/>
    <x v="8"/>
    <x v="24"/>
  </r>
  <r>
    <x v="1546"/>
    <x v="1546"/>
    <x v="1544"/>
    <x v="28"/>
    <x v="683"/>
    <x v="1203"/>
    <x v="2"/>
    <x v="1"/>
    <s v="GBP"/>
    <n v="1410930399"/>
    <x v="1546"/>
    <n v="1405746399"/>
    <x v="1546"/>
    <x v="0"/>
    <x v="202"/>
    <x v="1"/>
    <x v="24"/>
    <n v="150"/>
    <x v="8"/>
    <x v="24"/>
  </r>
  <r>
    <x v="1547"/>
    <x v="1547"/>
    <x v="1545"/>
    <x v="269"/>
    <x v="117"/>
    <x v="109"/>
    <x v="2"/>
    <x v="0"/>
    <s v="USD"/>
    <n v="1487844882"/>
    <x v="1547"/>
    <n v="1487240082"/>
    <x v="1547"/>
    <x v="0"/>
    <x v="78"/>
    <x v="1"/>
    <x v="24"/>
    <n v="0"/>
    <x v="8"/>
    <x v="24"/>
  </r>
  <r>
    <x v="1548"/>
    <x v="1548"/>
    <x v="1546"/>
    <x v="176"/>
    <x v="177"/>
    <x v="1204"/>
    <x v="2"/>
    <x v="0"/>
    <s v="USD"/>
    <n v="1447020620"/>
    <x v="1548"/>
    <n v="1444425020"/>
    <x v="1548"/>
    <x v="0"/>
    <x v="29"/>
    <x v="1"/>
    <x v="24"/>
    <n v="30.5"/>
    <x v="8"/>
    <x v="24"/>
  </r>
  <r>
    <x v="1549"/>
    <x v="1549"/>
    <x v="1547"/>
    <x v="2"/>
    <x v="575"/>
    <x v="481"/>
    <x v="2"/>
    <x v="0"/>
    <s v="USD"/>
    <n v="1446524159"/>
    <x v="1549"/>
    <n v="1443928559"/>
    <x v="1549"/>
    <x v="0"/>
    <x v="79"/>
    <x v="1"/>
    <x v="24"/>
    <n v="88"/>
    <x v="8"/>
    <x v="24"/>
  </r>
  <r>
    <x v="1550"/>
    <x v="1550"/>
    <x v="1548"/>
    <x v="47"/>
    <x v="462"/>
    <x v="1205"/>
    <x v="2"/>
    <x v="1"/>
    <s v="GBP"/>
    <n v="1463050034"/>
    <x v="1550"/>
    <n v="1460458034"/>
    <x v="1550"/>
    <x v="0"/>
    <x v="63"/>
    <x v="1"/>
    <x v="24"/>
    <n v="54"/>
    <x v="8"/>
    <x v="24"/>
  </r>
  <r>
    <x v="1551"/>
    <x v="1551"/>
    <x v="1549"/>
    <x v="8"/>
    <x v="117"/>
    <x v="109"/>
    <x v="2"/>
    <x v="0"/>
    <s v="USD"/>
    <n v="1432756039"/>
    <x v="1551"/>
    <n v="1430164039"/>
    <x v="1551"/>
    <x v="0"/>
    <x v="78"/>
    <x v="1"/>
    <x v="24"/>
    <n v="0"/>
    <x v="8"/>
    <x v="24"/>
  </r>
  <r>
    <x v="1552"/>
    <x v="1552"/>
    <x v="1550"/>
    <x v="270"/>
    <x v="1075"/>
    <x v="1206"/>
    <x v="2"/>
    <x v="0"/>
    <s v="USD"/>
    <n v="1412135940"/>
    <x v="341"/>
    <n v="1410366708"/>
    <x v="1552"/>
    <x v="0"/>
    <x v="38"/>
    <x v="1"/>
    <x v="24"/>
    <n v="1065.5"/>
    <x v="8"/>
    <x v="24"/>
  </r>
  <r>
    <x v="1553"/>
    <x v="1553"/>
    <x v="1551"/>
    <x v="12"/>
    <x v="117"/>
    <x v="109"/>
    <x v="2"/>
    <x v="0"/>
    <s v="USD"/>
    <n v="1441176447"/>
    <x v="1552"/>
    <n v="1438584447"/>
    <x v="1553"/>
    <x v="0"/>
    <x v="78"/>
    <x v="1"/>
    <x v="24"/>
    <n v="0"/>
    <x v="8"/>
    <x v="24"/>
  </r>
  <r>
    <x v="1554"/>
    <x v="1554"/>
    <x v="1552"/>
    <x v="22"/>
    <x v="117"/>
    <x v="109"/>
    <x v="2"/>
    <x v="2"/>
    <s v="AUD"/>
    <n v="1438495390"/>
    <x v="1553"/>
    <n v="1435903390"/>
    <x v="1554"/>
    <x v="0"/>
    <x v="78"/>
    <x v="1"/>
    <x v="24"/>
    <n v="0"/>
    <x v="8"/>
    <x v="24"/>
  </r>
  <r>
    <x v="1555"/>
    <x v="1555"/>
    <x v="1553"/>
    <x v="47"/>
    <x v="117"/>
    <x v="109"/>
    <x v="2"/>
    <x v="0"/>
    <s v="USD"/>
    <n v="1442509200"/>
    <x v="1554"/>
    <n v="1440513832"/>
    <x v="1555"/>
    <x v="0"/>
    <x v="78"/>
    <x v="1"/>
    <x v="24"/>
    <n v="0"/>
    <x v="8"/>
    <x v="24"/>
  </r>
  <r>
    <x v="1556"/>
    <x v="1556"/>
    <x v="1554"/>
    <x v="15"/>
    <x v="1076"/>
    <x v="1207"/>
    <x v="2"/>
    <x v="5"/>
    <s v="CAD"/>
    <n v="1467603624"/>
    <x v="1555"/>
    <n v="1465011624"/>
    <x v="1556"/>
    <x v="0"/>
    <x v="8"/>
    <x v="1"/>
    <x v="24"/>
    <n v="344.5"/>
    <x v="8"/>
    <x v="24"/>
  </r>
  <r>
    <x v="1557"/>
    <x v="1557"/>
    <x v="1555"/>
    <x v="30"/>
    <x v="173"/>
    <x v="914"/>
    <x v="2"/>
    <x v="0"/>
    <s v="USD"/>
    <n v="1411227633"/>
    <x v="1556"/>
    <n v="1408549233"/>
    <x v="1557"/>
    <x v="0"/>
    <x v="29"/>
    <x v="1"/>
    <x v="24"/>
    <n v="50.5"/>
    <x v="8"/>
    <x v="24"/>
  </r>
  <r>
    <x v="1558"/>
    <x v="1558"/>
    <x v="1556"/>
    <x v="47"/>
    <x v="428"/>
    <x v="1208"/>
    <x v="2"/>
    <x v="1"/>
    <s v="GBP"/>
    <n v="1440763920"/>
    <x v="1557"/>
    <n v="1435656759"/>
    <x v="1558"/>
    <x v="0"/>
    <x v="83"/>
    <x v="1"/>
    <x v="24"/>
    <n v="19"/>
    <x v="8"/>
    <x v="24"/>
  </r>
  <r>
    <x v="1559"/>
    <x v="1559"/>
    <x v="1557"/>
    <x v="36"/>
    <x v="155"/>
    <x v="119"/>
    <x v="2"/>
    <x v="0"/>
    <s v="USD"/>
    <n v="1430270199"/>
    <x v="1558"/>
    <n v="1428974199"/>
    <x v="1559"/>
    <x v="0"/>
    <x v="29"/>
    <x v="1"/>
    <x v="24"/>
    <n v="25.5"/>
    <x v="8"/>
    <x v="24"/>
  </r>
  <r>
    <x v="1560"/>
    <x v="1560"/>
    <x v="1558"/>
    <x v="30"/>
    <x v="1077"/>
    <x v="1209"/>
    <x v="2"/>
    <x v="0"/>
    <s v="USD"/>
    <n v="1415842193"/>
    <x v="1559"/>
    <n v="1414110593"/>
    <x v="1560"/>
    <x v="0"/>
    <x v="80"/>
    <x v="1"/>
    <x v="24"/>
    <n v="49"/>
    <x v="8"/>
    <x v="24"/>
  </r>
  <r>
    <x v="1561"/>
    <x v="1561"/>
    <x v="1559"/>
    <x v="3"/>
    <x v="1078"/>
    <x v="1210"/>
    <x v="1"/>
    <x v="0"/>
    <s v="USD"/>
    <n v="1383789603"/>
    <x v="1560"/>
    <n v="1381194003"/>
    <x v="1561"/>
    <x v="0"/>
    <x v="29"/>
    <x v="1"/>
    <x v="25"/>
    <n v="34"/>
    <x v="3"/>
    <x v="25"/>
  </r>
  <r>
    <x v="1562"/>
    <x v="1562"/>
    <x v="1560"/>
    <x v="23"/>
    <x v="117"/>
    <x v="109"/>
    <x v="1"/>
    <x v="0"/>
    <s v="USD"/>
    <n v="1259715000"/>
    <x v="1561"/>
    <n v="1253712916"/>
    <x v="1562"/>
    <x v="0"/>
    <x v="78"/>
    <x v="1"/>
    <x v="25"/>
    <n v="0"/>
    <x v="3"/>
    <x v="25"/>
  </r>
  <r>
    <x v="1563"/>
    <x v="1563"/>
    <x v="1561"/>
    <x v="12"/>
    <x v="1079"/>
    <x v="1211"/>
    <x v="1"/>
    <x v="1"/>
    <s v="GBP"/>
    <n v="1394815751"/>
    <x v="1562"/>
    <n v="1389635351"/>
    <x v="1563"/>
    <x v="0"/>
    <x v="84"/>
    <x v="1"/>
    <x v="25"/>
    <n v="43.5"/>
    <x v="3"/>
    <x v="25"/>
  </r>
  <r>
    <x v="1564"/>
    <x v="1564"/>
    <x v="1562"/>
    <x v="3"/>
    <x v="115"/>
    <x v="370"/>
    <x v="1"/>
    <x v="0"/>
    <s v="USD"/>
    <n v="1432843500"/>
    <x v="1563"/>
    <n v="1430124509"/>
    <x v="1564"/>
    <x v="0"/>
    <x v="29"/>
    <x v="1"/>
    <x v="25"/>
    <n v="5.5"/>
    <x v="3"/>
    <x v="25"/>
  </r>
  <r>
    <x v="1565"/>
    <x v="1565"/>
    <x v="1563"/>
    <x v="23"/>
    <x v="173"/>
    <x v="453"/>
    <x v="1"/>
    <x v="0"/>
    <s v="USD"/>
    <n v="1307554261"/>
    <x v="1564"/>
    <n v="1304962261"/>
    <x v="1565"/>
    <x v="0"/>
    <x v="29"/>
    <x v="1"/>
    <x v="25"/>
    <n v="50.5"/>
    <x v="3"/>
    <x v="25"/>
  </r>
  <r>
    <x v="1566"/>
    <x v="1566"/>
    <x v="1564"/>
    <x v="11"/>
    <x v="1080"/>
    <x v="1212"/>
    <x v="1"/>
    <x v="0"/>
    <s v="USD"/>
    <n v="1469656800"/>
    <x v="1565"/>
    <n v="1467151204"/>
    <x v="1566"/>
    <x v="0"/>
    <x v="211"/>
    <x v="1"/>
    <x v="25"/>
    <n v="3217"/>
    <x v="3"/>
    <x v="25"/>
  </r>
  <r>
    <x v="1567"/>
    <x v="1567"/>
    <x v="1565"/>
    <x v="0"/>
    <x v="457"/>
    <x v="1213"/>
    <x v="1"/>
    <x v="0"/>
    <s v="USD"/>
    <n v="1392595200"/>
    <x v="1566"/>
    <n v="1391293745"/>
    <x v="1567"/>
    <x v="0"/>
    <x v="62"/>
    <x v="1"/>
    <x v="25"/>
    <n v="181.5"/>
    <x v="3"/>
    <x v="25"/>
  </r>
  <r>
    <x v="1568"/>
    <x v="1568"/>
    <x v="1566"/>
    <x v="31"/>
    <x v="1081"/>
    <x v="1214"/>
    <x v="1"/>
    <x v="0"/>
    <s v="USD"/>
    <n v="1419384585"/>
    <x v="1567"/>
    <n v="1416360585"/>
    <x v="1568"/>
    <x v="0"/>
    <x v="19"/>
    <x v="1"/>
    <x v="25"/>
    <n v="1716"/>
    <x v="3"/>
    <x v="25"/>
  </r>
  <r>
    <x v="1569"/>
    <x v="1569"/>
    <x v="1567"/>
    <x v="11"/>
    <x v="117"/>
    <x v="109"/>
    <x v="1"/>
    <x v="0"/>
    <s v="USD"/>
    <n v="1369498714"/>
    <x v="1568"/>
    <n v="1366906714"/>
    <x v="1569"/>
    <x v="0"/>
    <x v="78"/>
    <x v="1"/>
    <x v="25"/>
    <n v="0"/>
    <x v="3"/>
    <x v="25"/>
  </r>
  <r>
    <x v="1570"/>
    <x v="1570"/>
    <x v="1568"/>
    <x v="12"/>
    <x v="685"/>
    <x v="613"/>
    <x v="1"/>
    <x v="0"/>
    <s v="USD"/>
    <n v="1460140282"/>
    <x v="1569"/>
    <n v="1457551882"/>
    <x v="1570"/>
    <x v="0"/>
    <x v="47"/>
    <x v="1"/>
    <x v="25"/>
    <n v="1268"/>
    <x v="3"/>
    <x v="25"/>
  </r>
  <r>
    <x v="1571"/>
    <x v="1571"/>
    <x v="1569"/>
    <x v="271"/>
    <x v="439"/>
    <x v="1215"/>
    <x v="1"/>
    <x v="1"/>
    <s v="GBP"/>
    <n v="1434738483"/>
    <x v="1570"/>
    <n v="1432146483"/>
    <x v="1571"/>
    <x v="0"/>
    <x v="80"/>
    <x v="1"/>
    <x v="25"/>
    <n v="42"/>
    <x v="3"/>
    <x v="25"/>
  </r>
  <r>
    <x v="1572"/>
    <x v="1572"/>
    <x v="1570"/>
    <x v="30"/>
    <x v="366"/>
    <x v="152"/>
    <x v="1"/>
    <x v="1"/>
    <s v="GBP"/>
    <n v="1456703940"/>
    <x v="1571"/>
    <n v="1454546859"/>
    <x v="1572"/>
    <x v="0"/>
    <x v="83"/>
    <x v="1"/>
    <x v="25"/>
    <n v="64"/>
    <x v="3"/>
    <x v="25"/>
  </r>
  <r>
    <x v="1573"/>
    <x v="1573"/>
    <x v="1571"/>
    <x v="7"/>
    <x v="445"/>
    <x v="1216"/>
    <x v="1"/>
    <x v="5"/>
    <s v="CAD"/>
    <n v="1491019140"/>
    <x v="1572"/>
    <n v="1487548802"/>
    <x v="1573"/>
    <x v="0"/>
    <x v="83"/>
    <x v="1"/>
    <x v="25"/>
    <n v="113"/>
    <x v="3"/>
    <x v="25"/>
  </r>
  <r>
    <x v="1574"/>
    <x v="1574"/>
    <x v="1572"/>
    <x v="3"/>
    <x v="1082"/>
    <x v="1217"/>
    <x v="1"/>
    <x v="0"/>
    <s v="USD"/>
    <n v="1424211329"/>
    <x v="1573"/>
    <n v="1421187329"/>
    <x v="1574"/>
    <x v="0"/>
    <x v="79"/>
    <x v="1"/>
    <x v="25"/>
    <n v="256"/>
    <x v="3"/>
    <x v="25"/>
  </r>
  <r>
    <x v="1575"/>
    <x v="1575"/>
    <x v="1573"/>
    <x v="3"/>
    <x v="1083"/>
    <x v="1218"/>
    <x v="1"/>
    <x v="0"/>
    <s v="USD"/>
    <n v="1404909296"/>
    <x v="1574"/>
    <n v="1402317296"/>
    <x v="1575"/>
    <x v="0"/>
    <x v="2"/>
    <x v="1"/>
    <x v="25"/>
    <n v="1163"/>
    <x v="3"/>
    <x v="25"/>
  </r>
  <r>
    <x v="1576"/>
    <x v="1576"/>
    <x v="1574"/>
    <x v="10"/>
    <x v="1084"/>
    <x v="175"/>
    <x v="1"/>
    <x v="0"/>
    <s v="USD"/>
    <n v="1435698368"/>
    <x v="1575"/>
    <n v="1431810368"/>
    <x v="1576"/>
    <x v="0"/>
    <x v="73"/>
    <x v="1"/>
    <x v="25"/>
    <n v="330"/>
    <x v="3"/>
    <x v="25"/>
  </r>
  <r>
    <x v="1577"/>
    <x v="1577"/>
    <x v="1575"/>
    <x v="3"/>
    <x v="434"/>
    <x v="1219"/>
    <x v="1"/>
    <x v="0"/>
    <s v="USD"/>
    <n v="1343161248"/>
    <x v="1576"/>
    <n v="1337977248"/>
    <x v="1577"/>
    <x v="0"/>
    <x v="84"/>
    <x v="1"/>
    <x v="25"/>
    <n v="28.5"/>
    <x v="3"/>
    <x v="25"/>
  </r>
  <r>
    <x v="1578"/>
    <x v="1578"/>
    <x v="1576"/>
    <x v="272"/>
    <x v="82"/>
    <x v="1220"/>
    <x v="1"/>
    <x v="0"/>
    <s v="USD"/>
    <n v="1283392800"/>
    <x v="1577"/>
    <n v="1281317691"/>
    <x v="1578"/>
    <x v="0"/>
    <x v="80"/>
    <x v="1"/>
    <x v="25"/>
    <n v="104.5"/>
    <x v="3"/>
    <x v="25"/>
  </r>
  <r>
    <x v="1579"/>
    <x v="1579"/>
    <x v="1577"/>
    <x v="273"/>
    <x v="920"/>
    <x v="1221"/>
    <x v="1"/>
    <x v="0"/>
    <s v="USD"/>
    <n v="1377734091"/>
    <x v="1578"/>
    <n v="1374882891"/>
    <x v="1579"/>
    <x v="0"/>
    <x v="84"/>
    <x v="1"/>
    <x v="25"/>
    <n v="15"/>
    <x v="3"/>
    <x v="25"/>
  </r>
  <r>
    <x v="1580"/>
    <x v="1580"/>
    <x v="1578"/>
    <x v="257"/>
    <x v="117"/>
    <x v="109"/>
    <x v="1"/>
    <x v="0"/>
    <s v="USD"/>
    <n v="1337562726"/>
    <x v="1579"/>
    <n v="1332378726"/>
    <x v="1580"/>
    <x v="0"/>
    <x v="78"/>
    <x v="1"/>
    <x v="25"/>
    <n v="0"/>
    <x v="3"/>
    <x v="25"/>
  </r>
  <r>
    <x v="1581"/>
    <x v="1581"/>
    <x v="1579"/>
    <x v="28"/>
    <x v="139"/>
    <x v="724"/>
    <x v="2"/>
    <x v="1"/>
    <s v="GBP"/>
    <n v="1450521990"/>
    <x v="1580"/>
    <n v="1447757190"/>
    <x v="1581"/>
    <x v="0"/>
    <x v="29"/>
    <x v="1"/>
    <x v="26"/>
    <n v="3"/>
    <x v="8"/>
    <x v="26"/>
  </r>
  <r>
    <x v="1582"/>
    <x v="1582"/>
    <x v="1580"/>
    <x v="28"/>
    <x v="1085"/>
    <x v="1222"/>
    <x v="2"/>
    <x v="0"/>
    <s v="USD"/>
    <n v="1445894400"/>
    <x v="1581"/>
    <n v="1440961053"/>
    <x v="1582"/>
    <x v="0"/>
    <x v="83"/>
    <x v="1"/>
    <x v="26"/>
    <n v="48"/>
    <x v="8"/>
    <x v="26"/>
  </r>
  <r>
    <x v="1583"/>
    <x v="1583"/>
    <x v="1581"/>
    <x v="22"/>
    <x v="493"/>
    <x v="1223"/>
    <x v="2"/>
    <x v="1"/>
    <s v="GBP"/>
    <n v="1411681391"/>
    <x v="1582"/>
    <n v="1409089391"/>
    <x v="1583"/>
    <x v="0"/>
    <x v="29"/>
    <x v="1"/>
    <x v="26"/>
    <n v="8"/>
    <x v="8"/>
    <x v="26"/>
  </r>
  <r>
    <x v="1584"/>
    <x v="1584"/>
    <x v="1582"/>
    <x v="38"/>
    <x v="117"/>
    <x v="109"/>
    <x v="2"/>
    <x v="0"/>
    <s v="USD"/>
    <n v="1401464101"/>
    <x v="1583"/>
    <n v="1400600101"/>
    <x v="1584"/>
    <x v="0"/>
    <x v="78"/>
    <x v="1"/>
    <x v="26"/>
    <n v="0"/>
    <x v="8"/>
    <x v="26"/>
  </r>
  <r>
    <x v="1585"/>
    <x v="1585"/>
    <x v="1583"/>
    <x v="13"/>
    <x v="1086"/>
    <x v="1224"/>
    <x v="2"/>
    <x v="5"/>
    <s v="CAD"/>
    <n v="1482663600"/>
    <x v="1584"/>
    <n v="1480800568"/>
    <x v="1585"/>
    <x v="0"/>
    <x v="8"/>
    <x v="1"/>
    <x v="26"/>
    <n v="796"/>
    <x v="8"/>
    <x v="26"/>
  </r>
  <r>
    <x v="1586"/>
    <x v="1586"/>
    <x v="1584"/>
    <x v="15"/>
    <x v="117"/>
    <x v="109"/>
    <x v="2"/>
    <x v="0"/>
    <s v="USD"/>
    <n v="1428197422"/>
    <x v="1585"/>
    <n v="1425609022"/>
    <x v="1586"/>
    <x v="0"/>
    <x v="78"/>
    <x v="1"/>
    <x v="26"/>
    <n v="0"/>
    <x v="8"/>
    <x v="26"/>
  </r>
  <r>
    <x v="1587"/>
    <x v="1587"/>
    <x v="1585"/>
    <x v="51"/>
    <x v="116"/>
    <x v="473"/>
    <x v="2"/>
    <x v="0"/>
    <s v="USD"/>
    <n v="1418510965"/>
    <x v="1586"/>
    <n v="1415918965"/>
    <x v="1587"/>
    <x v="0"/>
    <x v="29"/>
    <x v="1"/>
    <x v="26"/>
    <n v="1"/>
    <x v="8"/>
    <x v="26"/>
  </r>
  <r>
    <x v="1588"/>
    <x v="1588"/>
    <x v="1586"/>
    <x v="274"/>
    <x v="117"/>
    <x v="109"/>
    <x v="2"/>
    <x v="0"/>
    <s v="USD"/>
    <n v="1422735120"/>
    <x v="1587"/>
    <n v="1420091999"/>
    <x v="1588"/>
    <x v="0"/>
    <x v="78"/>
    <x v="1"/>
    <x v="26"/>
    <n v="0"/>
    <x v="8"/>
    <x v="26"/>
  </r>
  <r>
    <x v="1589"/>
    <x v="1589"/>
    <x v="1587"/>
    <x v="38"/>
    <x v="117"/>
    <x v="109"/>
    <x v="2"/>
    <x v="0"/>
    <s v="USD"/>
    <n v="1444433886"/>
    <x v="1588"/>
    <n v="1441841886"/>
    <x v="1589"/>
    <x v="0"/>
    <x v="78"/>
    <x v="1"/>
    <x v="26"/>
    <n v="0"/>
    <x v="8"/>
    <x v="26"/>
  </r>
  <r>
    <x v="1590"/>
    <x v="1590"/>
    <x v="1588"/>
    <x v="127"/>
    <x v="806"/>
    <x v="617"/>
    <x v="2"/>
    <x v="13"/>
    <s v="EUR"/>
    <n v="1443040464"/>
    <x v="1589"/>
    <n v="1440448464"/>
    <x v="1590"/>
    <x v="0"/>
    <x v="84"/>
    <x v="1"/>
    <x v="26"/>
    <n v="511"/>
    <x v="8"/>
    <x v="26"/>
  </r>
  <r>
    <x v="1591"/>
    <x v="1591"/>
    <x v="1589"/>
    <x v="32"/>
    <x v="1087"/>
    <x v="1225"/>
    <x v="2"/>
    <x v="1"/>
    <s v="GBP"/>
    <n v="1459700741"/>
    <x v="1590"/>
    <n v="1457112341"/>
    <x v="1591"/>
    <x v="0"/>
    <x v="297"/>
    <x v="1"/>
    <x v="26"/>
    <n v="2092"/>
    <x v="8"/>
    <x v="26"/>
  </r>
  <r>
    <x v="1592"/>
    <x v="1592"/>
    <x v="1590"/>
    <x v="251"/>
    <x v="117"/>
    <x v="109"/>
    <x v="2"/>
    <x v="0"/>
    <s v="USD"/>
    <n v="1427503485"/>
    <x v="1591"/>
    <n v="1423619085"/>
    <x v="1592"/>
    <x v="0"/>
    <x v="78"/>
    <x v="1"/>
    <x v="26"/>
    <n v="0"/>
    <x v="8"/>
    <x v="26"/>
  </r>
  <r>
    <x v="1593"/>
    <x v="1593"/>
    <x v="1591"/>
    <x v="29"/>
    <x v="158"/>
    <x v="1226"/>
    <x v="2"/>
    <x v="0"/>
    <s v="USD"/>
    <n v="1425154655"/>
    <x v="1592"/>
    <n v="1422562655"/>
    <x v="1593"/>
    <x v="0"/>
    <x v="83"/>
    <x v="1"/>
    <x v="26"/>
    <n v="3"/>
    <x v="8"/>
    <x v="26"/>
  </r>
  <r>
    <x v="1594"/>
    <x v="1594"/>
    <x v="1592"/>
    <x v="28"/>
    <x v="82"/>
    <x v="1227"/>
    <x v="2"/>
    <x v="0"/>
    <s v="USD"/>
    <n v="1463329260"/>
    <x v="1593"/>
    <n v="1458147982"/>
    <x v="1594"/>
    <x v="0"/>
    <x v="73"/>
    <x v="1"/>
    <x v="26"/>
    <n v="107.5"/>
    <x v="8"/>
    <x v="26"/>
  </r>
  <r>
    <x v="1595"/>
    <x v="1595"/>
    <x v="1593"/>
    <x v="57"/>
    <x v="668"/>
    <x v="1228"/>
    <x v="2"/>
    <x v="0"/>
    <s v="USD"/>
    <n v="1403122380"/>
    <x v="1594"/>
    <n v="1400634728"/>
    <x v="1595"/>
    <x v="0"/>
    <x v="63"/>
    <x v="1"/>
    <x v="26"/>
    <n v="143.5"/>
    <x v="8"/>
    <x v="26"/>
  </r>
  <r>
    <x v="1596"/>
    <x v="1596"/>
    <x v="1594"/>
    <x v="53"/>
    <x v="735"/>
    <x v="1229"/>
    <x v="2"/>
    <x v="1"/>
    <s v="GBP"/>
    <n v="1418469569"/>
    <x v="1595"/>
    <n v="1414577969"/>
    <x v="1596"/>
    <x v="0"/>
    <x v="83"/>
    <x v="1"/>
    <x v="26"/>
    <n v="39"/>
    <x v="8"/>
    <x v="26"/>
  </r>
  <r>
    <x v="1597"/>
    <x v="1597"/>
    <x v="1595"/>
    <x v="36"/>
    <x v="117"/>
    <x v="109"/>
    <x v="2"/>
    <x v="0"/>
    <s v="USD"/>
    <n v="1474360197"/>
    <x v="1596"/>
    <n v="1471768197"/>
    <x v="1597"/>
    <x v="0"/>
    <x v="78"/>
    <x v="1"/>
    <x v="26"/>
    <n v="0"/>
    <x v="8"/>
    <x v="26"/>
  </r>
  <r>
    <x v="1598"/>
    <x v="1598"/>
    <x v="1596"/>
    <x v="134"/>
    <x v="116"/>
    <x v="415"/>
    <x v="2"/>
    <x v="0"/>
    <s v="USD"/>
    <n v="1437926458"/>
    <x v="1597"/>
    <n v="1432742458"/>
    <x v="1598"/>
    <x v="0"/>
    <x v="29"/>
    <x v="1"/>
    <x v="26"/>
    <n v="1"/>
    <x v="8"/>
    <x v="26"/>
  </r>
  <r>
    <x v="1599"/>
    <x v="1599"/>
    <x v="1597"/>
    <x v="2"/>
    <x v="117"/>
    <x v="109"/>
    <x v="2"/>
    <x v="1"/>
    <s v="GBP"/>
    <n v="1460116576"/>
    <x v="1598"/>
    <n v="1457528176"/>
    <x v="1599"/>
    <x v="0"/>
    <x v="78"/>
    <x v="1"/>
    <x v="26"/>
    <n v="0"/>
    <x v="8"/>
    <x v="26"/>
  </r>
  <r>
    <x v="1600"/>
    <x v="1600"/>
    <x v="1598"/>
    <x v="10"/>
    <x v="1088"/>
    <x v="1230"/>
    <x v="2"/>
    <x v="0"/>
    <s v="USD"/>
    <n v="1405401060"/>
    <x v="1599"/>
    <n v="1401585752"/>
    <x v="1600"/>
    <x v="0"/>
    <x v="82"/>
    <x v="1"/>
    <x v="26"/>
    <n v="188"/>
    <x v="8"/>
    <x v="26"/>
  </r>
  <r>
    <x v="1601"/>
    <x v="1601"/>
    <x v="1599"/>
    <x v="30"/>
    <x v="1089"/>
    <x v="1231"/>
    <x v="0"/>
    <x v="0"/>
    <s v="USD"/>
    <n v="1304561633"/>
    <x v="1600"/>
    <n v="1301969633"/>
    <x v="1601"/>
    <x v="0"/>
    <x v="66"/>
    <x v="0"/>
    <x v="11"/>
    <n v="1381.115"/>
    <x v="4"/>
    <x v="11"/>
  </r>
  <r>
    <x v="1602"/>
    <x v="1602"/>
    <x v="1600"/>
    <x v="15"/>
    <x v="1090"/>
    <x v="325"/>
    <x v="0"/>
    <x v="0"/>
    <s v="USD"/>
    <n v="1318633200"/>
    <x v="1601"/>
    <n v="1314947317"/>
    <x v="1602"/>
    <x v="0"/>
    <x v="58"/>
    <x v="0"/>
    <x v="11"/>
    <n v="767.25"/>
    <x v="4"/>
    <x v="11"/>
  </r>
  <r>
    <x v="1603"/>
    <x v="1603"/>
    <x v="1601"/>
    <x v="13"/>
    <x v="1091"/>
    <x v="1232"/>
    <x v="0"/>
    <x v="0"/>
    <s v="USD"/>
    <n v="1327723459"/>
    <x v="1602"/>
    <n v="1322539459"/>
    <x v="1603"/>
    <x v="0"/>
    <x v="209"/>
    <x v="0"/>
    <x v="11"/>
    <n v="1015.33"/>
    <x v="4"/>
    <x v="11"/>
  </r>
  <r>
    <x v="1604"/>
    <x v="1604"/>
    <x v="1602"/>
    <x v="70"/>
    <x v="1092"/>
    <x v="1233"/>
    <x v="0"/>
    <x v="0"/>
    <s v="USD"/>
    <n v="1332011835"/>
    <x v="1603"/>
    <n v="1328559435"/>
    <x v="1604"/>
    <x v="0"/>
    <x v="16"/>
    <x v="0"/>
    <x v="11"/>
    <n v="1744.5"/>
    <x v="4"/>
    <x v="11"/>
  </r>
  <r>
    <x v="1605"/>
    <x v="1605"/>
    <x v="1603"/>
    <x v="12"/>
    <x v="1093"/>
    <x v="1234"/>
    <x v="0"/>
    <x v="0"/>
    <s v="USD"/>
    <n v="1312182000"/>
    <x v="1604"/>
    <n v="1311380313"/>
    <x v="1605"/>
    <x v="0"/>
    <x v="34"/>
    <x v="0"/>
    <x v="11"/>
    <n v="3042.8"/>
    <x v="4"/>
    <x v="11"/>
  </r>
  <r>
    <x v="1606"/>
    <x v="1606"/>
    <x v="1604"/>
    <x v="6"/>
    <x v="1094"/>
    <x v="1235"/>
    <x v="0"/>
    <x v="0"/>
    <s v="USD"/>
    <n v="1300930838"/>
    <x v="1605"/>
    <n v="1293158438"/>
    <x v="1606"/>
    <x v="0"/>
    <x v="297"/>
    <x v="0"/>
    <x v="11"/>
    <n v="4086.165"/>
    <x v="4"/>
    <x v="11"/>
  </r>
  <r>
    <x v="1607"/>
    <x v="1607"/>
    <x v="1605"/>
    <x v="3"/>
    <x v="1095"/>
    <x v="1236"/>
    <x v="0"/>
    <x v="0"/>
    <s v="USD"/>
    <n v="1339701851"/>
    <x v="1606"/>
    <n v="1337887451"/>
    <x v="1607"/>
    <x v="0"/>
    <x v="242"/>
    <x v="0"/>
    <x v="11"/>
    <n v="7358"/>
    <x v="4"/>
    <x v="11"/>
  </r>
  <r>
    <x v="1608"/>
    <x v="1608"/>
    <x v="1606"/>
    <x v="38"/>
    <x v="1096"/>
    <x v="982"/>
    <x v="0"/>
    <x v="0"/>
    <s v="USD"/>
    <n v="1388553960"/>
    <x v="1607"/>
    <n v="1385754986"/>
    <x v="1608"/>
    <x v="0"/>
    <x v="23"/>
    <x v="0"/>
    <x v="11"/>
    <n v="619"/>
    <x v="4"/>
    <x v="11"/>
  </r>
  <r>
    <x v="1609"/>
    <x v="1609"/>
    <x v="1607"/>
    <x v="15"/>
    <x v="1097"/>
    <x v="1237"/>
    <x v="0"/>
    <x v="0"/>
    <s v="USD"/>
    <n v="1320220800"/>
    <x v="1608"/>
    <n v="1315612909"/>
    <x v="1609"/>
    <x v="0"/>
    <x v="80"/>
    <x v="0"/>
    <x v="11"/>
    <n v="889.5"/>
    <x v="4"/>
    <x v="11"/>
  </r>
  <r>
    <x v="1610"/>
    <x v="1610"/>
    <x v="1608"/>
    <x v="13"/>
    <x v="1098"/>
    <x v="1238"/>
    <x v="0"/>
    <x v="0"/>
    <s v="USD"/>
    <n v="1355609510"/>
    <x v="1609"/>
    <n v="1353017510"/>
    <x v="1610"/>
    <x v="0"/>
    <x v="300"/>
    <x v="0"/>
    <x v="11"/>
    <n v="2774.5"/>
    <x v="4"/>
    <x v="11"/>
  </r>
  <r>
    <x v="1611"/>
    <x v="1611"/>
    <x v="1609"/>
    <x v="134"/>
    <x v="1099"/>
    <x v="1239"/>
    <x v="0"/>
    <x v="0"/>
    <s v="USD"/>
    <n v="1370390432"/>
    <x v="1610"/>
    <n v="1368576032"/>
    <x v="1611"/>
    <x v="0"/>
    <x v="74"/>
    <x v="0"/>
    <x v="11"/>
    <n v="514"/>
    <x v="4"/>
    <x v="11"/>
  </r>
  <r>
    <x v="1612"/>
    <x v="1612"/>
    <x v="1610"/>
    <x v="2"/>
    <x v="1100"/>
    <x v="1007"/>
    <x v="0"/>
    <x v="0"/>
    <s v="USD"/>
    <n v="1357160384"/>
    <x v="1611"/>
    <n v="1354568384"/>
    <x v="1612"/>
    <x v="0"/>
    <x v="202"/>
    <x v="0"/>
    <x v="11"/>
    <n v="280.5"/>
    <x v="4"/>
    <x v="11"/>
  </r>
  <r>
    <x v="1613"/>
    <x v="1613"/>
    <x v="1611"/>
    <x v="28"/>
    <x v="1101"/>
    <x v="1240"/>
    <x v="0"/>
    <x v="0"/>
    <s v="USD"/>
    <n v="1342921202"/>
    <x v="1612"/>
    <n v="1340329202"/>
    <x v="1613"/>
    <x v="0"/>
    <x v="55"/>
    <x v="0"/>
    <x v="11"/>
    <n v="520.5"/>
    <x v="4"/>
    <x v="11"/>
  </r>
  <r>
    <x v="1614"/>
    <x v="1614"/>
    <x v="1612"/>
    <x v="10"/>
    <x v="1102"/>
    <x v="1241"/>
    <x v="0"/>
    <x v="0"/>
    <s v="USD"/>
    <n v="1407085200"/>
    <x v="1613"/>
    <n v="1401924769"/>
    <x v="1614"/>
    <x v="0"/>
    <x v="99"/>
    <x v="0"/>
    <x v="11"/>
    <n v="2606"/>
    <x v="4"/>
    <x v="11"/>
  </r>
  <r>
    <x v="1615"/>
    <x v="1615"/>
    <x v="1613"/>
    <x v="6"/>
    <x v="1103"/>
    <x v="1242"/>
    <x v="0"/>
    <x v="0"/>
    <s v="USD"/>
    <n v="1323742396"/>
    <x v="1614"/>
    <n v="1319850796"/>
    <x v="1615"/>
    <x v="0"/>
    <x v="327"/>
    <x v="0"/>
    <x v="11"/>
    <n v="4633"/>
    <x v="4"/>
    <x v="11"/>
  </r>
  <r>
    <x v="1616"/>
    <x v="1616"/>
    <x v="1614"/>
    <x v="3"/>
    <x v="1104"/>
    <x v="1243"/>
    <x v="0"/>
    <x v="0"/>
    <s v="USD"/>
    <n v="1353621600"/>
    <x v="1615"/>
    <n v="1350061821"/>
    <x v="1616"/>
    <x v="0"/>
    <x v="328"/>
    <x v="0"/>
    <x v="11"/>
    <n v="5288.5"/>
    <x v="4"/>
    <x v="11"/>
  </r>
  <r>
    <x v="1617"/>
    <x v="1617"/>
    <x v="1615"/>
    <x v="39"/>
    <x v="950"/>
    <x v="1244"/>
    <x v="0"/>
    <x v="0"/>
    <s v="USD"/>
    <n v="1383332400"/>
    <x v="1616"/>
    <n v="1380470188"/>
    <x v="1617"/>
    <x v="0"/>
    <x v="150"/>
    <x v="0"/>
    <x v="11"/>
    <n v="5184"/>
    <x v="4"/>
    <x v="11"/>
  </r>
  <r>
    <x v="1618"/>
    <x v="1618"/>
    <x v="1616"/>
    <x v="15"/>
    <x v="1105"/>
    <x v="1245"/>
    <x v="0"/>
    <x v="0"/>
    <s v="USD"/>
    <n v="1362757335"/>
    <x v="1617"/>
    <n v="1359301335"/>
    <x v="1618"/>
    <x v="0"/>
    <x v="74"/>
    <x v="0"/>
    <x v="11"/>
    <n v="801.5"/>
    <x v="4"/>
    <x v="11"/>
  </r>
  <r>
    <x v="1619"/>
    <x v="1619"/>
    <x v="1617"/>
    <x v="15"/>
    <x v="41"/>
    <x v="25"/>
    <x v="0"/>
    <x v="0"/>
    <s v="USD"/>
    <n v="1410755286"/>
    <x v="1618"/>
    <n v="1408940886"/>
    <x v="1619"/>
    <x v="0"/>
    <x v="23"/>
    <x v="0"/>
    <x v="11"/>
    <n v="1011.5"/>
    <x v="4"/>
    <x v="11"/>
  </r>
  <r>
    <x v="1620"/>
    <x v="1620"/>
    <x v="1618"/>
    <x v="28"/>
    <x v="932"/>
    <x v="1246"/>
    <x v="0"/>
    <x v="0"/>
    <s v="USD"/>
    <n v="1361606940"/>
    <x v="1619"/>
    <n v="1361002140"/>
    <x v="1620"/>
    <x v="0"/>
    <x v="57"/>
    <x v="0"/>
    <x v="11"/>
    <n v="573.5"/>
    <x v="4"/>
    <x v="11"/>
  </r>
  <r>
    <x v="1621"/>
    <x v="1621"/>
    <x v="1619"/>
    <x v="10"/>
    <x v="1106"/>
    <x v="1247"/>
    <x v="0"/>
    <x v="0"/>
    <s v="USD"/>
    <n v="1338177540"/>
    <x v="1620"/>
    <n v="1333550015"/>
    <x v="1621"/>
    <x v="0"/>
    <x v="77"/>
    <x v="0"/>
    <x v="11"/>
    <n v="3048.5"/>
    <x v="4"/>
    <x v="11"/>
  </r>
  <r>
    <x v="1622"/>
    <x v="1622"/>
    <x v="1620"/>
    <x v="275"/>
    <x v="1107"/>
    <x v="1248"/>
    <x v="0"/>
    <x v="0"/>
    <s v="USD"/>
    <n v="1418803140"/>
    <x v="1621"/>
    <n v="1415343874"/>
    <x v="1622"/>
    <x v="0"/>
    <x v="71"/>
    <x v="0"/>
    <x v="11"/>
    <n v="3542"/>
    <x v="4"/>
    <x v="11"/>
  </r>
  <r>
    <x v="1623"/>
    <x v="1623"/>
    <x v="1621"/>
    <x v="47"/>
    <x v="1108"/>
    <x v="1249"/>
    <x v="0"/>
    <x v="1"/>
    <s v="GBP"/>
    <n v="1377621089"/>
    <x v="1622"/>
    <n v="1372437089"/>
    <x v="1623"/>
    <x v="0"/>
    <x v="59"/>
    <x v="0"/>
    <x v="11"/>
    <n v="388"/>
    <x v="4"/>
    <x v="11"/>
  </r>
  <r>
    <x v="1624"/>
    <x v="1624"/>
    <x v="1622"/>
    <x v="28"/>
    <x v="1109"/>
    <x v="1250"/>
    <x v="0"/>
    <x v="0"/>
    <s v="USD"/>
    <n v="1357721335"/>
    <x v="1623"/>
    <n v="1354265335"/>
    <x v="1624"/>
    <x v="0"/>
    <x v="20"/>
    <x v="0"/>
    <x v="11"/>
    <n v="602.5"/>
    <x v="4"/>
    <x v="11"/>
  </r>
  <r>
    <x v="1625"/>
    <x v="1625"/>
    <x v="1623"/>
    <x v="51"/>
    <x v="1110"/>
    <x v="1251"/>
    <x v="0"/>
    <x v="0"/>
    <s v="USD"/>
    <n v="1347382053"/>
    <x v="1624"/>
    <n v="1344962853"/>
    <x v="1625"/>
    <x v="0"/>
    <x v="201"/>
    <x v="0"/>
    <x v="11"/>
    <n v="5877"/>
    <x v="4"/>
    <x v="11"/>
  </r>
  <r>
    <x v="1626"/>
    <x v="1626"/>
    <x v="1624"/>
    <x v="6"/>
    <x v="1111"/>
    <x v="1252"/>
    <x v="0"/>
    <x v="0"/>
    <s v="USD"/>
    <n v="1385932867"/>
    <x v="1625"/>
    <n v="1383337267"/>
    <x v="1626"/>
    <x v="0"/>
    <x v="52"/>
    <x v="0"/>
    <x v="11"/>
    <n v="4101.5"/>
    <x v="4"/>
    <x v="11"/>
  </r>
  <r>
    <x v="1627"/>
    <x v="1627"/>
    <x v="1625"/>
    <x v="13"/>
    <x v="859"/>
    <x v="967"/>
    <x v="0"/>
    <x v="0"/>
    <s v="USD"/>
    <n v="1353905940"/>
    <x v="1626"/>
    <n v="1351011489"/>
    <x v="1627"/>
    <x v="0"/>
    <x v="44"/>
    <x v="0"/>
    <x v="11"/>
    <n v="1189"/>
    <x v="4"/>
    <x v="11"/>
  </r>
  <r>
    <x v="1628"/>
    <x v="1628"/>
    <x v="1626"/>
    <x v="23"/>
    <x v="1112"/>
    <x v="1253"/>
    <x v="0"/>
    <x v="0"/>
    <s v="USD"/>
    <n v="1403026882"/>
    <x v="1627"/>
    <n v="1400175682"/>
    <x v="1628"/>
    <x v="0"/>
    <x v="106"/>
    <x v="0"/>
    <x v="11"/>
    <n v="2062.5"/>
    <x v="4"/>
    <x v="11"/>
  </r>
  <r>
    <x v="1629"/>
    <x v="1629"/>
    <x v="1627"/>
    <x v="12"/>
    <x v="1113"/>
    <x v="1078"/>
    <x v="0"/>
    <x v="0"/>
    <s v="USD"/>
    <n v="1392929333"/>
    <x v="1628"/>
    <n v="1389041333"/>
    <x v="1629"/>
    <x v="0"/>
    <x v="141"/>
    <x v="0"/>
    <x v="11"/>
    <n v="3151"/>
    <x v="4"/>
    <x v="11"/>
  </r>
  <r>
    <x v="1630"/>
    <x v="1630"/>
    <x v="1628"/>
    <x v="23"/>
    <x v="1114"/>
    <x v="1254"/>
    <x v="0"/>
    <x v="0"/>
    <s v="USD"/>
    <n v="1330671540"/>
    <x v="1629"/>
    <n v="1328040375"/>
    <x v="1630"/>
    <x v="0"/>
    <x v="149"/>
    <x v="0"/>
    <x v="11"/>
    <n v="5368"/>
    <x v="4"/>
    <x v="11"/>
  </r>
  <r>
    <x v="1631"/>
    <x v="1631"/>
    <x v="1629"/>
    <x v="3"/>
    <x v="1115"/>
    <x v="1255"/>
    <x v="0"/>
    <x v="0"/>
    <s v="USD"/>
    <n v="1350074261"/>
    <x v="1630"/>
    <n v="1347482261"/>
    <x v="1631"/>
    <x v="0"/>
    <x v="182"/>
    <x v="0"/>
    <x v="11"/>
    <n v="7862"/>
    <x v="4"/>
    <x v="11"/>
  </r>
  <r>
    <x v="1632"/>
    <x v="1632"/>
    <x v="1630"/>
    <x v="23"/>
    <x v="1116"/>
    <x v="1256"/>
    <x v="0"/>
    <x v="0"/>
    <s v="USD"/>
    <n v="1316851854"/>
    <x v="1631"/>
    <n v="1311667854"/>
    <x v="1632"/>
    <x v="0"/>
    <x v="5"/>
    <x v="0"/>
    <x v="11"/>
    <n v="2056"/>
    <x v="4"/>
    <x v="11"/>
  </r>
  <r>
    <x v="1633"/>
    <x v="1633"/>
    <x v="1631"/>
    <x v="3"/>
    <x v="1117"/>
    <x v="31"/>
    <x v="0"/>
    <x v="0"/>
    <s v="USD"/>
    <n v="1326690000"/>
    <x v="1632"/>
    <n v="1324329156"/>
    <x v="1633"/>
    <x v="0"/>
    <x v="6"/>
    <x v="0"/>
    <x v="11"/>
    <n v="5029"/>
    <x v="4"/>
    <x v="11"/>
  </r>
  <r>
    <x v="1634"/>
    <x v="1634"/>
    <x v="1632"/>
    <x v="13"/>
    <x v="1118"/>
    <x v="10"/>
    <x v="0"/>
    <x v="0"/>
    <s v="USD"/>
    <n v="1306994340"/>
    <x v="1633"/>
    <n v="1303706001"/>
    <x v="1634"/>
    <x v="0"/>
    <x v="58"/>
    <x v="0"/>
    <x v="11"/>
    <n v="1021"/>
    <x v="4"/>
    <x v="11"/>
  </r>
  <r>
    <x v="1635"/>
    <x v="1635"/>
    <x v="1633"/>
    <x v="13"/>
    <x v="958"/>
    <x v="1066"/>
    <x v="0"/>
    <x v="0"/>
    <s v="USD"/>
    <n v="1468270261"/>
    <x v="1634"/>
    <n v="1463086261"/>
    <x v="1635"/>
    <x v="0"/>
    <x v="77"/>
    <x v="0"/>
    <x v="11"/>
    <n v="1271.5"/>
    <x v="4"/>
    <x v="11"/>
  </r>
  <r>
    <x v="1636"/>
    <x v="1636"/>
    <x v="1634"/>
    <x v="37"/>
    <x v="1119"/>
    <x v="1257"/>
    <x v="0"/>
    <x v="0"/>
    <s v="USD"/>
    <n v="1307851200"/>
    <x v="1635"/>
    <n v="1304129088"/>
    <x v="1636"/>
    <x v="0"/>
    <x v="45"/>
    <x v="0"/>
    <x v="11"/>
    <n v="2373.5"/>
    <x v="4"/>
    <x v="11"/>
  </r>
  <r>
    <x v="1637"/>
    <x v="1637"/>
    <x v="1635"/>
    <x v="2"/>
    <x v="1120"/>
    <x v="965"/>
    <x v="0"/>
    <x v="0"/>
    <s v="USD"/>
    <n v="1262302740"/>
    <x v="1636"/>
    <n v="1257444140"/>
    <x v="1637"/>
    <x v="0"/>
    <x v="41"/>
    <x v="0"/>
    <x v="11"/>
    <n v="267"/>
    <x v="4"/>
    <x v="11"/>
  </r>
  <r>
    <x v="1638"/>
    <x v="1638"/>
    <x v="1636"/>
    <x v="28"/>
    <x v="1121"/>
    <x v="2"/>
    <x v="0"/>
    <x v="0"/>
    <s v="USD"/>
    <n v="1362086700"/>
    <x v="1637"/>
    <n v="1358180968"/>
    <x v="1638"/>
    <x v="0"/>
    <x v="74"/>
    <x v="0"/>
    <x v="11"/>
    <n v="538.5"/>
    <x v="4"/>
    <x v="11"/>
  </r>
  <r>
    <x v="1639"/>
    <x v="1639"/>
    <x v="1637"/>
    <x v="40"/>
    <x v="1122"/>
    <x v="31"/>
    <x v="0"/>
    <x v="0"/>
    <s v="USD"/>
    <n v="1330789165"/>
    <x v="1638"/>
    <n v="1328197165"/>
    <x v="1639"/>
    <x v="0"/>
    <x v="10"/>
    <x v="0"/>
    <x v="11"/>
    <n v="909.5"/>
    <x v="4"/>
    <x v="11"/>
  </r>
  <r>
    <x v="1640"/>
    <x v="1640"/>
    <x v="1638"/>
    <x v="44"/>
    <x v="1123"/>
    <x v="1258"/>
    <x v="0"/>
    <x v="0"/>
    <s v="USD"/>
    <n v="1280800740"/>
    <x v="1639"/>
    <n v="1279603955"/>
    <x v="1640"/>
    <x v="0"/>
    <x v="57"/>
    <x v="0"/>
    <x v="11"/>
    <n v="348.22"/>
    <x v="4"/>
    <x v="11"/>
  </r>
  <r>
    <x v="1641"/>
    <x v="1641"/>
    <x v="1639"/>
    <x v="30"/>
    <x v="535"/>
    <x v="578"/>
    <x v="0"/>
    <x v="0"/>
    <s v="USD"/>
    <n v="1418998744"/>
    <x v="1640"/>
    <n v="1416406744"/>
    <x v="1641"/>
    <x v="0"/>
    <x v="55"/>
    <x v="0"/>
    <x v="27"/>
    <n v="1280.5"/>
    <x v="4"/>
    <x v="27"/>
  </r>
  <r>
    <x v="1642"/>
    <x v="1642"/>
    <x v="1640"/>
    <x v="38"/>
    <x v="647"/>
    <x v="31"/>
    <x v="0"/>
    <x v="0"/>
    <s v="USD"/>
    <n v="1308011727"/>
    <x v="1641"/>
    <n v="1306283727"/>
    <x v="1642"/>
    <x v="0"/>
    <x v="33"/>
    <x v="0"/>
    <x v="27"/>
    <n v="614"/>
    <x v="4"/>
    <x v="27"/>
  </r>
  <r>
    <x v="1643"/>
    <x v="1643"/>
    <x v="1641"/>
    <x v="10"/>
    <x v="1124"/>
    <x v="1259"/>
    <x v="0"/>
    <x v="0"/>
    <s v="USD"/>
    <n v="1348516012"/>
    <x v="1642"/>
    <n v="1345924012"/>
    <x v="1643"/>
    <x v="0"/>
    <x v="77"/>
    <x v="0"/>
    <x v="27"/>
    <n v="3136"/>
    <x v="4"/>
    <x v="27"/>
  </r>
  <r>
    <x v="1644"/>
    <x v="1644"/>
    <x v="1642"/>
    <x v="3"/>
    <x v="1125"/>
    <x v="1260"/>
    <x v="0"/>
    <x v="0"/>
    <s v="USD"/>
    <n v="1353551160"/>
    <x v="1643"/>
    <n v="1348363560"/>
    <x v="1644"/>
    <x v="0"/>
    <x v="130"/>
    <x v="0"/>
    <x v="27"/>
    <n v="5539"/>
    <x v="4"/>
    <x v="27"/>
  </r>
  <r>
    <x v="1645"/>
    <x v="1645"/>
    <x v="1643"/>
    <x v="10"/>
    <x v="1126"/>
    <x v="1261"/>
    <x v="0"/>
    <x v="0"/>
    <s v="USD"/>
    <n v="1379515740"/>
    <x v="1644"/>
    <n v="1378306140"/>
    <x v="1645"/>
    <x v="0"/>
    <x v="73"/>
    <x v="0"/>
    <x v="27"/>
    <n v="2775"/>
    <x v="4"/>
    <x v="27"/>
  </r>
  <r>
    <x v="1646"/>
    <x v="1646"/>
    <x v="1644"/>
    <x v="13"/>
    <x v="1127"/>
    <x v="1097"/>
    <x v="0"/>
    <x v="1"/>
    <s v="GBP"/>
    <n v="1408039860"/>
    <x v="1645"/>
    <n v="1405248503"/>
    <x v="1646"/>
    <x v="0"/>
    <x v="183"/>
    <x v="0"/>
    <x v="27"/>
    <n v="1143.5"/>
    <x v="4"/>
    <x v="27"/>
  </r>
  <r>
    <x v="1647"/>
    <x v="1647"/>
    <x v="1645"/>
    <x v="10"/>
    <x v="1128"/>
    <x v="1262"/>
    <x v="0"/>
    <x v="0"/>
    <s v="USD"/>
    <n v="1339235377"/>
    <x v="1646"/>
    <n v="1336643377"/>
    <x v="1647"/>
    <x v="0"/>
    <x v="67"/>
    <x v="0"/>
    <x v="27"/>
    <n v="2641"/>
    <x v="4"/>
    <x v="27"/>
  </r>
  <r>
    <x v="1648"/>
    <x v="1648"/>
    <x v="1646"/>
    <x v="98"/>
    <x v="1129"/>
    <x v="1263"/>
    <x v="0"/>
    <x v="0"/>
    <s v="USD"/>
    <n v="1300636482"/>
    <x v="1647"/>
    <n v="1298048082"/>
    <x v="1648"/>
    <x v="0"/>
    <x v="240"/>
    <x v="0"/>
    <x v="27"/>
    <n v="1485.5"/>
    <x v="4"/>
    <x v="27"/>
  </r>
  <r>
    <x v="1649"/>
    <x v="1649"/>
    <x v="1647"/>
    <x v="276"/>
    <x v="1130"/>
    <x v="1264"/>
    <x v="0"/>
    <x v="0"/>
    <s v="USD"/>
    <n v="1400862355"/>
    <x v="1648"/>
    <n v="1396974355"/>
    <x v="1649"/>
    <x v="0"/>
    <x v="75"/>
    <x v="0"/>
    <x v="27"/>
    <n v="1951.665"/>
    <x v="4"/>
    <x v="27"/>
  </r>
  <r>
    <x v="1650"/>
    <x v="1650"/>
    <x v="1648"/>
    <x v="13"/>
    <x v="1131"/>
    <x v="1265"/>
    <x v="0"/>
    <x v="0"/>
    <s v="USD"/>
    <n v="1381314437"/>
    <x v="1649"/>
    <n v="1378722437"/>
    <x v="1650"/>
    <x v="0"/>
    <x v="58"/>
    <x v="0"/>
    <x v="27"/>
    <n v="1431.5"/>
    <x v="4"/>
    <x v="27"/>
  </r>
  <r>
    <x v="1651"/>
    <x v="1651"/>
    <x v="1649"/>
    <x v="13"/>
    <x v="1132"/>
    <x v="1266"/>
    <x v="0"/>
    <x v="0"/>
    <s v="USD"/>
    <n v="1303801140"/>
    <x v="1650"/>
    <n v="1300916220"/>
    <x v="1651"/>
    <x v="0"/>
    <x v="9"/>
    <x v="0"/>
    <x v="27"/>
    <n v="1017.5"/>
    <x v="4"/>
    <x v="27"/>
  </r>
  <r>
    <x v="1652"/>
    <x v="1652"/>
    <x v="1650"/>
    <x v="37"/>
    <x v="1133"/>
    <x v="17"/>
    <x v="0"/>
    <x v="0"/>
    <s v="USD"/>
    <n v="1385297393"/>
    <x v="1651"/>
    <n v="1382701793"/>
    <x v="1652"/>
    <x v="0"/>
    <x v="16"/>
    <x v="0"/>
    <x v="27"/>
    <n v="2300"/>
    <x v="4"/>
    <x v="27"/>
  </r>
  <r>
    <x v="1653"/>
    <x v="1653"/>
    <x v="1651"/>
    <x v="10"/>
    <x v="1134"/>
    <x v="1267"/>
    <x v="0"/>
    <x v="0"/>
    <s v="USD"/>
    <n v="1303675296"/>
    <x v="1652"/>
    <n v="1300996896"/>
    <x v="1653"/>
    <x v="0"/>
    <x v="129"/>
    <x v="0"/>
    <x v="27"/>
    <n v="4439.76"/>
    <x v="4"/>
    <x v="27"/>
  </r>
  <r>
    <x v="1654"/>
    <x v="1654"/>
    <x v="1652"/>
    <x v="184"/>
    <x v="1135"/>
    <x v="1268"/>
    <x v="0"/>
    <x v="0"/>
    <s v="USD"/>
    <n v="1334784160"/>
    <x v="1653"/>
    <n v="1332192160"/>
    <x v="1654"/>
    <x v="0"/>
    <x v="69"/>
    <x v="0"/>
    <x v="27"/>
    <n v="676.5"/>
    <x v="4"/>
    <x v="27"/>
  </r>
  <r>
    <x v="1655"/>
    <x v="1655"/>
    <x v="1653"/>
    <x v="15"/>
    <x v="1136"/>
    <x v="1269"/>
    <x v="0"/>
    <x v="0"/>
    <s v="USD"/>
    <n v="1333648820"/>
    <x v="1654"/>
    <n v="1331060420"/>
    <x v="1655"/>
    <x v="0"/>
    <x v="53"/>
    <x v="0"/>
    <x v="27"/>
    <n v="1095.5"/>
    <x v="4"/>
    <x v="27"/>
  </r>
  <r>
    <x v="1656"/>
    <x v="1656"/>
    <x v="1654"/>
    <x v="51"/>
    <x v="1137"/>
    <x v="1270"/>
    <x v="0"/>
    <x v="0"/>
    <s v="USD"/>
    <n v="1355437052"/>
    <x v="1655"/>
    <n v="1352845052"/>
    <x v="1656"/>
    <x v="0"/>
    <x v="53"/>
    <x v="0"/>
    <x v="27"/>
    <n v="3786.56"/>
    <x v="4"/>
    <x v="27"/>
  </r>
  <r>
    <x v="1657"/>
    <x v="1657"/>
    <x v="1655"/>
    <x v="31"/>
    <x v="1138"/>
    <x v="1271"/>
    <x v="0"/>
    <x v="0"/>
    <s v="USD"/>
    <n v="1337885168"/>
    <x v="1656"/>
    <n v="1335293168"/>
    <x v="1657"/>
    <x v="0"/>
    <x v="170"/>
    <x v="0"/>
    <x v="27"/>
    <n v="13227.225"/>
    <x v="4"/>
    <x v="27"/>
  </r>
  <r>
    <x v="1658"/>
    <x v="1658"/>
    <x v="1656"/>
    <x v="12"/>
    <x v="1139"/>
    <x v="1272"/>
    <x v="0"/>
    <x v="0"/>
    <s v="USD"/>
    <n v="1355840400"/>
    <x v="1657"/>
    <n v="1352524767"/>
    <x v="1658"/>
    <x v="0"/>
    <x v="329"/>
    <x v="0"/>
    <x v="27"/>
    <n v="4020.5"/>
    <x v="4"/>
    <x v="27"/>
  </r>
  <r>
    <x v="1659"/>
    <x v="1659"/>
    <x v="1657"/>
    <x v="2"/>
    <x v="1140"/>
    <x v="1273"/>
    <x v="0"/>
    <x v="1"/>
    <s v="GBP"/>
    <n v="1387281600"/>
    <x v="1658"/>
    <n v="1384811721"/>
    <x v="1659"/>
    <x v="0"/>
    <x v="43"/>
    <x v="0"/>
    <x v="27"/>
    <n v="304.5"/>
    <x v="4"/>
    <x v="27"/>
  </r>
  <r>
    <x v="1660"/>
    <x v="1660"/>
    <x v="1658"/>
    <x v="277"/>
    <x v="1141"/>
    <x v="1274"/>
    <x v="0"/>
    <x v="13"/>
    <s v="EUR"/>
    <n v="1462053540"/>
    <x v="1659"/>
    <n v="1459355950"/>
    <x v="1660"/>
    <x v="0"/>
    <x v="17"/>
    <x v="0"/>
    <x v="27"/>
    <n v="519.5"/>
    <x v="4"/>
    <x v="27"/>
  </r>
  <r>
    <x v="1661"/>
    <x v="1661"/>
    <x v="1659"/>
    <x v="278"/>
    <x v="1142"/>
    <x v="1275"/>
    <x v="0"/>
    <x v="15"/>
    <s v="EUR"/>
    <n v="1453064400"/>
    <x v="1660"/>
    <n v="1449359831"/>
    <x v="1661"/>
    <x v="0"/>
    <x v="21"/>
    <x v="0"/>
    <x v="27"/>
    <n v="4099.5"/>
    <x v="4"/>
    <x v="27"/>
  </r>
  <r>
    <x v="1662"/>
    <x v="1662"/>
    <x v="1660"/>
    <x v="6"/>
    <x v="1143"/>
    <x v="1276"/>
    <x v="0"/>
    <x v="0"/>
    <s v="USD"/>
    <n v="1325310336"/>
    <x v="1661"/>
    <n v="1320122736"/>
    <x v="1662"/>
    <x v="0"/>
    <x v="95"/>
    <x v="0"/>
    <x v="27"/>
    <n v="4136.5"/>
    <x v="4"/>
    <x v="27"/>
  </r>
  <r>
    <x v="1663"/>
    <x v="1663"/>
    <x v="1661"/>
    <x v="28"/>
    <x v="1144"/>
    <x v="1277"/>
    <x v="0"/>
    <x v="0"/>
    <s v="USD"/>
    <n v="1422750707"/>
    <x v="1662"/>
    <n v="1420158707"/>
    <x v="1663"/>
    <x v="0"/>
    <x v="58"/>
    <x v="0"/>
    <x v="27"/>
    <n v="556"/>
    <x v="4"/>
    <x v="27"/>
  </r>
  <r>
    <x v="1664"/>
    <x v="1664"/>
    <x v="1662"/>
    <x v="30"/>
    <x v="1145"/>
    <x v="1278"/>
    <x v="0"/>
    <x v="0"/>
    <s v="USD"/>
    <n v="1331870340"/>
    <x v="1663"/>
    <n v="1328033818"/>
    <x v="1664"/>
    <x v="0"/>
    <x v="30"/>
    <x v="0"/>
    <x v="27"/>
    <n v="1574.61"/>
    <x v="4"/>
    <x v="27"/>
  </r>
  <r>
    <x v="1665"/>
    <x v="1665"/>
    <x v="1663"/>
    <x v="8"/>
    <x v="1146"/>
    <x v="1279"/>
    <x v="0"/>
    <x v="0"/>
    <s v="USD"/>
    <n v="1298343600"/>
    <x v="1664"/>
    <n v="1295624113"/>
    <x v="1665"/>
    <x v="0"/>
    <x v="251"/>
    <x v="0"/>
    <x v="27"/>
    <n v="2137"/>
    <x v="4"/>
    <x v="27"/>
  </r>
  <r>
    <x v="1666"/>
    <x v="1666"/>
    <x v="1664"/>
    <x v="30"/>
    <x v="1147"/>
    <x v="1280"/>
    <x v="0"/>
    <x v="0"/>
    <s v="USD"/>
    <n v="1364447073"/>
    <x v="1665"/>
    <n v="1361858673"/>
    <x v="1666"/>
    <x v="0"/>
    <x v="15"/>
    <x v="0"/>
    <x v="27"/>
    <n v="2060"/>
    <x v="4"/>
    <x v="27"/>
  </r>
  <r>
    <x v="1667"/>
    <x v="1667"/>
    <x v="1665"/>
    <x v="104"/>
    <x v="1148"/>
    <x v="1281"/>
    <x v="0"/>
    <x v="0"/>
    <s v="USD"/>
    <n v="1394521140"/>
    <x v="1666"/>
    <n v="1392169298"/>
    <x v="1667"/>
    <x v="0"/>
    <x v="141"/>
    <x v="0"/>
    <x v="27"/>
    <n v="2197.5"/>
    <x v="4"/>
    <x v="27"/>
  </r>
  <r>
    <x v="1668"/>
    <x v="1668"/>
    <x v="1666"/>
    <x v="6"/>
    <x v="1143"/>
    <x v="1276"/>
    <x v="0"/>
    <x v="0"/>
    <s v="USD"/>
    <n v="1322454939"/>
    <x v="1667"/>
    <n v="1319859339"/>
    <x v="1668"/>
    <x v="0"/>
    <x v="318"/>
    <x v="0"/>
    <x v="27"/>
    <n v="4163.5"/>
    <x v="4"/>
    <x v="27"/>
  </r>
  <r>
    <x v="1669"/>
    <x v="1669"/>
    <x v="1667"/>
    <x v="13"/>
    <x v="1149"/>
    <x v="1282"/>
    <x v="0"/>
    <x v="0"/>
    <s v="USD"/>
    <n v="1464729276"/>
    <x v="1668"/>
    <n v="1459545276"/>
    <x v="1669"/>
    <x v="0"/>
    <x v="47"/>
    <x v="0"/>
    <x v="27"/>
    <n v="1423.5"/>
    <x v="4"/>
    <x v="27"/>
  </r>
  <r>
    <x v="1670"/>
    <x v="1670"/>
    <x v="1668"/>
    <x v="28"/>
    <x v="772"/>
    <x v="946"/>
    <x v="0"/>
    <x v="0"/>
    <s v="USD"/>
    <n v="1278302400"/>
    <x v="1669"/>
    <n v="1273961999"/>
    <x v="1670"/>
    <x v="0"/>
    <x v="23"/>
    <x v="0"/>
    <x v="27"/>
    <n v="524.5"/>
    <x v="4"/>
    <x v="27"/>
  </r>
  <r>
    <x v="1671"/>
    <x v="1671"/>
    <x v="1669"/>
    <x v="13"/>
    <x v="1150"/>
    <x v="1283"/>
    <x v="0"/>
    <x v="0"/>
    <s v="USD"/>
    <n v="1470056614"/>
    <x v="1670"/>
    <n v="1467464614"/>
    <x v="1671"/>
    <x v="0"/>
    <x v="99"/>
    <x v="0"/>
    <x v="27"/>
    <n v="1045.2350000000001"/>
    <x v="4"/>
    <x v="27"/>
  </r>
  <r>
    <x v="1672"/>
    <x v="1672"/>
    <x v="1670"/>
    <x v="180"/>
    <x v="1151"/>
    <x v="1284"/>
    <x v="0"/>
    <x v="0"/>
    <s v="USD"/>
    <n v="1338824730"/>
    <x v="1671"/>
    <n v="1336232730"/>
    <x v="1672"/>
    <x v="0"/>
    <x v="72"/>
    <x v="0"/>
    <x v="27"/>
    <n v="984.5"/>
    <x v="4"/>
    <x v="27"/>
  </r>
  <r>
    <x v="1673"/>
    <x v="1673"/>
    <x v="1671"/>
    <x v="190"/>
    <x v="1152"/>
    <x v="1285"/>
    <x v="0"/>
    <x v="0"/>
    <s v="USD"/>
    <n v="1425675892"/>
    <x v="1672"/>
    <n v="1423083892"/>
    <x v="1673"/>
    <x v="0"/>
    <x v="211"/>
    <x v="0"/>
    <x v="27"/>
    <n v="1374.5"/>
    <x v="4"/>
    <x v="27"/>
  </r>
  <r>
    <x v="1674"/>
    <x v="1674"/>
    <x v="1672"/>
    <x v="10"/>
    <x v="413"/>
    <x v="1286"/>
    <x v="0"/>
    <x v="0"/>
    <s v="USD"/>
    <n v="1471503540"/>
    <x v="1673"/>
    <n v="1468852306"/>
    <x v="1674"/>
    <x v="0"/>
    <x v="116"/>
    <x v="0"/>
    <x v="27"/>
    <n v="5099"/>
    <x v="4"/>
    <x v="27"/>
  </r>
  <r>
    <x v="1675"/>
    <x v="1675"/>
    <x v="1673"/>
    <x v="28"/>
    <x v="1153"/>
    <x v="1287"/>
    <x v="0"/>
    <x v="0"/>
    <s v="USD"/>
    <n v="1318802580"/>
    <x v="1674"/>
    <n v="1316194540"/>
    <x v="1675"/>
    <x v="0"/>
    <x v="69"/>
    <x v="0"/>
    <x v="27"/>
    <n v="704.08"/>
    <x v="4"/>
    <x v="27"/>
  </r>
  <r>
    <x v="1676"/>
    <x v="1676"/>
    <x v="1674"/>
    <x v="9"/>
    <x v="1154"/>
    <x v="1288"/>
    <x v="0"/>
    <x v="0"/>
    <s v="USD"/>
    <n v="1334980740"/>
    <x v="1675"/>
    <n v="1330968347"/>
    <x v="1676"/>
    <x v="0"/>
    <x v="288"/>
    <x v="0"/>
    <x v="27"/>
    <n v="1751"/>
    <x v="4"/>
    <x v="27"/>
  </r>
  <r>
    <x v="1677"/>
    <x v="1677"/>
    <x v="1675"/>
    <x v="12"/>
    <x v="1155"/>
    <x v="1067"/>
    <x v="0"/>
    <x v="3"/>
    <s v="EUR"/>
    <n v="1460786340"/>
    <x v="1676"/>
    <n v="1455615976"/>
    <x v="1677"/>
    <x v="0"/>
    <x v="288"/>
    <x v="0"/>
    <x v="27"/>
    <n v="3371"/>
    <x v="4"/>
    <x v="27"/>
  </r>
  <r>
    <x v="1678"/>
    <x v="1678"/>
    <x v="1676"/>
    <x v="15"/>
    <x v="702"/>
    <x v="1289"/>
    <x v="0"/>
    <x v="0"/>
    <s v="USD"/>
    <n v="1391718671"/>
    <x v="1677"/>
    <n v="1390509071"/>
    <x v="1678"/>
    <x v="0"/>
    <x v="72"/>
    <x v="0"/>
    <x v="27"/>
    <n v="912.5"/>
    <x v="4"/>
    <x v="27"/>
  </r>
  <r>
    <x v="1679"/>
    <x v="1679"/>
    <x v="1677"/>
    <x v="13"/>
    <x v="98"/>
    <x v="1290"/>
    <x v="0"/>
    <x v="0"/>
    <s v="USD"/>
    <n v="1311298745"/>
    <x v="1678"/>
    <n v="1309311545"/>
    <x v="1679"/>
    <x v="0"/>
    <x v="66"/>
    <x v="0"/>
    <x v="27"/>
    <n v="1778"/>
    <x v="4"/>
    <x v="27"/>
  </r>
  <r>
    <x v="1680"/>
    <x v="1680"/>
    <x v="1678"/>
    <x v="28"/>
    <x v="1156"/>
    <x v="1291"/>
    <x v="0"/>
    <x v="0"/>
    <s v="USD"/>
    <n v="1405188667"/>
    <x v="1679"/>
    <n v="1402596667"/>
    <x v="1680"/>
    <x v="0"/>
    <x v="20"/>
    <x v="0"/>
    <x v="27"/>
    <n v="600"/>
    <x v="4"/>
    <x v="27"/>
  </r>
  <r>
    <x v="1681"/>
    <x v="1681"/>
    <x v="1679"/>
    <x v="99"/>
    <x v="1157"/>
    <x v="1292"/>
    <x v="3"/>
    <x v="0"/>
    <s v="USD"/>
    <n v="1490752800"/>
    <x v="1680"/>
    <n v="1486522484"/>
    <x v="1681"/>
    <x v="0"/>
    <x v="330"/>
    <x v="1"/>
    <x v="28"/>
    <n v="33404.19"/>
    <x v="4"/>
    <x v="28"/>
  </r>
  <r>
    <x v="1682"/>
    <x v="1682"/>
    <x v="1680"/>
    <x v="12"/>
    <x v="117"/>
    <x v="109"/>
    <x v="3"/>
    <x v="0"/>
    <s v="USD"/>
    <n v="1492142860"/>
    <x v="1681"/>
    <n v="1486962460"/>
    <x v="1682"/>
    <x v="0"/>
    <x v="78"/>
    <x v="1"/>
    <x v="28"/>
    <n v="0"/>
    <x v="4"/>
    <x v="28"/>
  </r>
  <r>
    <x v="1683"/>
    <x v="1683"/>
    <x v="1681"/>
    <x v="8"/>
    <x v="1158"/>
    <x v="1293"/>
    <x v="3"/>
    <x v="6"/>
    <s v="EUR"/>
    <n v="1491590738"/>
    <x v="1682"/>
    <n v="1489517138"/>
    <x v="1683"/>
    <x v="0"/>
    <x v="73"/>
    <x v="1"/>
    <x v="28"/>
    <n v="385"/>
    <x v="4"/>
    <x v="28"/>
  </r>
  <r>
    <x v="1684"/>
    <x v="1684"/>
    <x v="1682"/>
    <x v="6"/>
    <x v="1159"/>
    <x v="1294"/>
    <x v="3"/>
    <x v="0"/>
    <s v="USD"/>
    <n v="1489775641"/>
    <x v="1683"/>
    <n v="1487360041"/>
    <x v="1684"/>
    <x v="0"/>
    <x v="21"/>
    <x v="1"/>
    <x v="28"/>
    <n v="4415.5"/>
    <x v="4"/>
    <x v="28"/>
  </r>
  <r>
    <x v="1685"/>
    <x v="1685"/>
    <x v="1683"/>
    <x v="18"/>
    <x v="175"/>
    <x v="82"/>
    <x v="3"/>
    <x v="0"/>
    <s v="USD"/>
    <n v="1490331623"/>
    <x v="1684"/>
    <n v="1487743223"/>
    <x v="1685"/>
    <x v="0"/>
    <x v="41"/>
    <x v="1"/>
    <x v="28"/>
    <n v="187.5"/>
    <x v="4"/>
    <x v="28"/>
  </r>
  <r>
    <x v="1686"/>
    <x v="1686"/>
    <x v="1684"/>
    <x v="10"/>
    <x v="461"/>
    <x v="1295"/>
    <x v="3"/>
    <x v="5"/>
    <s v="CAD"/>
    <n v="1493320519"/>
    <x v="1685"/>
    <n v="1488140119"/>
    <x v="1686"/>
    <x v="0"/>
    <x v="29"/>
    <x v="1"/>
    <x v="28"/>
    <n v="9.5"/>
    <x v="4"/>
    <x v="28"/>
  </r>
  <r>
    <x v="1687"/>
    <x v="1687"/>
    <x v="1685"/>
    <x v="3"/>
    <x v="1160"/>
    <x v="1296"/>
    <x v="3"/>
    <x v="0"/>
    <s v="USD"/>
    <n v="1491855300"/>
    <x v="1686"/>
    <n v="1488935245"/>
    <x v="1687"/>
    <x v="0"/>
    <x v="70"/>
    <x v="1"/>
    <x v="28"/>
    <n v="1582"/>
    <x v="4"/>
    <x v="28"/>
  </r>
  <r>
    <x v="1688"/>
    <x v="1688"/>
    <x v="1686"/>
    <x v="23"/>
    <x v="1161"/>
    <x v="1297"/>
    <x v="3"/>
    <x v="0"/>
    <s v="USD"/>
    <n v="1491738594"/>
    <x v="1687"/>
    <n v="1489150194"/>
    <x v="1688"/>
    <x v="0"/>
    <x v="63"/>
    <x v="1"/>
    <x v="28"/>
    <n v="889.5"/>
    <x v="4"/>
    <x v="28"/>
  </r>
  <r>
    <x v="1689"/>
    <x v="1689"/>
    <x v="1687"/>
    <x v="262"/>
    <x v="1162"/>
    <x v="31"/>
    <x v="3"/>
    <x v="0"/>
    <s v="USD"/>
    <n v="1489700230"/>
    <x v="1688"/>
    <n v="1487111830"/>
    <x v="1689"/>
    <x v="0"/>
    <x v="25"/>
    <x v="1"/>
    <x v="28"/>
    <n v="1207"/>
    <x v="4"/>
    <x v="28"/>
  </r>
  <r>
    <x v="1690"/>
    <x v="1690"/>
    <x v="1688"/>
    <x v="30"/>
    <x v="1163"/>
    <x v="1298"/>
    <x v="3"/>
    <x v="0"/>
    <s v="USD"/>
    <n v="1491470442"/>
    <x v="1689"/>
    <n v="1488882042"/>
    <x v="1690"/>
    <x v="0"/>
    <x v="202"/>
    <x v="1"/>
    <x v="28"/>
    <n v="323"/>
    <x v="4"/>
    <x v="28"/>
  </r>
  <r>
    <x v="1691"/>
    <x v="1691"/>
    <x v="1689"/>
    <x v="11"/>
    <x v="1164"/>
    <x v="1299"/>
    <x v="3"/>
    <x v="0"/>
    <s v="USD"/>
    <n v="1491181200"/>
    <x v="1690"/>
    <n v="1488387008"/>
    <x v="1691"/>
    <x v="0"/>
    <x v="44"/>
    <x v="1"/>
    <x v="28"/>
    <n v="5040"/>
    <x v="4"/>
    <x v="28"/>
  </r>
  <r>
    <x v="1692"/>
    <x v="1692"/>
    <x v="1690"/>
    <x v="10"/>
    <x v="1165"/>
    <x v="1300"/>
    <x v="3"/>
    <x v="0"/>
    <s v="USD"/>
    <n v="1490572740"/>
    <x v="1691"/>
    <n v="1487734667"/>
    <x v="1692"/>
    <x v="0"/>
    <x v="41"/>
    <x v="1"/>
    <x v="28"/>
    <n v="1202.5"/>
    <x v="4"/>
    <x v="28"/>
  </r>
  <r>
    <x v="1693"/>
    <x v="1693"/>
    <x v="1691"/>
    <x v="9"/>
    <x v="668"/>
    <x v="1301"/>
    <x v="3"/>
    <x v="1"/>
    <s v="GBP"/>
    <n v="1491768000"/>
    <x v="1692"/>
    <n v="1489097112"/>
    <x v="1693"/>
    <x v="0"/>
    <x v="22"/>
    <x v="1"/>
    <x v="28"/>
    <n v="144"/>
    <x v="4"/>
    <x v="28"/>
  </r>
  <r>
    <x v="1694"/>
    <x v="1694"/>
    <x v="1692"/>
    <x v="3"/>
    <x v="139"/>
    <x v="833"/>
    <x v="3"/>
    <x v="0"/>
    <s v="USD"/>
    <n v="1490589360"/>
    <x v="1693"/>
    <n v="1488038674"/>
    <x v="1694"/>
    <x v="0"/>
    <x v="29"/>
    <x v="1"/>
    <x v="28"/>
    <n v="3"/>
    <x v="4"/>
    <x v="28"/>
  </r>
  <r>
    <x v="1695"/>
    <x v="1695"/>
    <x v="1693"/>
    <x v="14"/>
    <x v="1166"/>
    <x v="1302"/>
    <x v="3"/>
    <x v="0"/>
    <s v="USD"/>
    <n v="1491786000"/>
    <x v="1694"/>
    <n v="1488847514"/>
    <x v="1695"/>
    <x v="0"/>
    <x v="23"/>
    <x v="1"/>
    <x v="28"/>
    <n v="714"/>
    <x v="4"/>
    <x v="28"/>
  </r>
  <r>
    <x v="1696"/>
    <x v="1696"/>
    <x v="1694"/>
    <x v="82"/>
    <x v="117"/>
    <x v="109"/>
    <x v="3"/>
    <x v="0"/>
    <s v="USD"/>
    <n v="1491007211"/>
    <x v="1695"/>
    <n v="1488418811"/>
    <x v="1696"/>
    <x v="0"/>
    <x v="78"/>
    <x v="1"/>
    <x v="28"/>
    <n v="0"/>
    <x v="4"/>
    <x v="28"/>
  </r>
  <r>
    <x v="1697"/>
    <x v="1697"/>
    <x v="1695"/>
    <x v="78"/>
    <x v="1167"/>
    <x v="1303"/>
    <x v="3"/>
    <x v="0"/>
    <s v="USD"/>
    <n v="1491781648"/>
    <x v="1696"/>
    <n v="1489193248"/>
    <x v="1697"/>
    <x v="0"/>
    <x v="19"/>
    <x v="1"/>
    <x v="28"/>
    <n v="1274"/>
    <x v="4"/>
    <x v="28"/>
  </r>
  <r>
    <x v="1698"/>
    <x v="1698"/>
    <x v="1696"/>
    <x v="152"/>
    <x v="117"/>
    <x v="109"/>
    <x v="3"/>
    <x v="0"/>
    <s v="USD"/>
    <n v="1490499180"/>
    <x v="1697"/>
    <n v="1488430760"/>
    <x v="1698"/>
    <x v="0"/>
    <x v="78"/>
    <x v="1"/>
    <x v="28"/>
    <n v="0"/>
    <x v="4"/>
    <x v="28"/>
  </r>
  <r>
    <x v="1699"/>
    <x v="1699"/>
    <x v="1697"/>
    <x v="279"/>
    <x v="1168"/>
    <x v="1304"/>
    <x v="3"/>
    <x v="0"/>
    <s v="USD"/>
    <n v="1491943445"/>
    <x v="1698"/>
    <n v="1489351445"/>
    <x v="1699"/>
    <x v="0"/>
    <x v="80"/>
    <x v="1"/>
    <x v="28"/>
    <n v="110"/>
    <x v="4"/>
    <x v="28"/>
  </r>
  <r>
    <x v="1700"/>
    <x v="1700"/>
    <x v="1698"/>
    <x v="22"/>
    <x v="1169"/>
    <x v="1305"/>
    <x v="3"/>
    <x v="0"/>
    <s v="USD"/>
    <n v="1491019200"/>
    <x v="1699"/>
    <n v="1488418990"/>
    <x v="1700"/>
    <x v="0"/>
    <x v="1"/>
    <x v="1"/>
    <x v="28"/>
    <n v="2645.5"/>
    <x v="4"/>
    <x v="28"/>
  </r>
  <r>
    <x v="1701"/>
    <x v="1701"/>
    <x v="1699"/>
    <x v="280"/>
    <x v="115"/>
    <x v="1306"/>
    <x v="2"/>
    <x v="0"/>
    <s v="USD"/>
    <n v="1421337405"/>
    <x v="1700"/>
    <n v="1418745405"/>
    <x v="1701"/>
    <x v="0"/>
    <x v="84"/>
    <x v="1"/>
    <x v="28"/>
    <n v="6"/>
    <x v="4"/>
    <x v="28"/>
  </r>
  <r>
    <x v="1702"/>
    <x v="1702"/>
    <x v="1700"/>
    <x v="281"/>
    <x v="116"/>
    <x v="1307"/>
    <x v="2"/>
    <x v="0"/>
    <s v="USD"/>
    <n v="1427745150"/>
    <x v="1701"/>
    <n v="1425156750"/>
    <x v="1702"/>
    <x v="0"/>
    <x v="29"/>
    <x v="1"/>
    <x v="28"/>
    <n v="1"/>
    <x v="4"/>
    <x v="28"/>
  </r>
  <r>
    <x v="1703"/>
    <x v="1703"/>
    <x v="1701"/>
    <x v="10"/>
    <x v="152"/>
    <x v="391"/>
    <x v="2"/>
    <x v="0"/>
    <s v="USD"/>
    <n v="1441003537"/>
    <x v="1702"/>
    <n v="1435819537"/>
    <x v="1703"/>
    <x v="0"/>
    <x v="84"/>
    <x v="1"/>
    <x v="28"/>
    <n v="26.5"/>
    <x v="4"/>
    <x v="28"/>
  </r>
  <r>
    <x v="1704"/>
    <x v="1704"/>
    <x v="1702"/>
    <x v="13"/>
    <x v="1170"/>
    <x v="1308"/>
    <x v="2"/>
    <x v="0"/>
    <s v="USD"/>
    <n v="1424056873"/>
    <x v="1703"/>
    <n v="1421464873"/>
    <x v="1704"/>
    <x v="0"/>
    <x v="202"/>
    <x v="1"/>
    <x v="28"/>
    <n v="656.5"/>
    <x v="4"/>
    <x v="28"/>
  </r>
  <r>
    <x v="1705"/>
    <x v="1705"/>
    <x v="1703"/>
    <x v="13"/>
    <x v="117"/>
    <x v="109"/>
    <x v="2"/>
    <x v="0"/>
    <s v="USD"/>
    <n v="1441814400"/>
    <x v="1704"/>
    <n v="1440807846"/>
    <x v="1705"/>
    <x v="0"/>
    <x v="78"/>
    <x v="1"/>
    <x v="28"/>
    <n v="0"/>
    <x v="4"/>
    <x v="28"/>
  </r>
  <r>
    <x v="1706"/>
    <x v="1706"/>
    <x v="1704"/>
    <x v="62"/>
    <x v="117"/>
    <x v="109"/>
    <x v="2"/>
    <x v="12"/>
    <s v="EUR"/>
    <n v="1440314472"/>
    <x v="1705"/>
    <n v="1435130472"/>
    <x v="1706"/>
    <x v="0"/>
    <x v="78"/>
    <x v="1"/>
    <x v="28"/>
    <n v="0"/>
    <x v="4"/>
    <x v="28"/>
  </r>
  <r>
    <x v="1707"/>
    <x v="1707"/>
    <x v="1705"/>
    <x v="10"/>
    <x v="1171"/>
    <x v="1309"/>
    <x v="2"/>
    <x v="0"/>
    <s v="USD"/>
    <n v="1459181895"/>
    <x v="1706"/>
    <n v="1456593495"/>
    <x v="1707"/>
    <x v="0"/>
    <x v="82"/>
    <x v="1"/>
    <x v="28"/>
    <n v="248"/>
    <x v="4"/>
    <x v="28"/>
  </r>
  <r>
    <x v="1708"/>
    <x v="1708"/>
    <x v="1706"/>
    <x v="39"/>
    <x v="117"/>
    <x v="109"/>
    <x v="2"/>
    <x v="0"/>
    <s v="USD"/>
    <n v="1462135706"/>
    <x v="1707"/>
    <n v="1458679706"/>
    <x v="1708"/>
    <x v="0"/>
    <x v="78"/>
    <x v="1"/>
    <x v="28"/>
    <n v="0"/>
    <x v="4"/>
    <x v="28"/>
  </r>
  <r>
    <x v="1709"/>
    <x v="1709"/>
    <x v="1707"/>
    <x v="257"/>
    <x v="1079"/>
    <x v="1310"/>
    <x v="2"/>
    <x v="0"/>
    <s v="USD"/>
    <n v="1409513940"/>
    <x v="1708"/>
    <n v="1405949514"/>
    <x v="1709"/>
    <x v="0"/>
    <x v="80"/>
    <x v="1"/>
    <x v="28"/>
    <n v="44.5"/>
    <x v="4"/>
    <x v="28"/>
  </r>
  <r>
    <x v="1710"/>
    <x v="1710"/>
    <x v="1708"/>
    <x v="10"/>
    <x v="1172"/>
    <x v="1311"/>
    <x v="2"/>
    <x v="12"/>
    <s v="EUR"/>
    <n v="1453122000"/>
    <x v="1709"/>
    <n v="1449151888"/>
    <x v="1710"/>
    <x v="0"/>
    <x v="29"/>
    <x v="1"/>
    <x v="28"/>
    <n v="17.5"/>
    <x v="4"/>
    <x v="28"/>
  </r>
  <r>
    <x v="1711"/>
    <x v="1711"/>
    <x v="1709"/>
    <x v="3"/>
    <x v="1121"/>
    <x v="1131"/>
    <x v="2"/>
    <x v="0"/>
    <s v="USD"/>
    <n v="1409585434"/>
    <x v="1710"/>
    <n v="1406907034"/>
    <x v="1711"/>
    <x v="0"/>
    <x v="84"/>
    <x v="1"/>
    <x v="28"/>
    <n v="526"/>
    <x v="4"/>
    <x v="28"/>
  </r>
  <r>
    <x v="1712"/>
    <x v="1712"/>
    <x v="1710"/>
    <x v="10"/>
    <x v="117"/>
    <x v="109"/>
    <x v="2"/>
    <x v="0"/>
    <s v="USD"/>
    <n v="1435701353"/>
    <x v="1711"/>
    <n v="1430517353"/>
    <x v="1712"/>
    <x v="0"/>
    <x v="78"/>
    <x v="1"/>
    <x v="28"/>
    <n v="0"/>
    <x v="4"/>
    <x v="28"/>
  </r>
  <r>
    <x v="1713"/>
    <x v="1713"/>
    <x v="1711"/>
    <x v="9"/>
    <x v="155"/>
    <x v="1312"/>
    <x v="2"/>
    <x v="0"/>
    <s v="USD"/>
    <n v="1412536412"/>
    <x v="1712"/>
    <n v="1409944412"/>
    <x v="1713"/>
    <x v="0"/>
    <x v="29"/>
    <x v="1"/>
    <x v="28"/>
    <n v="25.5"/>
    <x v="4"/>
    <x v="28"/>
  </r>
  <r>
    <x v="1714"/>
    <x v="1714"/>
    <x v="1712"/>
    <x v="31"/>
    <x v="1173"/>
    <x v="1313"/>
    <x v="2"/>
    <x v="0"/>
    <s v="USD"/>
    <n v="1430517761"/>
    <x v="1713"/>
    <n v="1427925761"/>
    <x v="1714"/>
    <x v="0"/>
    <x v="57"/>
    <x v="1"/>
    <x v="28"/>
    <n v="992"/>
    <x v="4"/>
    <x v="28"/>
  </r>
  <r>
    <x v="1715"/>
    <x v="1715"/>
    <x v="1713"/>
    <x v="10"/>
    <x v="143"/>
    <x v="881"/>
    <x v="2"/>
    <x v="0"/>
    <s v="USD"/>
    <n v="1427772120"/>
    <x v="1714"/>
    <n v="1425186785"/>
    <x v="1715"/>
    <x v="0"/>
    <x v="84"/>
    <x v="1"/>
    <x v="28"/>
    <n v="6.5"/>
    <x v="4"/>
    <x v="28"/>
  </r>
  <r>
    <x v="1716"/>
    <x v="1716"/>
    <x v="1714"/>
    <x v="13"/>
    <x v="403"/>
    <x v="847"/>
    <x v="2"/>
    <x v="0"/>
    <s v="USD"/>
    <n v="1481295099"/>
    <x v="1715"/>
    <n v="1477835499"/>
    <x v="1716"/>
    <x v="0"/>
    <x v="83"/>
    <x v="1"/>
    <x v="28"/>
    <n v="76.5"/>
    <x v="4"/>
    <x v="28"/>
  </r>
  <r>
    <x v="1717"/>
    <x v="1717"/>
    <x v="1715"/>
    <x v="282"/>
    <x v="1174"/>
    <x v="1314"/>
    <x v="2"/>
    <x v="0"/>
    <s v="USD"/>
    <n v="1461211200"/>
    <x v="1716"/>
    <n v="1459467238"/>
    <x v="1717"/>
    <x v="0"/>
    <x v="14"/>
    <x v="1"/>
    <x v="28"/>
    <n v="718"/>
    <x v="4"/>
    <x v="28"/>
  </r>
  <r>
    <x v="1718"/>
    <x v="1718"/>
    <x v="1716"/>
    <x v="19"/>
    <x v="735"/>
    <x v="1315"/>
    <x v="2"/>
    <x v="0"/>
    <s v="USD"/>
    <n v="1463201940"/>
    <x v="1717"/>
    <n v="1459435149"/>
    <x v="1718"/>
    <x v="0"/>
    <x v="84"/>
    <x v="1"/>
    <x v="28"/>
    <n v="38.5"/>
    <x v="4"/>
    <x v="28"/>
  </r>
  <r>
    <x v="1719"/>
    <x v="1719"/>
    <x v="1717"/>
    <x v="23"/>
    <x v="428"/>
    <x v="1316"/>
    <x v="2"/>
    <x v="0"/>
    <s v="USD"/>
    <n v="1410958191"/>
    <x v="1718"/>
    <n v="1408366191"/>
    <x v="1719"/>
    <x v="0"/>
    <x v="83"/>
    <x v="1"/>
    <x v="28"/>
    <n v="19"/>
    <x v="4"/>
    <x v="28"/>
  </r>
  <r>
    <x v="1720"/>
    <x v="1720"/>
    <x v="1718"/>
    <x v="23"/>
    <x v="1175"/>
    <x v="1317"/>
    <x v="2"/>
    <x v="0"/>
    <s v="USD"/>
    <n v="1415562471"/>
    <x v="1719"/>
    <n v="1412966871"/>
    <x v="1720"/>
    <x v="0"/>
    <x v="22"/>
    <x v="1"/>
    <x v="28"/>
    <n v="116.5"/>
    <x v="4"/>
    <x v="28"/>
  </r>
  <r>
    <x v="1721"/>
    <x v="1721"/>
    <x v="1719"/>
    <x v="10"/>
    <x v="117"/>
    <x v="109"/>
    <x v="2"/>
    <x v="0"/>
    <s v="USD"/>
    <n v="1449831863"/>
    <x v="1720"/>
    <n v="1447239863"/>
    <x v="1721"/>
    <x v="0"/>
    <x v="78"/>
    <x v="1"/>
    <x v="28"/>
    <n v="0"/>
    <x v="4"/>
    <x v="28"/>
  </r>
  <r>
    <x v="1722"/>
    <x v="1722"/>
    <x v="1720"/>
    <x v="283"/>
    <x v="116"/>
    <x v="1318"/>
    <x v="2"/>
    <x v="0"/>
    <s v="USD"/>
    <n v="1459642200"/>
    <x v="1721"/>
    <n v="1456441429"/>
    <x v="1722"/>
    <x v="0"/>
    <x v="29"/>
    <x v="1"/>
    <x v="28"/>
    <n v="1"/>
    <x v="4"/>
    <x v="28"/>
  </r>
  <r>
    <x v="1723"/>
    <x v="1723"/>
    <x v="1721"/>
    <x v="3"/>
    <x v="1084"/>
    <x v="896"/>
    <x v="2"/>
    <x v="0"/>
    <s v="USD"/>
    <n v="1435730400"/>
    <x v="1722"/>
    <n v="1430855315"/>
    <x v="1723"/>
    <x v="0"/>
    <x v="83"/>
    <x v="1"/>
    <x v="28"/>
    <n v="326.5"/>
    <x v="4"/>
    <x v="28"/>
  </r>
  <r>
    <x v="1724"/>
    <x v="1724"/>
    <x v="1722"/>
    <x v="12"/>
    <x v="428"/>
    <x v="1319"/>
    <x v="2"/>
    <x v="0"/>
    <s v="USD"/>
    <n v="1414707762"/>
    <x v="1723"/>
    <n v="1412115762"/>
    <x v="1724"/>
    <x v="0"/>
    <x v="80"/>
    <x v="1"/>
    <x v="28"/>
    <n v="19.5"/>
    <x v="4"/>
    <x v="28"/>
  </r>
  <r>
    <x v="1725"/>
    <x v="1725"/>
    <x v="1723"/>
    <x v="62"/>
    <x v="145"/>
    <x v="1320"/>
    <x v="2"/>
    <x v="0"/>
    <s v="USD"/>
    <n v="1408922049"/>
    <x v="1724"/>
    <n v="1406330049"/>
    <x v="1725"/>
    <x v="0"/>
    <x v="82"/>
    <x v="1"/>
    <x v="28"/>
    <n v="284.5"/>
    <x v="4"/>
    <x v="28"/>
  </r>
  <r>
    <x v="1726"/>
    <x v="1726"/>
    <x v="1724"/>
    <x v="115"/>
    <x v="1176"/>
    <x v="1321"/>
    <x v="2"/>
    <x v="0"/>
    <s v="USD"/>
    <n v="1403906664"/>
    <x v="1725"/>
    <n v="1401401064"/>
    <x v="1726"/>
    <x v="0"/>
    <x v="38"/>
    <x v="1"/>
    <x v="28"/>
    <n v="1106"/>
    <x v="4"/>
    <x v="28"/>
  </r>
  <r>
    <x v="1727"/>
    <x v="1727"/>
    <x v="1725"/>
    <x v="9"/>
    <x v="116"/>
    <x v="108"/>
    <x v="2"/>
    <x v="1"/>
    <s v="GBP"/>
    <n v="1428231600"/>
    <x v="1726"/>
    <n v="1423520177"/>
    <x v="1727"/>
    <x v="0"/>
    <x v="29"/>
    <x v="1"/>
    <x v="28"/>
    <n v="1"/>
    <x v="4"/>
    <x v="28"/>
  </r>
  <r>
    <x v="1728"/>
    <x v="1728"/>
    <x v="1726"/>
    <x v="21"/>
    <x v="1177"/>
    <x v="1322"/>
    <x v="2"/>
    <x v="0"/>
    <s v="USD"/>
    <n v="1445439674"/>
    <x v="1727"/>
    <n v="1442847674"/>
    <x v="1728"/>
    <x v="0"/>
    <x v="63"/>
    <x v="1"/>
    <x v="28"/>
    <n v="431"/>
    <x v="4"/>
    <x v="28"/>
  </r>
  <r>
    <x v="1729"/>
    <x v="1729"/>
    <x v="1727"/>
    <x v="3"/>
    <x v="117"/>
    <x v="109"/>
    <x v="2"/>
    <x v="0"/>
    <s v="USD"/>
    <n v="1465521306"/>
    <x v="1728"/>
    <n v="1460337306"/>
    <x v="1729"/>
    <x v="0"/>
    <x v="78"/>
    <x v="1"/>
    <x v="28"/>
    <n v="0"/>
    <x v="4"/>
    <x v="28"/>
  </r>
  <r>
    <x v="1730"/>
    <x v="1730"/>
    <x v="1728"/>
    <x v="9"/>
    <x v="117"/>
    <x v="109"/>
    <x v="2"/>
    <x v="0"/>
    <s v="USD"/>
    <n v="1445738783"/>
    <x v="1729"/>
    <n v="1443146783"/>
    <x v="1730"/>
    <x v="0"/>
    <x v="78"/>
    <x v="1"/>
    <x v="28"/>
    <n v="0"/>
    <x v="4"/>
    <x v="28"/>
  </r>
  <r>
    <x v="1731"/>
    <x v="1731"/>
    <x v="1729"/>
    <x v="28"/>
    <x v="117"/>
    <x v="109"/>
    <x v="2"/>
    <x v="0"/>
    <s v="USD"/>
    <n v="1434034800"/>
    <x v="1730"/>
    <n v="1432849552"/>
    <x v="1731"/>
    <x v="0"/>
    <x v="78"/>
    <x v="1"/>
    <x v="28"/>
    <n v="0"/>
    <x v="4"/>
    <x v="28"/>
  </r>
  <r>
    <x v="1732"/>
    <x v="1732"/>
    <x v="1730"/>
    <x v="23"/>
    <x v="117"/>
    <x v="109"/>
    <x v="2"/>
    <x v="0"/>
    <s v="USD"/>
    <n v="1452920400"/>
    <x v="1731"/>
    <n v="1447777481"/>
    <x v="1732"/>
    <x v="0"/>
    <x v="78"/>
    <x v="1"/>
    <x v="28"/>
    <n v="0"/>
    <x v="4"/>
    <x v="28"/>
  </r>
  <r>
    <x v="1733"/>
    <x v="1733"/>
    <x v="1731"/>
    <x v="3"/>
    <x v="117"/>
    <x v="109"/>
    <x v="2"/>
    <x v="0"/>
    <s v="USD"/>
    <n v="1473802200"/>
    <x v="1732"/>
    <n v="1472746374"/>
    <x v="1733"/>
    <x v="0"/>
    <x v="78"/>
    <x v="1"/>
    <x v="28"/>
    <n v="0"/>
    <x v="4"/>
    <x v="28"/>
  </r>
  <r>
    <x v="1734"/>
    <x v="1734"/>
    <x v="1732"/>
    <x v="37"/>
    <x v="116"/>
    <x v="1323"/>
    <x v="2"/>
    <x v="0"/>
    <s v="USD"/>
    <n v="1431046356"/>
    <x v="1733"/>
    <n v="1428454356"/>
    <x v="1734"/>
    <x v="0"/>
    <x v="29"/>
    <x v="1"/>
    <x v="28"/>
    <n v="1"/>
    <x v="4"/>
    <x v="28"/>
  </r>
  <r>
    <x v="1735"/>
    <x v="1735"/>
    <x v="1733"/>
    <x v="28"/>
    <x v="178"/>
    <x v="1324"/>
    <x v="2"/>
    <x v="0"/>
    <s v="USD"/>
    <n v="1470598345"/>
    <x v="1734"/>
    <n v="1468006345"/>
    <x v="1735"/>
    <x v="0"/>
    <x v="84"/>
    <x v="1"/>
    <x v="28"/>
    <n v="56"/>
    <x v="4"/>
    <x v="28"/>
  </r>
  <r>
    <x v="1736"/>
    <x v="1736"/>
    <x v="1734"/>
    <x v="9"/>
    <x v="1178"/>
    <x v="1325"/>
    <x v="2"/>
    <x v="0"/>
    <s v="USD"/>
    <n v="1447018833"/>
    <x v="1735"/>
    <n v="1444423233"/>
    <x v="1736"/>
    <x v="0"/>
    <x v="29"/>
    <x v="1"/>
    <x v="28"/>
    <n v="11.5"/>
    <x v="4"/>
    <x v="28"/>
  </r>
  <r>
    <x v="1737"/>
    <x v="1737"/>
    <x v="1735"/>
    <x v="23"/>
    <x v="447"/>
    <x v="1212"/>
    <x v="2"/>
    <x v="0"/>
    <s v="USD"/>
    <n v="1437432392"/>
    <x v="1736"/>
    <n v="1434840392"/>
    <x v="1737"/>
    <x v="0"/>
    <x v="41"/>
    <x v="1"/>
    <x v="28"/>
    <n v="432.5"/>
    <x v="4"/>
    <x v="28"/>
  </r>
  <r>
    <x v="1738"/>
    <x v="1738"/>
    <x v="1736"/>
    <x v="10"/>
    <x v="170"/>
    <x v="177"/>
    <x v="2"/>
    <x v="0"/>
    <s v="USD"/>
    <n v="1412283542"/>
    <x v="1737"/>
    <n v="1409691542"/>
    <x v="1738"/>
    <x v="0"/>
    <x v="29"/>
    <x v="1"/>
    <x v="28"/>
    <n v="10.5"/>
    <x v="4"/>
    <x v="28"/>
  </r>
  <r>
    <x v="1739"/>
    <x v="1739"/>
    <x v="1737"/>
    <x v="28"/>
    <x v="116"/>
    <x v="370"/>
    <x v="2"/>
    <x v="0"/>
    <s v="USD"/>
    <n v="1462391932"/>
    <x v="1738"/>
    <n v="1457297932"/>
    <x v="1739"/>
    <x v="0"/>
    <x v="29"/>
    <x v="1"/>
    <x v="28"/>
    <n v="1"/>
    <x v="4"/>
    <x v="28"/>
  </r>
  <r>
    <x v="1740"/>
    <x v="1740"/>
    <x v="1738"/>
    <x v="9"/>
    <x v="117"/>
    <x v="109"/>
    <x v="2"/>
    <x v="0"/>
    <s v="USD"/>
    <n v="1437075422"/>
    <x v="1739"/>
    <n v="1434483422"/>
    <x v="1740"/>
    <x v="0"/>
    <x v="78"/>
    <x v="1"/>
    <x v="28"/>
    <n v="0"/>
    <x v="4"/>
    <x v="28"/>
  </r>
  <r>
    <x v="1741"/>
    <x v="1741"/>
    <x v="1739"/>
    <x v="38"/>
    <x v="414"/>
    <x v="1326"/>
    <x v="0"/>
    <x v="1"/>
    <s v="GBP"/>
    <n v="1433948671"/>
    <x v="1740"/>
    <n v="1430060671"/>
    <x v="1741"/>
    <x v="0"/>
    <x v="47"/>
    <x v="0"/>
    <x v="20"/>
    <n v="691"/>
    <x v="8"/>
    <x v="20"/>
  </r>
  <r>
    <x v="1742"/>
    <x v="1742"/>
    <x v="1740"/>
    <x v="13"/>
    <x v="1179"/>
    <x v="648"/>
    <x v="0"/>
    <x v="0"/>
    <s v="USD"/>
    <n v="1483822800"/>
    <x v="1741"/>
    <n v="1481058170"/>
    <x v="1742"/>
    <x v="0"/>
    <x v="69"/>
    <x v="0"/>
    <x v="20"/>
    <n v="1104.5"/>
    <x v="8"/>
    <x v="20"/>
  </r>
  <r>
    <x v="1743"/>
    <x v="1743"/>
    <x v="1741"/>
    <x v="12"/>
    <x v="11"/>
    <x v="1327"/>
    <x v="0"/>
    <x v="0"/>
    <s v="USD"/>
    <n v="1472270340"/>
    <x v="1742"/>
    <n v="1470348775"/>
    <x v="1743"/>
    <x v="0"/>
    <x v="85"/>
    <x v="0"/>
    <x v="20"/>
    <n v="3046"/>
    <x v="8"/>
    <x v="20"/>
  </r>
  <r>
    <x v="1744"/>
    <x v="1744"/>
    <x v="1742"/>
    <x v="62"/>
    <x v="1180"/>
    <x v="1328"/>
    <x v="0"/>
    <x v="1"/>
    <s v="GBP"/>
    <n v="1425821477"/>
    <x v="1743"/>
    <n v="1421937077"/>
    <x v="1744"/>
    <x v="0"/>
    <x v="16"/>
    <x v="0"/>
    <x v="20"/>
    <n v="3292.5"/>
    <x v="8"/>
    <x v="20"/>
  </r>
  <r>
    <x v="1745"/>
    <x v="1745"/>
    <x v="1743"/>
    <x v="39"/>
    <x v="1181"/>
    <x v="1329"/>
    <x v="0"/>
    <x v="0"/>
    <s v="USD"/>
    <n v="1482372000"/>
    <x v="1744"/>
    <n v="1479276838"/>
    <x v="1745"/>
    <x v="0"/>
    <x v="30"/>
    <x v="0"/>
    <x v="20"/>
    <n v="4035"/>
    <x v="8"/>
    <x v="20"/>
  </r>
  <r>
    <x v="1746"/>
    <x v="1746"/>
    <x v="1744"/>
    <x v="36"/>
    <x v="1182"/>
    <x v="1330"/>
    <x v="0"/>
    <x v="0"/>
    <s v="USD"/>
    <n v="1479952800"/>
    <x v="1745"/>
    <n v="1477368867"/>
    <x v="1746"/>
    <x v="0"/>
    <x v="329"/>
    <x v="0"/>
    <x v="20"/>
    <n v="11161"/>
    <x v="8"/>
    <x v="20"/>
  </r>
  <r>
    <x v="1747"/>
    <x v="1747"/>
    <x v="1745"/>
    <x v="7"/>
    <x v="1183"/>
    <x v="1331"/>
    <x v="0"/>
    <x v="1"/>
    <s v="GBP"/>
    <n v="1447426800"/>
    <x v="1746"/>
    <n v="1444904830"/>
    <x v="1747"/>
    <x v="0"/>
    <x v="180"/>
    <x v="0"/>
    <x v="20"/>
    <n v="4802.5"/>
    <x v="8"/>
    <x v="20"/>
  </r>
  <r>
    <x v="1748"/>
    <x v="1748"/>
    <x v="1746"/>
    <x v="63"/>
    <x v="1184"/>
    <x v="1332"/>
    <x v="0"/>
    <x v="5"/>
    <s v="CAD"/>
    <n v="1441234143"/>
    <x v="1747"/>
    <n v="1438642143"/>
    <x v="1748"/>
    <x v="0"/>
    <x v="331"/>
    <x v="0"/>
    <x v="20"/>
    <n v="32577.5"/>
    <x v="8"/>
    <x v="20"/>
  </r>
  <r>
    <x v="1749"/>
    <x v="1749"/>
    <x v="1747"/>
    <x v="284"/>
    <x v="1185"/>
    <x v="1333"/>
    <x v="0"/>
    <x v="19"/>
    <s v="EUR"/>
    <n v="1488394800"/>
    <x v="1748"/>
    <n v="1485213921"/>
    <x v="1749"/>
    <x v="0"/>
    <x v="132"/>
    <x v="0"/>
    <x v="20"/>
    <n v="6270.75"/>
    <x v="8"/>
    <x v="20"/>
  </r>
  <r>
    <x v="1750"/>
    <x v="1750"/>
    <x v="1748"/>
    <x v="10"/>
    <x v="1186"/>
    <x v="1334"/>
    <x v="0"/>
    <x v="0"/>
    <s v="USD"/>
    <n v="1461096304"/>
    <x v="1749"/>
    <n v="1458936304"/>
    <x v="1750"/>
    <x v="0"/>
    <x v="207"/>
    <x v="0"/>
    <x v="20"/>
    <n v="5103"/>
    <x v="8"/>
    <x v="20"/>
  </r>
  <r>
    <x v="1751"/>
    <x v="1751"/>
    <x v="1749"/>
    <x v="3"/>
    <x v="1187"/>
    <x v="1335"/>
    <x v="0"/>
    <x v="0"/>
    <s v="USD"/>
    <n v="1426787123"/>
    <x v="1750"/>
    <n v="1424198723"/>
    <x v="1751"/>
    <x v="0"/>
    <x v="42"/>
    <x v="0"/>
    <x v="20"/>
    <n v="5175.5"/>
    <x v="8"/>
    <x v="20"/>
  </r>
  <r>
    <x v="1752"/>
    <x v="1752"/>
    <x v="1750"/>
    <x v="38"/>
    <x v="1188"/>
    <x v="1336"/>
    <x v="0"/>
    <x v="1"/>
    <s v="GBP"/>
    <n v="1476425082"/>
    <x v="1751"/>
    <n v="1473833082"/>
    <x v="1752"/>
    <x v="0"/>
    <x v="240"/>
    <x v="0"/>
    <x v="20"/>
    <n v="1606"/>
    <x v="8"/>
    <x v="20"/>
  </r>
  <r>
    <x v="1753"/>
    <x v="1753"/>
    <x v="1751"/>
    <x v="36"/>
    <x v="1189"/>
    <x v="1277"/>
    <x v="0"/>
    <x v="8"/>
    <s v="DKK"/>
    <n v="1458579568"/>
    <x v="1752"/>
    <n v="1455991168"/>
    <x v="1753"/>
    <x v="0"/>
    <x v="2"/>
    <x v="0"/>
    <x v="20"/>
    <n v="8117.5"/>
    <x v="8"/>
    <x v="20"/>
  </r>
  <r>
    <x v="1754"/>
    <x v="1754"/>
    <x v="1752"/>
    <x v="0"/>
    <x v="1190"/>
    <x v="1337"/>
    <x v="0"/>
    <x v="5"/>
    <s v="CAD"/>
    <n v="1428091353"/>
    <x v="1753"/>
    <n v="1425502953"/>
    <x v="1754"/>
    <x v="0"/>
    <x v="240"/>
    <x v="0"/>
    <x v="20"/>
    <n v="4742.5"/>
    <x v="8"/>
    <x v="20"/>
  </r>
  <r>
    <x v="1755"/>
    <x v="1755"/>
    <x v="1753"/>
    <x v="251"/>
    <x v="134"/>
    <x v="43"/>
    <x v="0"/>
    <x v="0"/>
    <s v="USD"/>
    <n v="1444071361"/>
    <x v="1754"/>
    <n v="1441479361"/>
    <x v="1755"/>
    <x v="0"/>
    <x v="80"/>
    <x v="0"/>
    <x v="20"/>
    <n v="17"/>
    <x v="8"/>
    <x v="20"/>
  </r>
  <r>
    <x v="1756"/>
    <x v="1756"/>
    <x v="1754"/>
    <x v="62"/>
    <x v="1191"/>
    <x v="1338"/>
    <x v="0"/>
    <x v="0"/>
    <s v="USD"/>
    <n v="1472443269"/>
    <x v="1755"/>
    <n v="1468987269"/>
    <x v="1756"/>
    <x v="0"/>
    <x v="148"/>
    <x v="0"/>
    <x v="20"/>
    <n v="2887.8"/>
    <x v="8"/>
    <x v="20"/>
  </r>
  <r>
    <x v="1757"/>
    <x v="1757"/>
    <x v="1755"/>
    <x v="10"/>
    <x v="1192"/>
    <x v="1339"/>
    <x v="0"/>
    <x v="0"/>
    <s v="USD"/>
    <n v="1485631740"/>
    <x v="1756"/>
    <n v="1483041083"/>
    <x v="1757"/>
    <x v="0"/>
    <x v="25"/>
    <x v="0"/>
    <x v="20"/>
    <n v="2907"/>
    <x v="8"/>
    <x v="20"/>
  </r>
  <r>
    <x v="1758"/>
    <x v="1758"/>
    <x v="1756"/>
    <x v="28"/>
    <x v="1193"/>
    <x v="1340"/>
    <x v="0"/>
    <x v="0"/>
    <s v="USD"/>
    <n v="1468536992"/>
    <x v="1757"/>
    <n v="1463352992"/>
    <x v="1758"/>
    <x v="0"/>
    <x v="74"/>
    <x v="0"/>
    <x v="20"/>
    <n v="587"/>
    <x v="8"/>
    <x v="20"/>
  </r>
  <r>
    <x v="1759"/>
    <x v="1759"/>
    <x v="1757"/>
    <x v="10"/>
    <x v="1194"/>
    <x v="15"/>
    <x v="0"/>
    <x v="0"/>
    <s v="USD"/>
    <n v="1427309629"/>
    <x v="1758"/>
    <n v="1425585229"/>
    <x v="1759"/>
    <x v="0"/>
    <x v="72"/>
    <x v="0"/>
    <x v="20"/>
    <n v="2689.5"/>
    <x v="8"/>
    <x v="20"/>
  </r>
  <r>
    <x v="1760"/>
    <x v="1760"/>
    <x v="1758"/>
    <x v="10"/>
    <x v="1195"/>
    <x v="1341"/>
    <x v="0"/>
    <x v="0"/>
    <s v="USD"/>
    <n v="1456416513"/>
    <x v="1759"/>
    <n v="1454688513"/>
    <x v="1760"/>
    <x v="0"/>
    <x v="332"/>
    <x v="0"/>
    <x v="20"/>
    <n v="4187"/>
    <x v="8"/>
    <x v="20"/>
  </r>
  <r>
    <x v="1761"/>
    <x v="1761"/>
    <x v="1759"/>
    <x v="213"/>
    <x v="1196"/>
    <x v="1342"/>
    <x v="0"/>
    <x v="1"/>
    <s v="GBP"/>
    <n v="1442065060"/>
    <x v="1760"/>
    <n v="1437745060"/>
    <x v="1761"/>
    <x v="0"/>
    <x v="83"/>
    <x v="0"/>
    <x v="20"/>
    <n v="79"/>
    <x v="8"/>
    <x v="20"/>
  </r>
  <r>
    <x v="1762"/>
    <x v="1762"/>
    <x v="1760"/>
    <x v="213"/>
    <x v="1197"/>
    <x v="1343"/>
    <x v="0"/>
    <x v="0"/>
    <s v="USD"/>
    <n v="1457739245"/>
    <x v="1761"/>
    <n v="1455147245"/>
    <x v="1762"/>
    <x v="0"/>
    <x v="20"/>
    <x v="0"/>
    <x v="20"/>
    <n v="455"/>
    <x v="8"/>
    <x v="20"/>
  </r>
  <r>
    <x v="1763"/>
    <x v="1763"/>
    <x v="1761"/>
    <x v="14"/>
    <x v="1198"/>
    <x v="1344"/>
    <x v="0"/>
    <x v="0"/>
    <s v="USD"/>
    <n v="1477255840"/>
    <x v="1762"/>
    <n v="1474663840"/>
    <x v="1763"/>
    <x v="0"/>
    <x v="115"/>
    <x v="0"/>
    <x v="20"/>
    <n v="6173.5"/>
    <x v="8"/>
    <x v="20"/>
  </r>
  <r>
    <x v="1764"/>
    <x v="1764"/>
    <x v="1762"/>
    <x v="34"/>
    <x v="1199"/>
    <x v="1345"/>
    <x v="2"/>
    <x v="1"/>
    <s v="GBP"/>
    <n v="1407065979"/>
    <x v="1763"/>
    <n v="1404560379"/>
    <x v="1764"/>
    <x v="1"/>
    <x v="70"/>
    <x v="1"/>
    <x v="20"/>
    <n v="1097.5"/>
    <x v="8"/>
    <x v="20"/>
  </r>
  <r>
    <x v="1765"/>
    <x v="1765"/>
    <x v="1763"/>
    <x v="78"/>
    <x v="1200"/>
    <x v="1346"/>
    <x v="2"/>
    <x v="0"/>
    <s v="USD"/>
    <n v="1407972712"/>
    <x v="1764"/>
    <n v="1405380712"/>
    <x v="1765"/>
    <x v="1"/>
    <x v="273"/>
    <x v="1"/>
    <x v="20"/>
    <n v="3768.24"/>
    <x v="8"/>
    <x v="20"/>
  </r>
  <r>
    <x v="1766"/>
    <x v="1766"/>
    <x v="1764"/>
    <x v="15"/>
    <x v="117"/>
    <x v="109"/>
    <x v="2"/>
    <x v="2"/>
    <s v="AUD"/>
    <n v="1408999088"/>
    <x v="1765"/>
    <n v="1407184688"/>
    <x v="1766"/>
    <x v="1"/>
    <x v="78"/>
    <x v="1"/>
    <x v="20"/>
    <n v="0"/>
    <x v="8"/>
    <x v="20"/>
  </r>
  <r>
    <x v="1767"/>
    <x v="1767"/>
    <x v="1765"/>
    <x v="10"/>
    <x v="1201"/>
    <x v="1347"/>
    <x v="2"/>
    <x v="0"/>
    <s v="USD"/>
    <n v="1407080884"/>
    <x v="1766"/>
    <n v="1404488884"/>
    <x v="1767"/>
    <x v="1"/>
    <x v="70"/>
    <x v="1"/>
    <x v="20"/>
    <n v="1162.5"/>
    <x v="8"/>
    <x v="20"/>
  </r>
  <r>
    <x v="1768"/>
    <x v="1768"/>
    <x v="1766"/>
    <x v="10"/>
    <x v="1202"/>
    <x v="1348"/>
    <x v="2"/>
    <x v="0"/>
    <s v="USD"/>
    <n v="1411824444"/>
    <x v="1767"/>
    <n v="1406640444"/>
    <x v="1768"/>
    <x v="1"/>
    <x v="41"/>
    <x v="1"/>
    <x v="20"/>
    <n v="101"/>
    <x v="8"/>
    <x v="20"/>
  </r>
  <r>
    <x v="1769"/>
    <x v="1769"/>
    <x v="1767"/>
    <x v="79"/>
    <x v="1203"/>
    <x v="1349"/>
    <x v="2"/>
    <x v="0"/>
    <s v="USD"/>
    <n v="1421177959"/>
    <x v="1768"/>
    <n v="1418585959"/>
    <x v="1769"/>
    <x v="1"/>
    <x v="19"/>
    <x v="1"/>
    <x v="20"/>
    <n v="551.5"/>
    <x v="8"/>
    <x v="20"/>
  </r>
  <r>
    <x v="1770"/>
    <x v="1770"/>
    <x v="1768"/>
    <x v="142"/>
    <x v="1204"/>
    <x v="1350"/>
    <x v="2"/>
    <x v="0"/>
    <s v="USD"/>
    <n v="1413312194"/>
    <x v="1769"/>
    <n v="1410288194"/>
    <x v="1770"/>
    <x v="1"/>
    <x v="297"/>
    <x v="1"/>
    <x v="20"/>
    <n v="6969"/>
    <x v="8"/>
    <x v="20"/>
  </r>
  <r>
    <x v="1771"/>
    <x v="1771"/>
    <x v="1769"/>
    <x v="285"/>
    <x v="1032"/>
    <x v="1351"/>
    <x v="2"/>
    <x v="1"/>
    <s v="GBP"/>
    <n v="1414107040"/>
    <x v="1770"/>
    <n v="1411515040"/>
    <x v="1771"/>
    <x v="1"/>
    <x v="20"/>
    <x v="1"/>
    <x v="20"/>
    <n v="460"/>
    <x v="8"/>
    <x v="20"/>
  </r>
  <r>
    <x v="1772"/>
    <x v="1772"/>
    <x v="1770"/>
    <x v="62"/>
    <x v="1205"/>
    <x v="1352"/>
    <x v="2"/>
    <x v="1"/>
    <s v="GBP"/>
    <n v="1404666836"/>
    <x v="1771"/>
    <n v="1399482836"/>
    <x v="1772"/>
    <x v="1"/>
    <x v="10"/>
    <x v="1"/>
    <x v="20"/>
    <n v="438.5"/>
    <x v="8"/>
    <x v="20"/>
  </r>
  <r>
    <x v="1773"/>
    <x v="1773"/>
    <x v="1771"/>
    <x v="11"/>
    <x v="1020"/>
    <x v="1353"/>
    <x v="2"/>
    <x v="0"/>
    <s v="USD"/>
    <n v="1421691298"/>
    <x v="1772"/>
    <n v="1417803298"/>
    <x v="1773"/>
    <x v="1"/>
    <x v="10"/>
    <x v="1"/>
    <x v="20"/>
    <n v="948"/>
    <x v="8"/>
    <x v="20"/>
  </r>
  <r>
    <x v="1774"/>
    <x v="1774"/>
    <x v="1772"/>
    <x v="30"/>
    <x v="1206"/>
    <x v="768"/>
    <x v="2"/>
    <x v="0"/>
    <s v="USD"/>
    <n v="1417273140"/>
    <x v="1773"/>
    <n v="1413609292"/>
    <x v="1774"/>
    <x v="1"/>
    <x v="62"/>
    <x v="1"/>
    <x v="20"/>
    <n v="580.5"/>
    <x v="8"/>
    <x v="20"/>
  </r>
  <r>
    <x v="1775"/>
    <x v="1775"/>
    <x v="1773"/>
    <x v="286"/>
    <x v="1207"/>
    <x v="1354"/>
    <x v="2"/>
    <x v="0"/>
    <s v="USD"/>
    <n v="1414193160"/>
    <x v="1774"/>
    <n v="1410305160"/>
    <x v="1775"/>
    <x v="1"/>
    <x v="204"/>
    <x v="1"/>
    <x v="20"/>
    <n v="10641"/>
    <x v="8"/>
    <x v="20"/>
  </r>
  <r>
    <x v="1776"/>
    <x v="1776"/>
    <x v="1774"/>
    <x v="10"/>
    <x v="400"/>
    <x v="1355"/>
    <x v="2"/>
    <x v="1"/>
    <s v="GBP"/>
    <n v="1414623471"/>
    <x v="1775"/>
    <n v="1411513071"/>
    <x v="1776"/>
    <x v="1"/>
    <x v="80"/>
    <x v="1"/>
    <x v="20"/>
    <n v="169.5"/>
    <x v="8"/>
    <x v="20"/>
  </r>
  <r>
    <x v="1777"/>
    <x v="1777"/>
    <x v="1775"/>
    <x v="225"/>
    <x v="1208"/>
    <x v="1356"/>
    <x v="2"/>
    <x v="9"/>
    <s v="EUR"/>
    <n v="1424421253"/>
    <x v="1776"/>
    <n v="1421829253"/>
    <x v="1777"/>
    <x v="1"/>
    <x v="73"/>
    <x v="1"/>
    <x v="20"/>
    <n v="330.5"/>
    <x v="8"/>
    <x v="20"/>
  </r>
  <r>
    <x v="1778"/>
    <x v="1778"/>
    <x v="1776"/>
    <x v="63"/>
    <x v="1209"/>
    <x v="1357"/>
    <x v="2"/>
    <x v="0"/>
    <s v="USD"/>
    <n v="1427485395"/>
    <x v="1777"/>
    <n v="1423600995"/>
    <x v="1778"/>
    <x v="1"/>
    <x v="41"/>
    <x v="1"/>
    <x v="20"/>
    <n v="505"/>
    <x v="8"/>
    <x v="20"/>
  </r>
  <r>
    <x v="1779"/>
    <x v="1779"/>
    <x v="1777"/>
    <x v="34"/>
    <x v="1210"/>
    <x v="1358"/>
    <x v="2"/>
    <x v="0"/>
    <s v="USD"/>
    <n v="1472834180"/>
    <x v="1778"/>
    <n v="1470242180"/>
    <x v="1779"/>
    <x v="1"/>
    <x v="44"/>
    <x v="1"/>
    <x v="20"/>
    <n v="2012"/>
    <x v="8"/>
    <x v="20"/>
  </r>
  <r>
    <x v="1780"/>
    <x v="1780"/>
    <x v="1778"/>
    <x v="11"/>
    <x v="1211"/>
    <x v="1359"/>
    <x v="2"/>
    <x v="0"/>
    <s v="USD"/>
    <n v="1467469510"/>
    <x v="1779"/>
    <n v="1462285510"/>
    <x v="1780"/>
    <x v="1"/>
    <x v="215"/>
    <x v="1"/>
    <x v="20"/>
    <n v="6037.5"/>
    <x v="8"/>
    <x v="20"/>
  </r>
  <r>
    <x v="1781"/>
    <x v="1781"/>
    <x v="1779"/>
    <x v="62"/>
    <x v="1212"/>
    <x v="1360"/>
    <x v="2"/>
    <x v="0"/>
    <s v="USD"/>
    <n v="1473950945"/>
    <x v="1780"/>
    <n v="1471272545"/>
    <x v="1781"/>
    <x v="1"/>
    <x v="54"/>
    <x v="1"/>
    <x v="20"/>
    <n v="720.5"/>
    <x v="8"/>
    <x v="20"/>
  </r>
  <r>
    <x v="1782"/>
    <x v="1782"/>
    <x v="1780"/>
    <x v="19"/>
    <x v="1213"/>
    <x v="1361"/>
    <x v="2"/>
    <x v="0"/>
    <s v="USD"/>
    <n v="1456062489"/>
    <x v="1781"/>
    <n v="1453211289"/>
    <x v="1782"/>
    <x v="1"/>
    <x v="88"/>
    <x v="1"/>
    <x v="20"/>
    <n v="2749"/>
    <x v="8"/>
    <x v="20"/>
  </r>
  <r>
    <x v="1783"/>
    <x v="1783"/>
    <x v="1781"/>
    <x v="79"/>
    <x v="1214"/>
    <x v="1362"/>
    <x v="2"/>
    <x v="0"/>
    <s v="USD"/>
    <n v="1432248478"/>
    <x v="1782"/>
    <n v="1429656478"/>
    <x v="1783"/>
    <x v="1"/>
    <x v="333"/>
    <x v="1"/>
    <x v="20"/>
    <n v="4831"/>
    <x v="8"/>
    <x v="20"/>
  </r>
  <r>
    <x v="1784"/>
    <x v="1784"/>
    <x v="1782"/>
    <x v="10"/>
    <x v="1215"/>
    <x v="1363"/>
    <x v="2"/>
    <x v="0"/>
    <s v="USD"/>
    <n v="1422674700"/>
    <x v="1783"/>
    <n v="1419954240"/>
    <x v="1784"/>
    <x v="1"/>
    <x v="51"/>
    <x v="1"/>
    <x v="20"/>
    <n v="1010.5"/>
    <x v="8"/>
    <x v="20"/>
  </r>
  <r>
    <x v="1785"/>
    <x v="1785"/>
    <x v="1783"/>
    <x v="95"/>
    <x v="1216"/>
    <x v="1364"/>
    <x v="2"/>
    <x v="0"/>
    <s v="USD"/>
    <n v="1413417600"/>
    <x v="1784"/>
    <n v="1410750855"/>
    <x v="1785"/>
    <x v="1"/>
    <x v="52"/>
    <x v="1"/>
    <x v="20"/>
    <n v="2480.5"/>
    <x v="8"/>
    <x v="20"/>
  </r>
  <r>
    <x v="1786"/>
    <x v="1786"/>
    <x v="1784"/>
    <x v="168"/>
    <x v="1217"/>
    <x v="1365"/>
    <x v="2"/>
    <x v="9"/>
    <s v="EUR"/>
    <n v="1418649177"/>
    <x v="1785"/>
    <n v="1416057177"/>
    <x v="1786"/>
    <x v="1"/>
    <x v="60"/>
    <x v="1"/>
    <x v="20"/>
    <n v="467"/>
    <x v="8"/>
    <x v="20"/>
  </r>
  <r>
    <x v="1787"/>
    <x v="1787"/>
    <x v="1785"/>
    <x v="3"/>
    <x v="1218"/>
    <x v="1366"/>
    <x v="2"/>
    <x v="0"/>
    <s v="USD"/>
    <n v="1428158637"/>
    <x v="1786"/>
    <n v="1425570237"/>
    <x v="1787"/>
    <x v="1"/>
    <x v="54"/>
    <x v="1"/>
    <x v="20"/>
    <n v="778.5"/>
    <x v="8"/>
    <x v="20"/>
  </r>
  <r>
    <x v="1788"/>
    <x v="1788"/>
    <x v="1786"/>
    <x v="62"/>
    <x v="382"/>
    <x v="1367"/>
    <x v="2"/>
    <x v="1"/>
    <s v="GBP"/>
    <n v="1414795542"/>
    <x v="1787"/>
    <n v="1412203542"/>
    <x v="1788"/>
    <x v="1"/>
    <x v="80"/>
    <x v="1"/>
    <x v="20"/>
    <n v="40"/>
    <x v="8"/>
    <x v="20"/>
  </r>
  <r>
    <x v="1789"/>
    <x v="1789"/>
    <x v="1787"/>
    <x v="6"/>
    <x v="130"/>
    <x v="724"/>
    <x v="2"/>
    <x v="0"/>
    <s v="USD"/>
    <n v="1421042403"/>
    <x v="1788"/>
    <n v="1415858403"/>
    <x v="1789"/>
    <x v="1"/>
    <x v="80"/>
    <x v="1"/>
    <x v="20"/>
    <n v="22"/>
    <x v="8"/>
    <x v="20"/>
  </r>
  <r>
    <x v="1790"/>
    <x v="1790"/>
    <x v="1788"/>
    <x v="287"/>
    <x v="1219"/>
    <x v="1368"/>
    <x v="2"/>
    <x v="0"/>
    <s v="USD"/>
    <n v="1423152678"/>
    <x v="1789"/>
    <n v="1420560678"/>
    <x v="1790"/>
    <x v="1"/>
    <x v="41"/>
    <x v="1"/>
    <x v="20"/>
    <n v="825.5"/>
    <x v="8"/>
    <x v="20"/>
  </r>
  <r>
    <x v="1791"/>
    <x v="1791"/>
    <x v="1789"/>
    <x v="9"/>
    <x v="1220"/>
    <x v="1369"/>
    <x v="2"/>
    <x v="1"/>
    <s v="GBP"/>
    <n v="1422553565"/>
    <x v="1790"/>
    <n v="1417369565"/>
    <x v="1791"/>
    <x v="1"/>
    <x v="80"/>
    <x v="1"/>
    <x v="20"/>
    <n v="55.5"/>
    <x v="8"/>
    <x v="20"/>
  </r>
  <r>
    <x v="1792"/>
    <x v="1792"/>
    <x v="1790"/>
    <x v="31"/>
    <x v="1221"/>
    <x v="1370"/>
    <x v="2"/>
    <x v="0"/>
    <s v="USD"/>
    <n v="1439189940"/>
    <x v="1791"/>
    <n v="1435970682"/>
    <x v="1792"/>
    <x v="1"/>
    <x v="237"/>
    <x v="1"/>
    <x v="20"/>
    <n v="7710"/>
    <x v="8"/>
    <x v="20"/>
  </r>
  <r>
    <x v="1793"/>
    <x v="1793"/>
    <x v="1791"/>
    <x v="9"/>
    <x v="130"/>
    <x v="843"/>
    <x v="2"/>
    <x v="2"/>
    <s v="AUD"/>
    <n v="1417127040"/>
    <x v="1792"/>
    <n v="1414531440"/>
    <x v="1793"/>
    <x v="1"/>
    <x v="84"/>
    <x v="1"/>
    <x v="20"/>
    <n v="21"/>
    <x v="8"/>
    <x v="20"/>
  </r>
  <r>
    <x v="1794"/>
    <x v="1794"/>
    <x v="1792"/>
    <x v="7"/>
    <x v="1222"/>
    <x v="1371"/>
    <x v="2"/>
    <x v="0"/>
    <s v="USD"/>
    <n v="1423660422"/>
    <x v="1793"/>
    <n v="1420636422"/>
    <x v="1794"/>
    <x v="1"/>
    <x v="59"/>
    <x v="1"/>
    <x v="20"/>
    <n v="507.5"/>
    <x v="8"/>
    <x v="20"/>
  </r>
  <r>
    <x v="1795"/>
    <x v="1795"/>
    <x v="1793"/>
    <x v="89"/>
    <x v="1223"/>
    <x v="1372"/>
    <x v="2"/>
    <x v="12"/>
    <s v="EUR"/>
    <n v="1476460800"/>
    <x v="1794"/>
    <n v="1473922541"/>
    <x v="1795"/>
    <x v="1"/>
    <x v="75"/>
    <x v="1"/>
    <x v="20"/>
    <n v="5463.5"/>
    <x v="8"/>
    <x v="20"/>
  </r>
  <r>
    <x v="1796"/>
    <x v="1796"/>
    <x v="1794"/>
    <x v="266"/>
    <x v="1224"/>
    <x v="1373"/>
    <x v="2"/>
    <x v="1"/>
    <s v="GBP"/>
    <n v="1469356366"/>
    <x v="1795"/>
    <n v="1464172366"/>
    <x v="1796"/>
    <x v="1"/>
    <x v="48"/>
    <x v="1"/>
    <x v="20"/>
    <n v="2138"/>
    <x v="8"/>
    <x v="20"/>
  </r>
  <r>
    <x v="1797"/>
    <x v="1797"/>
    <x v="1795"/>
    <x v="3"/>
    <x v="1225"/>
    <x v="697"/>
    <x v="2"/>
    <x v="0"/>
    <s v="USD"/>
    <n v="1481809189"/>
    <x v="1796"/>
    <n v="1479217189"/>
    <x v="1797"/>
    <x v="1"/>
    <x v="205"/>
    <x v="1"/>
    <x v="20"/>
    <n v="3447.5"/>
    <x v="8"/>
    <x v="20"/>
  </r>
  <r>
    <x v="1798"/>
    <x v="1798"/>
    <x v="1796"/>
    <x v="194"/>
    <x v="1226"/>
    <x v="1374"/>
    <x v="2"/>
    <x v="0"/>
    <s v="USD"/>
    <n v="1454572233"/>
    <x v="1797"/>
    <n v="1449388233"/>
    <x v="1798"/>
    <x v="1"/>
    <x v="77"/>
    <x v="1"/>
    <x v="20"/>
    <n v="1109.5"/>
    <x v="8"/>
    <x v="20"/>
  </r>
  <r>
    <x v="1799"/>
    <x v="1799"/>
    <x v="1797"/>
    <x v="23"/>
    <x v="1227"/>
    <x v="1375"/>
    <x v="2"/>
    <x v="1"/>
    <s v="GBP"/>
    <n v="1415740408"/>
    <x v="1798"/>
    <n v="1414008808"/>
    <x v="1799"/>
    <x v="1"/>
    <x v="79"/>
    <x v="1"/>
    <x v="20"/>
    <n v="37.914999999999999"/>
    <x v="8"/>
    <x v="20"/>
  </r>
  <r>
    <x v="1800"/>
    <x v="1800"/>
    <x v="1798"/>
    <x v="288"/>
    <x v="1228"/>
    <x v="1376"/>
    <x v="2"/>
    <x v="1"/>
    <s v="GBP"/>
    <n v="1476109970"/>
    <x v="1799"/>
    <n v="1473517970"/>
    <x v="1800"/>
    <x v="1"/>
    <x v="116"/>
    <x v="1"/>
    <x v="20"/>
    <n v="4786.5"/>
    <x v="8"/>
    <x v="20"/>
  </r>
  <r>
    <x v="1801"/>
    <x v="1801"/>
    <x v="1799"/>
    <x v="73"/>
    <x v="1229"/>
    <x v="1377"/>
    <x v="2"/>
    <x v="1"/>
    <s v="GBP"/>
    <n v="1450181400"/>
    <x v="1800"/>
    <n v="1447429868"/>
    <x v="1801"/>
    <x v="1"/>
    <x v="77"/>
    <x v="1"/>
    <x v="20"/>
    <n v="1196"/>
    <x v="8"/>
    <x v="20"/>
  </r>
  <r>
    <x v="1802"/>
    <x v="1802"/>
    <x v="1800"/>
    <x v="8"/>
    <x v="1230"/>
    <x v="1378"/>
    <x v="2"/>
    <x v="12"/>
    <s v="EUR"/>
    <n v="1435442340"/>
    <x v="1801"/>
    <n v="1433416830"/>
    <x v="1802"/>
    <x v="1"/>
    <x v="59"/>
    <x v="1"/>
    <x v="20"/>
    <n v="857.5"/>
    <x v="8"/>
    <x v="20"/>
  </r>
  <r>
    <x v="1803"/>
    <x v="1803"/>
    <x v="1801"/>
    <x v="178"/>
    <x v="1231"/>
    <x v="1379"/>
    <x v="2"/>
    <x v="0"/>
    <s v="USD"/>
    <n v="1423878182"/>
    <x v="1802"/>
    <n v="1421199782"/>
    <x v="1803"/>
    <x v="1"/>
    <x v="11"/>
    <x v="1"/>
    <x v="20"/>
    <n v="2732.5"/>
    <x v="8"/>
    <x v="20"/>
  </r>
  <r>
    <x v="1804"/>
    <x v="1804"/>
    <x v="1802"/>
    <x v="289"/>
    <x v="1232"/>
    <x v="1380"/>
    <x v="2"/>
    <x v="0"/>
    <s v="USD"/>
    <n v="1447521404"/>
    <x v="1803"/>
    <n v="1444061804"/>
    <x v="1804"/>
    <x v="1"/>
    <x v="47"/>
    <x v="1"/>
    <x v="20"/>
    <n v="2752"/>
    <x v="8"/>
    <x v="20"/>
  </r>
  <r>
    <x v="1805"/>
    <x v="1805"/>
    <x v="1803"/>
    <x v="290"/>
    <x v="1233"/>
    <x v="1381"/>
    <x v="2"/>
    <x v="12"/>
    <s v="EUR"/>
    <n v="1443808800"/>
    <x v="1804"/>
    <n v="1441048658"/>
    <x v="1805"/>
    <x v="1"/>
    <x v="259"/>
    <x v="1"/>
    <x v="20"/>
    <n v="4156.5"/>
    <x v="8"/>
    <x v="20"/>
  </r>
  <r>
    <x v="1806"/>
    <x v="1806"/>
    <x v="1804"/>
    <x v="22"/>
    <x v="1234"/>
    <x v="1382"/>
    <x v="2"/>
    <x v="1"/>
    <s v="GBP"/>
    <n v="1412090349"/>
    <x v="1805"/>
    <n v="1409066349"/>
    <x v="1806"/>
    <x v="1"/>
    <x v="22"/>
    <x v="1"/>
    <x v="20"/>
    <n v="299.5"/>
    <x v="8"/>
    <x v="20"/>
  </r>
  <r>
    <x v="1807"/>
    <x v="1807"/>
    <x v="1805"/>
    <x v="10"/>
    <x v="503"/>
    <x v="1383"/>
    <x v="2"/>
    <x v="0"/>
    <s v="USD"/>
    <n v="1411868313"/>
    <x v="1806"/>
    <n v="1409276313"/>
    <x v="1807"/>
    <x v="1"/>
    <x v="22"/>
    <x v="1"/>
    <x v="20"/>
    <n v="280.5"/>
    <x v="8"/>
    <x v="20"/>
  </r>
  <r>
    <x v="1808"/>
    <x v="1808"/>
    <x v="1806"/>
    <x v="89"/>
    <x v="1235"/>
    <x v="1384"/>
    <x v="2"/>
    <x v="0"/>
    <s v="USD"/>
    <n v="1486830030"/>
    <x v="1807"/>
    <n v="1483806030"/>
    <x v="1808"/>
    <x v="1"/>
    <x v="93"/>
    <x v="1"/>
    <x v="20"/>
    <n v="5845"/>
    <x v="8"/>
    <x v="20"/>
  </r>
  <r>
    <x v="1809"/>
    <x v="1809"/>
    <x v="1807"/>
    <x v="8"/>
    <x v="163"/>
    <x v="1385"/>
    <x v="2"/>
    <x v="5"/>
    <s v="CAD"/>
    <n v="1425246439"/>
    <x v="1808"/>
    <n v="1422222439"/>
    <x v="1809"/>
    <x v="1"/>
    <x v="82"/>
    <x v="1"/>
    <x v="20"/>
    <n v="194.5"/>
    <x v="8"/>
    <x v="20"/>
  </r>
  <r>
    <x v="1810"/>
    <x v="1810"/>
    <x v="1808"/>
    <x v="52"/>
    <x v="493"/>
    <x v="422"/>
    <x v="2"/>
    <x v="0"/>
    <s v="USD"/>
    <n v="1408657826"/>
    <x v="1809"/>
    <n v="1407621026"/>
    <x v="1810"/>
    <x v="0"/>
    <x v="84"/>
    <x v="1"/>
    <x v="20"/>
    <n v="8.5"/>
    <x v="8"/>
    <x v="20"/>
  </r>
  <r>
    <x v="1811"/>
    <x v="1811"/>
    <x v="1809"/>
    <x v="214"/>
    <x v="130"/>
    <x v="1386"/>
    <x v="2"/>
    <x v="0"/>
    <s v="USD"/>
    <n v="1414123200"/>
    <x v="1810"/>
    <n v="1408962270"/>
    <x v="1811"/>
    <x v="0"/>
    <x v="55"/>
    <x v="1"/>
    <x v="20"/>
    <n v="33"/>
    <x v="8"/>
    <x v="20"/>
  </r>
  <r>
    <x v="1812"/>
    <x v="1812"/>
    <x v="1810"/>
    <x v="115"/>
    <x v="1236"/>
    <x v="1387"/>
    <x v="2"/>
    <x v="1"/>
    <s v="GBP"/>
    <n v="1467531536"/>
    <x v="1811"/>
    <n v="1464939536"/>
    <x v="1812"/>
    <x v="0"/>
    <x v="23"/>
    <x v="1"/>
    <x v="20"/>
    <n v="444"/>
    <x v="8"/>
    <x v="20"/>
  </r>
  <r>
    <x v="1813"/>
    <x v="1813"/>
    <x v="1811"/>
    <x v="222"/>
    <x v="117"/>
    <x v="109"/>
    <x v="2"/>
    <x v="1"/>
    <s v="GBP"/>
    <n v="1407532812"/>
    <x v="1812"/>
    <n v="1404940812"/>
    <x v="1813"/>
    <x v="0"/>
    <x v="78"/>
    <x v="1"/>
    <x v="20"/>
    <n v="0"/>
    <x v="8"/>
    <x v="20"/>
  </r>
  <r>
    <x v="1814"/>
    <x v="1814"/>
    <x v="1812"/>
    <x v="14"/>
    <x v="1237"/>
    <x v="1388"/>
    <x v="2"/>
    <x v="1"/>
    <s v="GBP"/>
    <n v="1425108736"/>
    <x v="1813"/>
    <n v="1422516736"/>
    <x v="1814"/>
    <x v="0"/>
    <x v="205"/>
    <x v="1"/>
    <x v="20"/>
    <n v="3021"/>
    <x v="8"/>
    <x v="20"/>
  </r>
  <r>
    <x v="1815"/>
    <x v="1815"/>
    <x v="1813"/>
    <x v="9"/>
    <x v="117"/>
    <x v="109"/>
    <x v="2"/>
    <x v="0"/>
    <s v="USD"/>
    <n v="1435787137"/>
    <x v="1814"/>
    <n v="1434577537"/>
    <x v="1815"/>
    <x v="0"/>
    <x v="78"/>
    <x v="1"/>
    <x v="20"/>
    <n v="0"/>
    <x v="8"/>
    <x v="20"/>
  </r>
  <r>
    <x v="1816"/>
    <x v="1816"/>
    <x v="1814"/>
    <x v="31"/>
    <x v="1238"/>
    <x v="1389"/>
    <x v="2"/>
    <x v="16"/>
    <s v="CHF"/>
    <n v="1469473200"/>
    <x v="1815"/>
    <n v="1467061303"/>
    <x v="1816"/>
    <x v="0"/>
    <x v="79"/>
    <x v="1"/>
    <x v="20"/>
    <n v="257.5"/>
    <x v="8"/>
    <x v="20"/>
  </r>
  <r>
    <x v="1817"/>
    <x v="1817"/>
    <x v="1815"/>
    <x v="102"/>
    <x v="1239"/>
    <x v="1390"/>
    <x v="2"/>
    <x v="0"/>
    <s v="USD"/>
    <n v="1485759540"/>
    <x v="1816"/>
    <n v="1480607607"/>
    <x v="1817"/>
    <x v="0"/>
    <x v="61"/>
    <x v="1"/>
    <x v="20"/>
    <n v="4759.5"/>
    <x v="8"/>
    <x v="20"/>
  </r>
  <r>
    <x v="1818"/>
    <x v="1818"/>
    <x v="1816"/>
    <x v="36"/>
    <x v="117"/>
    <x v="109"/>
    <x v="2"/>
    <x v="0"/>
    <s v="USD"/>
    <n v="1428035850"/>
    <x v="1817"/>
    <n v="1425447450"/>
    <x v="1818"/>
    <x v="0"/>
    <x v="78"/>
    <x v="1"/>
    <x v="20"/>
    <n v="0"/>
    <x v="8"/>
    <x v="20"/>
  </r>
  <r>
    <x v="1819"/>
    <x v="1819"/>
    <x v="1817"/>
    <x v="38"/>
    <x v="379"/>
    <x v="1391"/>
    <x v="2"/>
    <x v="0"/>
    <s v="USD"/>
    <n v="1406743396"/>
    <x v="1818"/>
    <n v="1404151396"/>
    <x v="1819"/>
    <x v="0"/>
    <x v="80"/>
    <x v="1"/>
    <x v="20"/>
    <n v="14.5"/>
    <x v="8"/>
    <x v="20"/>
  </r>
  <r>
    <x v="1820"/>
    <x v="1820"/>
    <x v="1818"/>
    <x v="91"/>
    <x v="1240"/>
    <x v="1392"/>
    <x v="2"/>
    <x v="0"/>
    <s v="USD"/>
    <n v="1427850090"/>
    <x v="1819"/>
    <n v="1425261690"/>
    <x v="1820"/>
    <x v="0"/>
    <x v="22"/>
    <x v="1"/>
    <x v="20"/>
    <n v="857.5"/>
    <x v="8"/>
    <x v="20"/>
  </r>
  <r>
    <x v="1821"/>
    <x v="1821"/>
    <x v="1819"/>
    <x v="30"/>
    <x v="1241"/>
    <x v="1393"/>
    <x v="0"/>
    <x v="0"/>
    <s v="USD"/>
    <n v="1330760367"/>
    <x v="1820"/>
    <n v="1326872367"/>
    <x v="1821"/>
    <x v="0"/>
    <x v="7"/>
    <x v="0"/>
    <x v="11"/>
    <n v="1714.625"/>
    <x v="4"/>
    <x v="11"/>
  </r>
  <r>
    <x v="1822"/>
    <x v="1822"/>
    <x v="1820"/>
    <x v="43"/>
    <x v="452"/>
    <x v="31"/>
    <x v="0"/>
    <x v="5"/>
    <s v="CAD"/>
    <n v="1391194860"/>
    <x v="1821"/>
    <n v="1388084862"/>
    <x v="1822"/>
    <x v="0"/>
    <x v="202"/>
    <x v="0"/>
    <x v="11"/>
    <n v="155.5"/>
    <x v="4"/>
    <x v="11"/>
  </r>
  <r>
    <x v="1823"/>
    <x v="1823"/>
    <x v="1821"/>
    <x v="176"/>
    <x v="1242"/>
    <x v="1394"/>
    <x v="0"/>
    <x v="0"/>
    <s v="USD"/>
    <n v="1351095976"/>
    <x v="1822"/>
    <n v="1348503976"/>
    <x v="1823"/>
    <x v="0"/>
    <x v="51"/>
    <x v="0"/>
    <x v="11"/>
    <n v="422"/>
    <x v="4"/>
    <x v="11"/>
  </r>
  <r>
    <x v="1824"/>
    <x v="1824"/>
    <x v="1822"/>
    <x v="9"/>
    <x v="1243"/>
    <x v="1395"/>
    <x v="0"/>
    <x v="0"/>
    <s v="USD"/>
    <n v="1389146880"/>
    <x v="1823"/>
    <n v="1387403967"/>
    <x v="1824"/>
    <x v="0"/>
    <x v="244"/>
    <x v="0"/>
    <x v="11"/>
    <n v="1521"/>
    <x v="4"/>
    <x v="11"/>
  </r>
  <r>
    <x v="1825"/>
    <x v="1825"/>
    <x v="1823"/>
    <x v="13"/>
    <x v="1244"/>
    <x v="1396"/>
    <x v="0"/>
    <x v="0"/>
    <s v="USD"/>
    <n v="1373572903"/>
    <x v="1824"/>
    <n v="1371585703"/>
    <x v="1825"/>
    <x v="0"/>
    <x v="133"/>
    <x v="0"/>
    <x v="11"/>
    <n v="1075.5"/>
    <x v="4"/>
    <x v="11"/>
  </r>
  <r>
    <x v="1826"/>
    <x v="1826"/>
    <x v="1824"/>
    <x v="13"/>
    <x v="895"/>
    <x v="50"/>
    <x v="0"/>
    <x v="0"/>
    <s v="USD"/>
    <n v="1392675017"/>
    <x v="1825"/>
    <n v="1390083017"/>
    <x v="1826"/>
    <x v="0"/>
    <x v="44"/>
    <x v="0"/>
    <x v="11"/>
    <n v="1029"/>
    <x v="4"/>
    <x v="11"/>
  </r>
  <r>
    <x v="1827"/>
    <x v="1827"/>
    <x v="1825"/>
    <x v="6"/>
    <x v="1245"/>
    <x v="1397"/>
    <x v="0"/>
    <x v="0"/>
    <s v="USD"/>
    <n v="1299138561"/>
    <x v="1826"/>
    <n v="1294818561"/>
    <x v="1827"/>
    <x v="0"/>
    <x v="93"/>
    <x v="0"/>
    <x v="11"/>
    <n v="4074.5"/>
    <x v="4"/>
    <x v="11"/>
  </r>
  <r>
    <x v="1828"/>
    <x v="1828"/>
    <x v="1826"/>
    <x v="22"/>
    <x v="1246"/>
    <x v="1398"/>
    <x v="0"/>
    <x v="0"/>
    <s v="USD"/>
    <n v="1399672800"/>
    <x v="1827"/>
    <n v="1396906530"/>
    <x v="1828"/>
    <x v="0"/>
    <x v="53"/>
    <x v="0"/>
    <x v="11"/>
    <n v="10040"/>
    <x v="4"/>
    <x v="11"/>
  </r>
  <r>
    <x v="1829"/>
    <x v="1829"/>
    <x v="1827"/>
    <x v="15"/>
    <x v="1247"/>
    <x v="1399"/>
    <x v="0"/>
    <x v="0"/>
    <s v="USD"/>
    <n v="1295647200"/>
    <x v="1828"/>
    <n v="1291428371"/>
    <x v="1829"/>
    <x v="0"/>
    <x v="51"/>
    <x v="0"/>
    <x v="11"/>
    <n v="1266.625"/>
    <x v="4"/>
    <x v="11"/>
  </r>
  <r>
    <x v="1830"/>
    <x v="1830"/>
    <x v="1828"/>
    <x v="36"/>
    <x v="1248"/>
    <x v="1400"/>
    <x v="0"/>
    <x v="0"/>
    <s v="USD"/>
    <n v="1393259107"/>
    <x v="1829"/>
    <n v="1390667107"/>
    <x v="1830"/>
    <x v="0"/>
    <x v="334"/>
    <x v="0"/>
    <x v="11"/>
    <n v="7728"/>
    <x v="4"/>
    <x v="11"/>
  </r>
  <r>
    <x v="1831"/>
    <x v="1831"/>
    <x v="1829"/>
    <x v="28"/>
    <x v="1249"/>
    <x v="288"/>
    <x v="0"/>
    <x v="0"/>
    <s v="USD"/>
    <n v="1336866863"/>
    <x v="1830"/>
    <n v="1335570863"/>
    <x v="1831"/>
    <x v="0"/>
    <x v="25"/>
    <x v="0"/>
    <x v="11"/>
    <n v="522"/>
    <x v="4"/>
    <x v="11"/>
  </r>
  <r>
    <x v="1832"/>
    <x v="1832"/>
    <x v="1830"/>
    <x v="18"/>
    <x v="83"/>
    <x v="1401"/>
    <x v="0"/>
    <x v="0"/>
    <s v="USD"/>
    <n v="1299243427"/>
    <x v="1831"/>
    <n v="1296651427"/>
    <x v="1832"/>
    <x v="0"/>
    <x v="9"/>
    <x v="0"/>
    <x v="11"/>
    <n v="260"/>
    <x v="4"/>
    <x v="11"/>
  </r>
  <r>
    <x v="1833"/>
    <x v="1833"/>
    <x v="1831"/>
    <x v="44"/>
    <x v="1121"/>
    <x v="1402"/>
    <x v="0"/>
    <x v="0"/>
    <s v="USD"/>
    <n v="1362211140"/>
    <x v="1832"/>
    <n v="1359421403"/>
    <x v="1833"/>
    <x v="0"/>
    <x v="20"/>
    <x v="0"/>
    <x v="11"/>
    <n v="537.5"/>
    <x v="4"/>
    <x v="11"/>
  </r>
  <r>
    <x v="1834"/>
    <x v="1834"/>
    <x v="1832"/>
    <x v="3"/>
    <x v="1250"/>
    <x v="1403"/>
    <x v="0"/>
    <x v="0"/>
    <s v="USD"/>
    <n v="1422140895"/>
    <x v="1833"/>
    <n v="1418684895"/>
    <x v="1834"/>
    <x v="0"/>
    <x v="240"/>
    <x v="0"/>
    <x v="11"/>
    <n v="5947.5"/>
    <x v="4"/>
    <x v="11"/>
  </r>
  <r>
    <x v="1835"/>
    <x v="1835"/>
    <x v="1833"/>
    <x v="2"/>
    <x v="624"/>
    <x v="87"/>
    <x v="0"/>
    <x v="1"/>
    <s v="GBP"/>
    <n v="1459439471"/>
    <x v="1834"/>
    <n v="1456851071"/>
    <x v="1835"/>
    <x v="0"/>
    <x v="202"/>
    <x v="0"/>
    <x v="11"/>
    <n v="265.5"/>
    <x v="4"/>
    <x v="11"/>
  </r>
  <r>
    <x v="1836"/>
    <x v="1836"/>
    <x v="1834"/>
    <x v="10"/>
    <x v="1251"/>
    <x v="1404"/>
    <x v="0"/>
    <x v="0"/>
    <s v="USD"/>
    <n v="1361129129"/>
    <x v="1835"/>
    <n v="1359660329"/>
    <x v="1836"/>
    <x v="0"/>
    <x v="165"/>
    <x v="0"/>
    <x v="11"/>
    <n v="5036"/>
    <x v="4"/>
    <x v="11"/>
  </r>
  <r>
    <x v="1837"/>
    <x v="1837"/>
    <x v="1835"/>
    <x v="20"/>
    <x v="1252"/>
    <x v="1405"/>
    <x v="0"/>
    <x v="0"/>
    <s v="USD"/>
    <n v="1332029335"/>
    <x v="1836"/>
    <n v="1326848935"/>
    <x v="1837"/>
    <x v="0"/>
    <x v="209"/>
    <x v="0"/>
    <x v="11"/>
    <n v="935.5"/>
    <x v="4"/>
    <x v="11"/>
  </r>
  <r>
    <x v="1838"/>
    <x v="1838"/>
    <x v="1836"/>
    <x v="28"/>
    <x v="1253"/>
    <x v="1406"/>
    <x v="0"/>
    <x v="0"/>
    <s v="USD"/>
    <n v="1317438000"/>
    <x v="1837"/>
    <n v="1314989557"/>
    <x v="1838"/>
    <x v="0"/>
    <x v="33"/>
    <x v="0"/>
    <x v="11"/>
    <n v="514.745"/>
    <x v="4"/>
    <x v="11"/>
  </r>
  <r>
    <x v="1839"/>
    <x v="1839"/>
    <x v="1837"/>
    <x v="28"/>
    <x v="1254"/>
    <x v="1407"/>
    <x v="0"/>
    <x v="0"/>
    <s v="USD"/>
    <n v="1475342382"/>
    <x v="1838"/>
    <n v="1472750382"/>
    <x v="1839"/>
    <x v="0"/>
    <x v="43"/>
    <x v="0"/>
    <x v="11"/>
    <n v="1049"/>
    <x v="4"/>
    <x v="11"/>
  </r>
  <r>
    <x v="1840"/>
    <x v="1840"/>
    <x v="1838"/>
    <x v="42"/>
    <x v="1255"/>
    <x v="1408"/>
    <x v="0"/>
    <x v="0"/>
    <s v="USD"/>
    <n v="1367902740"/>
    <x v="1839"/>
    <n v="1366251510"/>
    <x v="1840"/>
    <x v="0"/>
    <x v="62"/>
    <x v="0"/>
    <x v="11"/>
    <n v="496.5"/>
    <x v="4"/>
    <x v="11"/>
  </r>
  <r>
    <x v="1841"/>
    <x v="1841"/>
    <x v="1839"/>
    <x v="13"/>
    <x v="1256"/>
    <x v="1409"/>
    <x v="0"/>
    <x v="0"/>
    <s v="USD"/>
    <n v="1400561940"/>
    <x v="1840"/>
    <n v="1397679445"/>
    <x v="1841"/>
    <x v="0"/>
    <x v="244"/>
    <x v="0"/>
    <x v="11"/>
    <n v="1037.5"/>
    <x v="4"/>
    <x v="11"/>
  </r>
  <r>
    <x v="1842"/>
    <x v="1842"/>
    <x v="1840"/>
    <x v="13"/>
    <x v="1257"/>
    <x v="1410"/>
    <x v="0"/>
    <x v="0"/>
    <s v="USD"/>
    <n v="1425275940"/>
    <x v="1841"/>
    <n v="1422371381"/>
    <x v="1842"/>
    <x v="0"/>
    <x v="64"/>
    <x v="0"/>
    <x v="11"/>
    <n v="1263"/>
    <x v="4"/>
    <x v="11"/>
  </r>
  <r>
    <x v="1843"/>
    <x v="1843"/>
    <x v="1841"/>
    <x v="3"/>
    <x v="1258"/>
    <x v="1411"/>
    <x v="0"/>
    <x v="0"/>
    <s v="USD"/>
    <n v="1298245954"/>
    <x v="1842"/>
    <n v="1295653954"/>
    <x v="1843"/>
    <x v="0"/>
    <x v="179"/>
    <x v="0"/>
    <x v="11"/>
    <n v="6267.3050000000003"/>
    <x v="4"/>
    <x v="11"/>
  </r>
  <r>
    <x v="1844"/>
    <x v="1844"/>
    <x v="1842"/>
    <x v="15"/>
    <x v="1259"/>
    <x v="578"/>
    <x v="0"/>
    <x v="0"/>
    <s v="USD"/>
    <n v="1307761200"/>
    <x v="1843"/>
    <n v="1304464914"/>
    <x v="1844"/>
    <x v="0"/>
    <x v="9"/>
    <x v="0"/>
    <x v="11"/>
    <n v="770.5"/>
    <x v="4"/>
    <x v="11"/>
  </r>
  <r>
    <x v="1845"/>
    <x v="1845"/>
    <x v="1843"/>
    <x v="28"/>
    <x v="325"/>
    <x v="31"/>
    <x v="0"/>
    <x v="0"/>
    <s v="USD"/>
    <n v="1466139300"/>
    <x v="1844"/>
    <n v="1464854398"/>
    <x v="1845"/>
    <x v="0"/>
    <x v="10"/>
    <x v="0"/>
    <x v="11"/>
    <n v="509.5"/>
    <x v="4"/>
    <x v="11"/>
  </r>
  <r>
    <x v="1846"/>
    <x v="1846"/>
    <x v="1844"/>
    <x v="36"/>
    <x v="1260"/>
    <x v="1412"/>
    <x v="0"/>
    <x v="0"/>
    <s v="USD"/>
    <n v="1355585777"/>
    <x v="1845"/>
    <n v="1352993777"/>
    <x v="1846"/>
    <x v="0"/>
    <x v="335"/>
    <x v="0"/>
    <x v="11"/>
    <n v="10449"/>
    <x v="4"/>
    <x v="11"/>
  </r>
  <r>
    <x v="1847"/>
    <x v="1847"/>
    <x v="1845"/>
    <x v="30"/>
    <x v="1261"/>
    <x v="1413"/>
    <x v="0"/>
    <x v="0"/>
    <s v="USD"/>
    <n v="1429594832"/>
    <x v="1846"/>
    <n v="1427780432"/>
    <x v="1847"/>
    <x v="0"/>
    <x v="44"/>
    <x v="0"/>
    <x v="11"/>
    <n v="1530"/>
    <x v="4"/>
    <x v="11"/>
  </r>
  <r>
    <x v="1848"/>
    <x v="1848"/>
    <x v="1846"/>
    <x v="9"/>
    <x v="1262"/>
    <x v="1414"/>
    <x v="0"/>
    <x v="0"/>
    <s v="USD"/>
    <n v="1312095540"/>
    <x v="1847"/>
    <n v="1306608888"/>
    <x v="1848"/>
    <x v="0"/>
    <x v="54"/>
    <x v="0"/>
    <x v="11"/>
    <n v="1622.5"/>
    <x v="4"/>
    <x v="11"/>
  </r>
  <r>
    <x v="1849"/>
    <x v="1849"/>
    <x v="1847"/>
    <x v="43"/>
    <x v="356"/>
    <x v="1415"/>
    <x v="0"/>
    <x v="0"/>
    <s v="USD"/>
    <n v="1350505059"/>
    <x v="1848"/>
    <n v="1347913059"/>
    <x v="1849"/>
    <x v="0"/>
    <x v="22"/>
    <x v="0"/>
    <x v="11"/>
    <n v="154.5"/>
    <x v="4"/>
    <x v="11"/>
  </r>
  <r>
    <x v="1850"/>
    <x v="1850"/>
    <x v="1848"/>
    <x v="7"/>
    <x v="1263"/>
    <x v="1416"/>
    <x v="0"/>
    <x v="0"/>
    <s v="USD"/>
    <n v="1405033300"/>
    <x v="1849"/>
    <n v="1402441300"/>
    <x v="1850"/>
    <x v="0"/>
    <x v="122"/>
    <x v="0"/>
    <x v="11"/>
    <n v="4658"/>
    <x v="4"/>
    <x v="11"/>
  </r>
  <r>
    <x v="1851"/>
    <x v="1851"/>
    <x v="1849"/>
    <x v="46"/>
    <x v="1264"/>
    <x v="1417"/>
    <x v="0"/>
    <x v="0"/>
    <s v="USD"/>
    <n v="1406509200"/>
    <x v="1850"/>
    <n v="1404769538"/>
    <x v="1851"/>
    <x v="0"/>
    <x v="55"/>
    <x v="0"/>
    <x v="11"/>
    <n v="663.5"/>
    <x v="4"/>
    <x v="11"/>
  </r>
  <r>
    <x v="1852"/>
    <x v="1852"/>
    <x v="1850"/>
    <x v="36"/>
    <x v="1265"/>
    <x v="1418"/>
    <x v="0"/>
    <x v="0"/>
    <s v="USD"/>
    <n v="1429920000"/>
    <x v="1851"/>
    <n v="1426703452"/>
    <x v="1852"/>
    <x v="0"/>
    <x v="132"/>
    <x v="0"/>
    <x v="11"/>
    <n v="8838"/>
    <x v="4"/>
    <x v="11"/>
  </r>
  <r>
    <x v="1853"/>
    <x v="1853"/>
    <x v="1851"/>
    <x v="134"/>
    <x v="1266"/>
    <x v="1419"/>
    <x v="0"/>
    <x v="0"/>
    <s v="USD"/>
    <n v="1352860017"/>
    <x v="1852"/>
    <n v="1348536417"/>
    <x v="1853"/>
    <x v="0"/>
    <x v="25"/>
    <x v="0"/>
    <x v="11"/>
    <n v="414.5"/>
    <x v="4"/>
    <x v="11"/>
  </r>
  <r>
    <x v="1854"/>
    <x v="1854"/>
    <x v="1852"/>
    <x v="36"/>
    <x v="1267"/>
    <x v="1420"/>
    <x v="0"/>
    <x v="0"/>
    <s v="USD"/>
    <n v="1369355437"/>
    <x v="1853"/>
    <n v="1366763437"/>
    <x v="1854"/>
    <x v="0"/>
    <x v="49"/>
    <x v="0"/>
    <x v="11"/>
    <n v="7746.2749999999996"/>
    <x v="4"/>
    <x v="11"/>
  </r>
  <r>
    <x v="1855"/>
    <x v="1855"/>
    <x v="1853"/>
    <x v="222"/>
    <x v="1268"/>
    <x v="1421"/>
    <x v="0"/>
    <x v="5"/>
    <s v="CAD"/>
    <n v="1389012940"/>
    <x v="1854"/>
    <n v="1385124940"/>
    <x v="1855"/>
    <x v="0"/>
    <x v="277"/>
    <x v="0"/>
    <x v="11"/>
    <n v="6835.58"/>
    <x v="4"/>
    <x v="11"/>
  </r>
  <r>
    <x v="1856"/>
    <x v="1856"/>
    <x v="1854"/>
    <x v="13"/>
    <x v="874"/>
    <x v="982"/>
    <x v="0"/>
    <x v="0"/>
    <s v="USD"/>
    <n v="1405715472"/>
    <x v="1855"/>
    <n v="1403901072"/>
    <x v="1856"/>
    <x v="0"/>
    <x v="44"/>
    <x v="0"/>
    <x v="11"/>
    <n v="1031.5"/>
    <x v="4"/>
    <x v="11"/>
  </r>
  <r>
    <x v="1857"/>
    <x v="1857"/>
    <x v="1855"/>
    <x v="9"/>
    <x v="142"/>
    <x v="31"/>
    <x v="0"/>
    <x v="0"/>
    <s v="USD"/>
    <n v="1410546413"/>
    <x v="1856"/>
    <n v="1407954413"/>
    <x v="1857"/>
    <x v="0"/>
    <x v="19"/>
    <x v="0"/>
    <x v="11"/>
    <n v="1511"/>
    <x v="4"/>
    <x v="11"/>
  </r>
  <r>
    <x v="1858"/>
    <x v="1858"/>
    <x v="1856"/>
    <x v="291"/>
    <x v="1269"/>
    <x v="1422"/>
    <x v="0"/>
    <x v="0"/>
    <s v="USD"/>
    <n v="1324014521"/>
    <x v="1857"/>
    <n v="1318826921"/>
    <x v="1858"/>
    <x v="0"/>
    <x v="184"/>
    <x v="0"/>
    <x v="11"/>
    <n v="3095.2750000000001"/>
    <x v="4"/>
    <x v="11"/>
  </r>
  <r>
    <x v="1859"/>
    <x v="1859"/>
    <x v="1857"/>
    <x v="9"/>
    <x v="1270"/>
    <x v="1423"/>
    <x v="0"/>
    <x v="0"/>
    <s v="USD"/>
    <n v="1316716129"/>
    <x v="1858"/>
    <n v="1314124129"/>
    <x v="1859"/>
    <x v="0"/>
    <x v="66"/>
    <x v="0"/>
    <x v="11"/>
    <n v="2005.5"/>
    <x v="4"/>
    <x v="11"/>
  </r>
  <r>
    <x v="1860"/>
    <x v="1860"/>
    <x v="1858"/>
    <x v="47"/>
    <x v="1099"/>
    <x v="1424"/>
    <x v="0"/>
    <x v="0"/>
    <s v="USD"/>
    <n v="1391706084"/>
    <x v="1859"/>
    <n v="1389891684"/>
    <x v="1860"/>
    <x v="0"/>
    <x v="10"/>
    <x v="0"/>
    <x v="11"/>
    <n v="510"/>
    <x v="4"/>
    <x v="11"/>
  </r>
  <r>
    <x v="1861"/>
    <x v="1861"/>
    <x v="1859"/>
    <x v="65"/>
    <x v="117"/>
    <x v="109"/>
    <x v="2"/>
    <x v="1"/>
    <s v="GBP"/>
    <n v="1422256341"/>
    <x v="1860"/>
    <n v="1419664341"/>
    <x v="1861"/>
    <x v="0"/>
    <x v="78"/>
    <x v="1"/>
    <x v="18"/>
    <n v="0"/>
    <x v="6"/>
    <x v="18"/>
  </r>
  <r>
    <x v="1862"/>
    <x v="1862"/>
    <x v="1860"/>
    <x v="102"/>
    <x v="204"/>
    <x v="1425"/>
    <x v="2"/>
    <x v="0"/>
    <s v="USD"/>
    <n v="1488958200"/>
    <x v="1861"/>
    <n v="1484912974"/>
    <x v="1862"/>
    <x v="0"/>
    <x v="38"/>
    <x v="1"/>
    <x v="18"/>
    <n v="735.5"/>
    <x v="6"/>
    <x v="18"/>
  </r>
  <r>
    <x v="1863"/>
    <x v="1863"/>
    <x v="1861"/>
    <x v="30"/>
    <x v="115"/>
    <x v="177"/>
    <x v="2"/>
    <x v="0"/>
    <s v="USD"/>
    <n v="1402600085"/>
    <x v="1862"/>
    <n v="1400008085"/>
    <x v="1863"/>
    <x v="0"/>
    <x v="84"/>
    <x v="1"/>
    <x v="18"/>
    <n v="6"/>
    <x v="6"/>
    <x v="18"/>
  </r>
  <r>
    <x v="1864"/>
    <x v="1864"/>
    <x v="1862"/>
    <x v="115"/>
    <x v="1271"/>
    <x v="1426"/>
    <x v="2"/>
    <x v="0"/>
    <s v="USD"/>
    <n v="1399223500"/>
    <x v="1863"/>
    <n v="1396631500"/>
    <x v="1864"/>
    <x v="0"/>
    <x v="53"/>
    <x v="1"/>
    <x v="18"/>
    <n v="1418"/>
    <x v="6"/>
    <x v="18"/>
  </r>
  <r>
    <x v="1865"/>
    <x v="1865"/>
    <x v="1863"/>
    <x v="74"/>
    <x v="460"/>
    <x v="1427"/>
    <x v="2"/>
    <x v="1"/>
    <s v="GBP"/>
    <n v="1478425747"/>
    <x v="1864"/>
    <n v="1475398147"/>
    <x v="1865"/>
    <x v="0"/>
    <x v="84"/>
    <x v="1"/>
    <x v="18"/>
    <n v="3"/>
    <x v="6"/>
    <x v="18"/>
  </r>
  <r>
    <x v="1866"/>
    <x v="1866"/>
    <x v="1864"/>
    <x v="31"/>
    <x v="366"/>
    <x v="724"/>
    <x v="2"/>
    <x v="0"/>
    <s v="USD"/>
    <n v="1488340800"/>
    <x v="1865"/>
    <n v="1483768497"/>
    <x v="1866"/>
    <x v="0"/>
    <x v="84"/>
    <x v="1"/>
    <x v="18"/>
    <n v="63.5"/>
    <x v="6"/>
    <x v="18"/>
  </r>
  <r>
    <x v="1867"/>
    <x v="1867"/>
    <x v="1865"/>
    <x v="22"/>
    <x v="115"/>
    <x v="833"/>
    <x v="2"/>
    <x v="0"/>
    <s v="USD"/>
    <n v="1478383912"/>
    <x v="1866"/>
    <n v="1475791912"/>
    <x v="1867"/>
    <x v="0"/>
    <x v="29"/>
    <x v="1"/>
    <x v="18"/>
    <n v="5.5"/>
    <x v="6"/>
    <x v="18"/>
  </r>
  <r>
    <x v="1868"/>
    <x v="1868"/>
    <x v="1866"/>
    <x v="31"/>
    <x v="1272"/>
    <x v="1428"/>
    <x v="2"/>
    <x v="0"/>
    <s v="USD"/>
    <n v="1450166340"/>
    <x v="1867"/>
    <n v="1448044925"/>
    <x v="1868"/>
    <x v="0"/>
    <x v="57"/>
    <x v="1"/>
    <x v="18"/>
    <n v="617"/>
    <x v="6"/>
    <x v="18"/>
  </r>
  <r>
    <x v="1869"/>
    <x v="1869"/>
    <x v="1867"/>
    <x v="3"/>
    <x v="117"/>
    <x v="109"/>
    <x v="2"/>
    <x v="0"/>
    <s v="USD"/>
    <n v="1483488249"/>
    <x v="1868"/>
    <n v="1480896249"/>
    <x v="1869"/>
    <x v="0"/>
    <x v="78"/>
    <x v="1"/>
    <x v="18"/>
    <n v="0"/>
    <x v="6"/>
    <x v="18"/>
  </r>
  <r>
    <x v="1870"/>
    <x v="1870"/>
    <x v="1868"/>
    <x v="8"/>
    <x v="1273"/>
    <x v="1429"/>
    <x v="2"/>
    <x v="0"/>
    <s v="USD"/>
    <n v="1454213820"/>
    <x v="1869"/>
    <n v="1451723535"/>
    <x v="1870"/>
    <x v="0"/>
    <x v="202"/>
    <x v="1"/>
    <x v="18"/>
    <n v="186"/>
    <x v="6"/>
    <x v="18"/>
  </r>
  <r>
    <x v="1871"/>
    <x v="1871"/>
    <x v="1869"/>
    <x v="115"/>
    <x v="1274"/>
    <x v="1430"/>
    <x v="2"/>
    <x v="0"/>
    <s v="USD"/>
    <n v="1416512901"/>
    <x v="1870"/>
    <n v="1413053301"/>
    <x v="1871"/>
    <x v="0"/>
    <x v="195"/>
    <x v="1"/>
    <x v="18"/>
    <n v="2380.5"/>
    <x v="6"/>
    <x v="18"/>
  </r>
  <r>
    <x v="1872"/>
    <x v="1872"/>
    <x v="1870"/>
    <x v="22"/>
    <x v="719"/>
    <x v="550"/>
    <x v="2"/>
    <x v="0"/>
    <s v="USD"/>
    <n v="1435633602"/>
    <x v="1871"/>
    <n v="1433041602"/>
    <x v="1872"/>
    <x v="0"/>
    <x v="62"/>
    <x v="1"/>
    <x v="18"/>
    <n v="112.5"/>
    <x v="6"/>
    <x v="18"/>
  </r>
  <r>
    <x v="1873"/>
    <x v="1873"/>
    <x v="1871"/>
    <x v="6"/>
    <x v="1275"/>
    <x v="871"/>
    <x v="2"/>
    <x v="5"/>
    <s v="CAD"/>
    <n v="1436373900"/>
    <x v="1872"/>
    <n v="1433861210"/>
    <x v="1873"/>
    <x v="0"/>
    <x v="84"/>
    <x v="1"/>
    <x v="18"/>
    <n v="19"/>
    <x v="6"/>
    <x v="18"/>
  </r>
  <r>
    <x v="1874"/>
    <x v="1874"/>
    <x v="1872"/>
    <x v="292"/>
    <x v="375"/>
    <x v="1431"/>
    <x v="2"/>
    <x v="0"/>
    <s v="USD"/>
    <n v="1467155733"/>
    <x v="1873"/>
    <n v="1465427733"/>
    <x v="1874"/>
    <x v="0"/>
    <x v="84"/>
    <x v="1"/>
    <x v="18"/>
    <n v="14"/>
    <x v="6"/>
    <x v="18"/>
  </r>
  <r>
    <x v="1875"/>
    <x v="1875"/>
    <x v="1873"/>
    <x v="3"/>
    <x v="152"/>
    <x v="872"/>
    <x v="2"/>
    <x v="0"/>
    <s v="USD"/>
    <n v="1470519308"/>
    <x v="1874"/>
    <n v="1465335308"/>
    <x v="1875"/>
    <x v="0"/>
    <x v="83"/>
    <x v="1"/>
    <x v="18"/>
    <n v="27"/>
    <x v="6"/>
    <x v="18"/>
  </r>
  <r>
    <x v="1876"/>
    <x v="1876"/>
    <x v="1874"/>
    <x v="293"/>
    <x v="117"/>
    <x v="109"/>
    <x v="2"/>
    <x v="2"/>
    <s v="AUD"/>
    <n v="1402901405"/>
    <x v="1875"/>
    <n v="1400309405"/>
    <x v="1876"/>
    <x v="0"/>
    <x v="78"/>
    <x v="1"/>
    <x v="18"/>
    <n v="0"/>
    <x v="6"/>
    <x v="18"/>
  </r>
  <r>
    <x v="1877"/>
    <x v="1877"/>
    <x v="1875"/>
    <x v="294"/>
    <x v="117"/>
    <x v="109"/>
    <x v="2"/>
    <x v="0"/>
    <s v="USD"/>
    <n v="1425170525"/>
    <x v="1876"/>
    <n v="1422664925"/>
    <x v="1877"/>
    <x v="0"/>
    <x v="78"/>
    <x v="1"/>
    <x v="18"/>
    <n v="0"/>
    <x v="6"/>
    <x v="18"/>
  </r>
  <r>
    <x v="1878"/>
    <x v="1878"/>
    <x v="1876"/>
    <x v="6"/>
    <x v="117"/>
    <x v="109"/>
    <x v="2"/>
    <x v="2"/>
    <s v="AUD"/>
    <n v="1402618355"/>
    <x v="1877"/>
    <n v="1400026355"/>
    <x v="1878"/>
    <x v="0"/>
    <x v="78"/>
    <x v="1"/>
    <x v="18"/>
    <n v="0"/>
    <x v="6"/>
    <x v="18"/>
  </r>
  <r>
    <x v="1879"/>
    <x v="1879"/>
    <x v="1877"/>
    <x v="10"/>
    <x v="360"/>
    <x v="154"/>
    <x v="2"/>
    <x v="3"/>
    <s v="EUR"/>
    <n v="1457966129"/>
    <x v="1878"/>
    <n v="1455377729"/>
    <x v="1879"/>
    <x v="0"/>
    <x v="84"/>
    <x v="1"/>
    <x v="18"/>
    <n v="4"/>
    <x v="6"/>
    <x v="18"/>
  </r>
  <r>
    <x v="1880"/>
    <x v="1880"/>
    <x v="1878"/>
    <x v="10"/>
    <x v="1276"/>
    <x v="1432"/>
    <x v="2"/>
    <x v="1"/>
    <s v="GBP"/>
    <n v="1459341380"/>
    <x v="1879"/>
    <n v="1456839380"/>
    <x v="1880"/>
    <x v="0"/>
    <x v="54"/>
    <x v="1"/>
    <x v="18"/>
    <n v="514"/>
    <x v="6"/>
    <x v="18"/>
  </r>
  <r>
    <x v="1881"/>
    <x v="1881"/>
    <x v="1879"/>
    <x v="13"/>
    <x v="1277"/>
    <x v="1433"/>
    <x v="0"/>
    <x v="0"/>
    <s v="USD"/>
    <n v="1425955189"/>
    <x v="1880"/>
    <n v="1423366789"/>
    <x v="1881"/>
    <x v="0"/>
    <x v="16"/>
    <x v="0"/>
    <x v="14"/>
    <n v="1761.845"/>
    <x v="4"/>
    <x v="14"/>
  </r>
  <r>
    <x v="1882"/>
    <x v="1882"/>
    <x v="1880"/>
    <x v="295"/>
    <x v="1278"/>
    <x v="1434"/>
    <x v="0"/>
    <x v="0"/>
    <s v="USD"/>
    <n v="1341964080"/>
    <x v="1881"/>
    <n v="1339109212"/>
    <x v="1882"/>
    <x v="0"/>
    <x v="75"/>
    <x v="0"/>
    <x v="14"/>
    <n v="1730.5"/>
    <x v="4"/>
    <x v="14"/>
  </r>
  <r>
    <x v="1883"/>
    <x v="1883"/>
    <x v="1881"/>
    <x v="117"/>
    <x v="1279"/>
    <x v="1435"/>
    <x v="0"/>
    <x v="0"/>
    <s v="USD"/>
    <n v="1333921508"/>
    <x v="1882"/>
    <n v="1331333108"/>
    <x v="1883"/>
    <x v="0"/>
    <x v="58"/>
    <x v="0"/>
    <x v="14"/>
    <n v="539.5"/>
    <x v="4"/>
    <x v="14"/>
  </r>
  <r>
    <x v="1884"/>
    <x v="1884"/>
    <x v="1882"/>
    <x v="28"/>
    <x v="77"/>
    <x v="1436"/>
    <x v="0"/>
    <x v="0"/>
    <s v="USD"/>
    <n v="1354017600"/>
    <x v="1883"/>
    <n v="1350967535"/>
    <x v="1884"/>
    <x v="0"/>
    <x v="55"/>
    <x v="0"/>
    <x v="14"/>
    <n v="688.5"/>
    <x v="4"/>
    <x v="14"/>
  </r>
  <r>
    <x v="1885"/>
    <x v="1885"/>
    <x v="1883"/>
    <x v="296"/>
    <x v="1280"/>
    <x v="1437"/>
    <x v="0"/>
    <x v="0"/>
    <s v="USD"/>
    <n v="1344636000"/>
    <x v="1884"/>
    <n v="1341800110"/>
    <x v="1885"/>
    <x v="0"/>
    <x v="217"/>
    <x v="0"/>
    <x v="14"/>
    <n v="2713.5"/>
    <x v="4"/>
    <x v="14"/>
  </r>
  <r>
    <x v="1886"/>
    <x v="1886"/>
    <x v="1884"/>
    <x v="38"/>
    <x v="1281"/>
    <x v="1438"/>
    <x v="0"/>
    <x v="0"/>
    <s v="USD"/>
    <n v="1415832338"/>
    <x v="1885"/>
    <n v="1413236738"/>
    <x v="1886"/>
    <x v="0"/>
    <x v="60"/>
    <x v="0"/>
    <x v="14"/>
    <n v="627"/>
    <x v="4"/>
    <x v="14"/>
  </r>
  <r>
    <x v="1887"/>
    <x v="1887"/>
    <x v="1885"/>
    <x v="9"/>
    <x v="1282"/>
    <x v="1439"/>
    <x v="0"/>
    <x v="3"/>
    <s v="EUR"/>
    <n v="1449178200"/>
    <x v="1886"/>
    <n v="1447614732"/>
    <x v="1887"/>
    <x v="0"/>
    <x v="22"/>
    <x v="0"/>
    <x v="14"/>
    <n v="1671.5"/>
    <x v="4"/>
    <x v="14"/>
  </r>
  <r>
    <x v="1888"/>
    <x v="1888"/>
    <x v="1886"/>
    <x v="30"/>
    <x v="1283"/>
    <x v="1440"/>
    <x v="0"/>
    <x v="0"/>
    <s v="USD"/>
    <n v="1275368340"/>
    <x v="1887"/>
    <n v="1272692732"/>
    <x v="1888"/>
    <x v="0"/>
    <x v="30"/>
    <x v="0"/>
    <x v="14"/>
    <n v="2120.5"/>
    <x v="4"/>
    <x v="14"/>
  </r>
  <r>
    <x v="1889"/>
    <x v="1889"/>
    <x v="1887"/>
    <x v="13"/>
    <x v="15"/>
    <x v="15"/>
    <x v="0"/>
    <x v="0"/>
    <s v="USD"/>
    <n v="1363024946"/>
    <x v="1888"/>
    <n v="1359140546"/>
    <x v="1889"/>
    <x v="0"/>
    <x v="34"/>
    <x v="0"/>
    <x v="14"/>
    <n v="1088"/>
    <x v="4"/>
    <x v="14"/>
  </r>
  <r>
    <x v="1890"/>
    <x v="1890"/>
    <x v="1888"/>
    <x v="14"/>
    <x v="1284"/>
    <x v="1441"/>
    <x v="0"/>
    <x v="0"/>
    <s v="USD"/>
    <n v="1355597528"/>
    <x v="1889"/>
    <n v="1353005528"/>
    <x v="1890"/>
    <x v="0"/>
    <x v="336"/>
    <x v="0"/>
    <x v="14"/>
    <n v="8798.0650000000005"/>
    <x v="4"/>
    <x v="14"/>
  </r>
  <r>
    <x v="1891"/>
    <x v="1891"/>
    <x v="1889"/>
    <x v="3"/>
    <x v="1285"/>
    <x v="1442"/>
    <x v="0"/>
    <x v="0"/>
    <s v="USD"/>
    <n v="1279778400"/>
    <x v="1890"/>
    <n v="1275851354"/>
    <x v="1891"/>
    <x v="0"/>
    <x v="148"/>
    <x v="0"/>
    <x v="14"/>
    <n v="5337.5"/>
    <x v="4"/>
    <x v="14"/>
  </r>
  <r>
    <x v="1892"/>
    <x v="1892"/>
    <x v="1890"/>
    <x v="2"/>
    <x v="1286"/>
    <x v="1443"/>
    <x v="0"/>
    <x v="0"/>
    <s v="USD"/>
    <n v="1307459881"/>
    <x v="1891"/>
    <n v="1304867881"/>
    <x v="1892"/>
    <x v="0"/>
    <x v="55"/>
    <x v="0"/>
    <x v="14"/>
    <n v="354.5"/>
    <x v="4"/>
    <x v="14"/>
  </r>
  <r>
    <x v="1893"/>
    <x v="1893"/>
    <x v="1891"/>
    <x v="30"/>
    <x v="1287"/>
    <x v="87"/>
    <x v="0"/>
    <x v="0"/>
    <s v="USD"/>
    <n v="1302926340"/>
    <x v="1892"/>
    <n v="1301524585"/>
    <x v="1893"/>
    <x v="0"/>
    <x v="43"/>
    <x v="0"/>
    <x v="14"/>
    <n v="1322.5"/>
    <x v="4"/>
    <x v="14"/>
  </r>
  <r>
    <x v="1894"/>
    <x v="1894"/>
    <x v="1892"/>
    <x v="28"/>
    <x v="1288"/>
    <x v="1444"/>
    <x v="0"/>
    <x v="0"/>
    <s v="USD"/>
    <n v="1329082983"/>
    <x v="1893"/>
    <n v="1326404583"/>
    <x v="1894"/>
    <x v="0"/>
    <x v="9"/>
    <x v="0"/>
    <x v="14"/>
    <n v="582.5"/>
    <x v="4"/>
    <x v="14"/>
  </r>
  <r>
    <x v="1895"/>
    <x v="1895"/>
    <x v="1893"/>
    <x v="297"/>
    <x v="191"/>
    <x v="1445"/>
    <x v="0"/>
    <x v="0"/>
    <s v="USD"/>
    <n v="1445363722"/>
    <x v="1894"/>
    <n v="1442771722"/>
    <x v="1895"/>
    <x v="0"/>
    <x v="5"/>
    <x v="0"/>
    <x v="14"/>
    <n v="4637.5"/>
    <x v="4"/>
    <x v="14"/>
  </r>
  <r>
    <x v="1896"/>
    <x v="1896"/>
    <x v="1894"/>
    <x v="298"/>
    <x v="1289"/>
    <x v="1446"/>
    <x v="0"/>
    <x v="0"/>
    <s v="USD"/>
    <n v="1334250165"/>
    <x v="1895"/>
    <n v="1331658165"/>
    <x v="1896"/>
    <x v="0"/>
    <x v="62"/>
    <x v="0"/>
    <x v="14"/>
    <n v="286"/>
    <x v="4"/>
    <x v="14"/>
  </r>
  <r>
    <x v="1897"/>
    <x v="1897"/>
    <x v="1895"/>
    <x v="299"/>
    <x v="1290"/>
    <x v="1447"/>
    <x v="0"/>
    <x v="0"/>
    <s v="USD"/>
    <n v="1393966800"/>
    <x v="1896"/>
    <n v="1392040806"/>
    <x v="1897"/>
    <x v="0"/>
    <x v="275"/>
    <x v="0"/>
    <x v="14"/>
    <n v="3344.5"/>
    <x v="4"/>
    <x v="14"/>
  </r>
  <r>
    <x v="1898"/>
    <x v="1898"/>
    <x v="1896"/>
    <x v="28"/>
    <x v="1291"/>
    <x v="1448"/>
    <x v="0"/>
    <x v="0"/>
    <s v="USD"/>
    <n v="1454349600"/>
    <x v="1897"/>
    <n v="1451277473"/>
    <x v="1898"/>
    <x v="0"/>
    <x v="64"/>
    <x v="0"/>
    <x v="14"/>
    <n v="733"/>
    <x v="4"/>
    <x v="14"/>
  </r>
  <r>
    <x v="1899"/>
    <x v="1899"/>
    <x v="1897"/>
    <x v="42"/>
    <x v="647"/>
    <x v="25"/>
    <x v="0"/>
    <x v="0"/>
    <s v="USD"/>
    <n v="1427319366"/>
    <x v="1898"/>
    <n v="1424730966"/>
    <x v="1899"/>
    <x v="0"/>
    <x v="288"/>
    <x v="0"/>
    <x v="14"/>
    <n v="621"/>
    <x v="4"/>
    <x v="14"/>
  </r>
  <r>
    <x v="1900"/>
    <x v="1900"/>
    <x v="1898"/>
    <x v="30"/>
    <x v="1292"/>
    <x v="1449"/>
    <x v="0"/>
    <x v="0"/>
    <s v="USD"/>
    <n v="1349517540"/>
    <x v="1899"/>
    <n v="1347137731"/>
    <x v="1900"/>
    <x v="0"/>
    <x v="241"/>
    <x v="0"/>
    <x v="14"/>
    <n v="1394.0550000000001"/>
    <x v="4"/>
    <x v="14"/>
  </r>
  <r>
    <x v="1901"/>
    <x v="1901"/>
    <x v="1899"/>
    <x v="300"/>
    <x v="1293"/>
    <x v="1450"/>
    <x v="2"/>
    <x v="1"/>
    <s v="GBP"/>
    <n v="1432299600"/>
    <x v="1900"/>
    <n v="1429707729"/>
    <x v="1901"/>
    <x v="0"/>
    <x v="20"/>
    <x v="1"/>
    <x v="29"/>
    <n v="1347.5"/>
    <x v="2"/>
    <x v="29"/>
  </r>
  <r>
    <x v="1902"/>
    <x v="1902"/>
    <x v="1900"/>
    <x v="28"/>
    <x v="433"/>
    <x v="444"/>
    <x v="2"/>
    <x v="9"/>
    <s v="EUR"/>
    <n v="1425495447"/>
    <x v="1901"/>
    <n v="1422903447"/>
    <x v="1902"/>
    <x v="0"/>
    <x v="83"/>
    <x v="1"/>
    <x v="29"/>
    <n v="7.5"/>
    <x v="2"/>
    <x v="29"/>
  </r>
  <r>
    <x v="1903"/>
    <x v="1903"/>
    <x v="1901"/>
    <x v="9"/>
    <x v="1294"/>
    <x v="1451"/>
    <x v="2"/>
    <x v="0"/>
    <s v="USD"/>
    <n v="1485541791"/>
    <x v="1902"/>
    <n v="1480357791"/>
    <x v="1903"/>
    <x v="0"/>
    <x v="14"/>
    <x v="1"/>
    <x v="29"/>
    <n v="719.5"/>
    <x v="2"/>
    <x v="29"/>
  </r>
  <r>
    <x v="1904"/>
    <x v="1904"/>
    <x v="1902"/>
    <x v="63"/>
    <x v="155"/>
    <x v="370"/>
    <x v="2"/>
    <x v="0"/>
    <s v="USD"/>
    <n v="1451752021"/>
    <x v="1903"/>
    <n v="1447864021"/>
    <x v="1904"/>
    <x v="0"/>
    <x v="84"/>
    <x v="1"/>
    <x v="29"/>
    <n v="26"/>
    <x v="2"/>
    <x v="29"/>
  </r>
  <r>
    <x v="1905"/>
    <x v="1905"/>
    <x v="1903"/>
    <x v="31"/>
    <x v="809"/>
    <x v="1452"/>
    <x v="2"/>
    <x v="0"/>
    <s v="USD"/>
    <n v="1410127994"/>
    <x v="1904"/>
    <n v="1407535994"/>
    <x v="1905"/>
    <x v="0"/>
    <x v="80"/>
    <x v="1"/>
    <x v="29"/>
    <n v="23"/>
    <x v="2"/>
    <x v="29"/>
  </r>
  <r>
    <x v="1906"/>
    <x v="1906"/>
    <x v="1904"/>
    <x v="63"/>
    <x v="1295"/>
    <x v="1453"/>
    <x v="2"/>
    <x v="0"/>
    <s v="USD"/>
    <n v="1466697983"/>
    <x v="1905"/>
    <n v="1464105983"/>
    <x v="1906"/>
    <x v="0"/>
    <x v="221"/>
    <x v="1"/>
    <x v="29"/>
    <n v="10739.5"/>
    <x v="2"/>
    <x v="29"/>
  </r>
  <r>
    <x v="1907"/>
    <x v="1907"/>
    <x v="1905"/>
    <x v="11"/>
    <x v="1079"/>
    <x v="1454"/>
    <x v="2"/>
    <x v="0"/>
    <s v="USD"/>
    <n v="1400853925"/>
    <x v="1906"/>
    <n v="1399557925"/>
    <x v="1907"/>
    <x v="0"/>
    <x v="80"/>
    <x v="1"/>
    <x v="29"/>
    <n v="44.5"/>
    <x v="2"/>
    <x v="29"/>
  </r>
  <r>
    <x v="1908"/>
    <x v="1908"/>
    <x v="1906"/>
    <x v="31"/>
    <x v="1296"/>
    <x v="1455"/>
    <x v="2"/>
    <x v="0"/>
    <s v="USD"/>
    <n v="1483048900"/>
    <x v="1907"/>
    <n v="1480456900"/>
    <x v="1908"/>
    <x v="0"/>
    <x v="80"/>
    <x v="1"/>
    <x v="29"/>
    <n v="218.5"/>
    <x v="2"/>
    <x v="29"/>
  </r>
  <r>
    <x v="1909"/>
    <x v="1909"/>
    <x v="1907"/>
    <x v="19"/>
    <x v="1297"/>
    <x v="1456"/>
    <x v="2"/>
    <x v="0"/>
    <s v="USD"/>
    <n v="1414059479"/>
    <x v="1908"/>
    <n v="1411467479"/>
    <x v="1909"/>
    <x v="0"/>
    <x v="44"/>
    <x v="1"/>
    <x v="29"/>
    <n v="2488.5"/>
    <x v="2"/>
    <x v="29"/>
  </r>
  <r>
    <x v="1910"/>
    <x v="1910"/>
    <x v="1908"/>
    <x v="94"/>
    <x v="1298"/>
    <x v="1457"/>
    <x v="2"/>
    <x v="9"/>
    <s v="EUR"/>
    <n v="1446331500"/>
    <x v="1909"/>
    <n v="1442531217"/>
    <x v="1910"/>
    <x v="0"/>
    <x v="168"/>
    <x v="1"/>
    <x v="29"/>
    <n v="16885.5"/>
    <x v="2"/>
    <x v="29"/>
  </r>
  <r>
    <x v="1911"/>
    <x v="1911"/>
    <x v="1909"/>
    <x v="301"/>
    <x v="115"/>
    <x v="1458"/>
    <x v="2"/>
    <x v="4"/>
    <s v="NZD"/>
    <n v="1407545334"/>
    <x v="1910"/>
    <n v="1404953334"/>
    <x v="1911"/>
    <x v="0"/>
    <x v="29"/>
    <x v="1"/>
    <x v="29"/>
    <n v="5.5"/>
    <x v="2"/>
    <x v="29"/>
  </r>
  <r>
    <x v="1912"/>
    <x v="1912"/>
    <x v="1910"/>
    <x v="10"/>
    <x v="1299"/>
    <x v="1459"/>
    <x v="2"/>
    <x v="0"/>
    <s v="USD"/>
    <n v="1433395560"/>
    <x v="1911"/>
    <n v="1430803560"/>
    <x v="1912"/>
    <x v="0"/>
    <x v="288"/>
    <x v="1"/>
    <x v="29"/>
    <n v="1503.5"/>
    <x v="2"/>
    <x v="29"/>
  </r>
  <r>
    <x v="1913"/>
    <x v="1913"/>
    <x v="1911"/>
    <x v="240"/>
    <x v="1300"/>
    <x v="1460"/>
    <x v="2"/>
    <x v="1"/>
    <s v="GBP"/>
    <n v="1412770578"/>
    <x v="1912"/>
    <n v="1410178578"/>
    <x v="1913"/>
    <x v="0"/>
    <x v="55"/>
    <x v="1"/>
    <x v="29"/>
    <n v="331.5"/>
    <x v="2"/>
    <x v="29"/>
  </r>
  <r>
    <x v="1914"/>
    <x v="1914"/>
    <x v="1912"/>
    <x v="302"/>
    <x v="177"/>
    <x v="1461"/>
    <x v="2"/>
    <x v="0"/>
    <s v="USD"/>
    <n v="1414814340"/>
    <x v="1913"/>
    <n v="1413519073"/>
    <x v="1914"/>
    <x v="0"/>
    <x v="84"/>
    <x v="1"/>
    <x v="29"/>
    <n v="31"/>
    <x v="2"/>
    <x v="29"/>
  </r>
  <r>
    <x v="1915"/>
    <x v="1915"/>
    <x v="1913"/>
    <x v="2"/>
    <x v="138"/>
    <x v="1462"/>
    <x v="2"/>
    <x v="0"/>
    <s v="USD"/>
    <n v="1409620222"/>
    <x v="1914"/>
    <n v="1407892222"/>
    <x v="1915"/>
    <x v="0"/>
    <x v="80"/>
    <x v="1"/>
    <x v="29"/>
    <n v="6"/>
    <x v="2"/>
    <x v="29"/>
  </r>
  <r>
    <x v="1916"/>
    <x v="1916"/>
    <x v="1914"/>
    <x v="22"/>
    <x v="1301"/>
    <x v="872"/>
    <x v="2"/>
    <x v="0"/>
    <s v="USD"/>
    <n v="1478542375"/>
    <x v="1915"/>
    <n v="1476378775"/>
    <x v="1916"/>
    <x v="0"/>
    <x v="79"/>
    <x v="1"/>
    <x v="29"/>
    <n v="54"/>
    <x v="2"/>
    <x v="29"/>
  </r>
  <r>
    <x v="1917"/>
    <x v="1917"/>
    <x v="1915"/>
    <x v="303"/>
    <x v="1302"/>
    <x v="1463"/>
    <x v="2"/>
    <x v="7"/>
    <s v="HKD"/>
    <n v="1486708133"/>
    <x v="1916"/>
    <n v="1484116133"/>
    <x v="1917"/>
    <x v="0"/>
    <x v="16"/>
    <x v="1"/>
    <x v="29"/>
    <n v="102547.5"/>
    <x v="2"/>
    <x v="29"/>
  </r>
  <r>
    <x v="1918"/>
    <x v="1918"/>
    <x v="1916"/>
    <x v="31"/>
    <x v="92"/>
    <x v="1464"/>
    <x v="2"/>
    <x v="0"/>
    <s v="USD"/>
    <n v="1407869851"/>
    <x v="1917"/>
    <n v="1404845851"/>
    <x v="1918"/>
    <x v="0"/>
    <x v="82"/>
    <x v="1"/>
    <x v="29"/>
    <n v="134.5"/>
    <x v="2"/>
    <x v="29"/>
  </r>
  <r>
    <x v="1919"/>
    <x v="1919"/>
    <x v="1917"/>
    <x v="2"/>
    <x v="1303"/>
    <x v="1465"/>
    <x v="2"/>
    <x v="0"/>
    <s v="USD"/>
    <n v="1432069249"/>
    <x v="1918"/>
    <n v="1429477249"/>
    <x v="1919"/>
    <x v="0"/>
    <x v="22"/>
    <x v="1"/>
    <x v="29"/>
    <n v="122.5"/>
    <x v="2"/>
    <x v="29"/>
  </r>
  <r>
    <x v="1920"/>
    <x v="1920"/>
    <x v="1918"/>
    <x v="3"/>
    <x v="1304"/>
    <x v="1466"/>
    <x v="2"/>
    <x v="1"/>
    <s v="GBP"/>
    <n v="1445468400"/>
    <x v="1919"/>
    <n v="1443042061"/>
    <x v="1920"/>
    <x v="0"/>
    <x v="217"/>
    <x v="1"/>
    <x v="29"/>
    <n v="2204"/>
    <x v="2"/>
    <x v="29"/>
  </r>
  <r>
    <x v="1921"/>
    <x v="1921"/>
    <x v="1919"/>
    <x v="15"/>
    <x v="1305"/>
    <x v="346"/>
    <x v="0"/>
    <x v="0"/>
    <s v="USD"/>
    <n v="1342243143"/>
    <x v="1920"/>
    <n v="1339651143"/>
    <x v="1921"/>
    <x v="0"/>
    <x v="44"/>
    <x v="0"/>
    <x v="14"/>
    <n v="1045"/>
    <x v="4"/>
    <x v="14"/>
  </r>
  <r>
    <x v="1922"/>
    <x v="1922"/>
    <x v="1920"/>
    <x v="13"/>
    <x v="1306"/>
    <x v="1467"/>
    <x v="0"/>
    <x v="0"/>
    <s v="USD"/>
    <n v="1386828507"/>
    <x v="1921"/>
    <n v="1384236507"/>
    <x v="1922"/>
    <x v="0"/>
    <x v="31"/>
    <x v="0"/>
    <x v="14"/>
    <n v="1187.5"/>
    <x v="4"/>
    <x v="14"/>
  </r>
  <r>
    <x v="1923"/>
    <x v="1923"/>
    <x v="1921"/>
    <x v="304"/>
    <x v="356"/>
    <x v="1468"/>
    <x v="0"/>
    <x v="0"/>
    <s v="USD"/>
    <n v="1317099540"/>
    <x v="1922"/>
    <n v="1313612532"/>
    <x v="1923"/>
    <x v="0"/>
    <x v="62"/>
    <x v="0"/>
    <x v="14"/>
    <n v="157"/>
    <x v="4"/>
    <x v="14"/>
  </r>
  <r>
    <x v="1924"/>
    <x v="1924"/>
    <x v="1922"/>
    <x v="9"/>
    <x v="1307"/>
    <x v="316"/>
    <x v="0"/>
    <x v="0"/>
    <s v="USD"/>
    <n v="1389814380"/>
    <x v="1923"/>
    <n v="1387390555"/>
    <x v="1924"/>
    <x v="0"/>
    <x v="51"/>
    <x v="0"/>
    <x v="14"/>
    <n v="1732.5"/>
    <x v="4"/>
    <x v="14"/>
  </r>
  <r>
    <x v="1925"/>
    <x v="1925"/>
    <x v="1923"/>
    <x v="15"/>
    <x v="1308"/>
    <x v="1469"/>
    <x v="0"/>
    <x v="0"/>
    <s v="USD"/>
    <n v="1381449600"/>
    <x v="1924"/>
    <n v="1379540288"/>
    <x v="1925"/>
    <x v="0"/>
    <x v="47"/>
    <x v="0"/>
    <x v="14"/>
    <n v="853.5"/>
    <x v="4"/>
    <x v="14"/>
  </r>
  <r>
    <x v="1926"/>
    <x v="1926"/>
    <x v="1924"/>
    <x v="15"/>
    <x v="1309"/>
    <x v="1470"/>
    <x v="0"/>
    <x v="0"/>
    <s v="USD"/>
    <n v="1288657560"/>
    <x v="1925"/>
    <n v="1286319256"/>
    <x v="1926"/>
    <x v="0"/>
    <x v="329"/>
    <x v="0"/>
    <x v="14"/>
    <n v="1518.845"/>
    <x v="4"/>
    <x v="14"/>
  </r>
  <r>
    <x v="1927"/>
    <x v="1927"/>
    <x v="1925"/>
    <x v="20"/>
    <x v="972"/>
    <x v="101"/>
    <x v="0"/>
    <x v="0"/>
    <s v="USD"/>
    <n v="1331182740"/>
    <x v="1926"/>
    <n v="1329856839"/>
    <x v="1927"/>
    <x v="0"/>
    <x v="202"/>
    <x v="0"/>
    <x v="14"/>
    <n v="315.5"/>
    <x v="4"/>
    <x v="14"/>
  </r>
  <r>
    <x v="1928"/>
    <x v="1928"/>
    <x v="1926"/>
    <x v="305"/>
    <x v="1310"/>
    <x v="1471"/>
    <x v="0"/>
    <x v="0"/>
    <s v="USD"/>
    <n v="1367940794"/>
    <x v="1927"/>
    <n v="1365348794"/>
    <x v="1928"/>
    <x v="0"/>
    <x v="69"/>
    <x v="0"/>
    <x v="14"/>
    <n v="1332"/>
    <x v="4"/>
    <x v="14"/>
  </r>
  <r>
    <x v="1929"/>
    <x v="1929"/>
    <x v="1927"/>
    <x v="50"/>
    <x v="1311"/>
    <x v="1472"/>
    <x v="0"/>
    <x v="0"/>
    <s v="USD"/>
    <n v="1309825866"/>
    <x v="1928"/>
    <n v="1306197066"/>
    <x v="1929"/>
    <x v="0"/>
    <x v="11"/>
    <x v="0"/>
    <x v="14"/>
    <n v="1642.5"/>
    <x v="4"/>
    <x v="14"/>
  </r>
  <r>
    <x v="1930"/>
    <x v="1930"/>
    <x v="1928"/>
    <x v="28"/>
    <x v="1312"/>
    <x v="74"/>
    <x v="0"/>
    <x v="0"/>
    <s v="USD"/>
    <n v="1373203482"/>
    <x v="1929"/>
    <n v="1368019482"/>
    <x v="1930"/>
    <x v="0"/>
    <x v="55"/>
    <x v="0"/>
    <x v="14"/>
    <n v="648"/>
    <x v="4"/>
    <x v="14"/>
  </r>
  <r>
    <x v="1931"/>
    <x v="1931"/>
    <x v="1929"/>
    <x v="13"/>
    <x v="1313"/>
    <x v="1473"/>
    <x v="0"/>
    <x v="0"/>
    <s v="USD"/>
    <n v="1337657400"/>
    <x v="1930"/>
    <n v="1336512309"/>
    <x v="1931"/>
    <x v="0"/>
    <x v="133"/>
    <x v="0"/>
    <x v="14"/>
    <n v="1231.01"/>
    <x v="4"/>
    <x v="14"/>
  </r>
  <r>
    <x v="1932"/>
    <x v="1932"/>
    <x v="1930"/>
    <x v="26"/>
    <x v="1314"/>
    <x v="1474"/>
    <x v="0"/>
    <x v="0"/>
    <s v="USD"/>
    <n v="1327433173"/>
    <x v="1931"/>
    <n v="1325618773"/>
    <x v="1932"/>
    <x v="0"/>
    <x v="144"/>
    <x v="0"/>
    <x v="14"/>
    <n v="2848.5"/>
    <x v="4"/>
    <x v="14"/>
  </r>
  <r>
    <x v="1933"/>
    <x v="1933"/>
    <x v="1931"/>
    <x v="12"/>
    <x v="1315"/>
    <x v="1475"/>
    <x v="0"/>
    <x v="0"/>
    <s v="USD"/>
    <n v="1411787307"/>
    <x v="1932"/>
    <n v="1409195307"/>
    <x v="1933"/>
    <x v="0"/>
    <x v="238"/>
    <x v="0"/>
    <x v="14"/>
    <n v="5228"/>
    <x v="4"/>
    <x v="14"/>
  </r>
  <r>
    <x v="1934"/>
    <x v="1934"/>
    <x v="1932"/>
    <x v="10"/>
    <x v="1316"/>
    <x v="1476"/>
    <x v="0"/>
    <x v="0"/>
    <s v="USD"/>
    <n v="1324789200"/>
    <x v="1933"/>
    <n v="1321649321"/>
    <x v="1934"/>
    <x v="0"/>
    <x v="99"/>
    <x v="0"/>
    <x v="14"/>
    <n v="3129"/>
    <x v="4"/>
    <x v="14"/>
  </r>
  <r>
    <x v="1935"/>
    <x v="1935"/>
    <x v="1933"/>
    <x v="30"/>
    <x v="1317"/>
    <x v="1477"/>
    <x v="0"/>
    <x v="0"/>
    <s v="USD"/>
    <n v="1403326740"/>
    <x v="1934"/>
    <n v="1400106171"/>
    <x v="1935"/>
    <x v="0"/>
    <x v="133"/>
    <x v="0"/>
    <x v="14"/>
    <n v="1380"/>
    <x v="4"/>
    <x v="14"/>
  </r>
  <r>
    <x v="1936"/>
    <x v="1936"/>
    <x v="1934"/>
    <x v="51"/>
    <x v="1318"/>
    <x v="1478"/>
    <x v="0"/>
    <x v="0"/>
    <s v="USD"/>
    <n v="1323151140"/>
    <x v="1935"/>
    <n v="1320528070"/>
    <x v="1936"/>
    <x v="0"/>
    <x v="108"/>
    <x v="0"/>
    <x v="14"/>
    <n v="4442.0050000000001"/>
    <x v="4"/>
    <x v="14"/>
  </r>
  <r>
    <x v="1937"/>
    <x v="1937"/>
    <x v="1935"/>
    <x v="20"/>
    <x v="1319"/>
    <x v="1479"/>
    <x v="0"/>
    <x v="0"/>
    <s v="USD"/>
    <n v="1339732740"/>
    <x v="1936"/>
    <n v="1338346281"/>
    <x v="1937"/>
    <x v="0"/>
    <x v="60"/>
    <x v="0"/>
    <x v="14"/>
    <n v="576.23500000000001"/>
    <x v="4"/>
    <x v="14"/>
  </r>
  <r>
    <x v="1938"/>
    <x v="1938"/>
    <x v="1936"/>
    <x v="36"/>
    <x v="1320"/>
    <x v="1480"/>
    <x v="0"/>
    <x v="0"/>
    <s v="USD"/>
    <n v="1372741200"/>
    <x v="1937"/>
    <n v="1370067231"/>
    <x v="1938"/>
    <x v="0"/>
    <x v="229"/>
    <x v="0"/>
    <x v="14"/>
    <n v="8752"/>
    <x v="4"/>
    <x v="14"/>
  </r>
  <r>
    <x v="1939"/>
    <x v="1939"/>
    <x v="1937"/>
    <x v="3"/>
    <x v="1321"/>
    <x v="1076"/>
    <x v="0"/>
    <x v="0"/>
    <s v="USD"/>
    <n v="1362955108"/>
    <x v="1938"/>
    <n v="1360366708"/>
    <x v="1939"/>
    <x v="0"/>
    <x v="93"/>
    <x v="0"/>
    <x v="14"/>
    <n v="5583"/>
    <x v="4"/>
    <x v="14"/>
  </r>
  <r>
    <x v="1940"/>
    <x v="1940"/>
    <x v="1938"/>
    <x v="81"/>
    <x v="1322"/>
    <x v="1481"/>
    <x v="0"/>
    <x v="0"/>
    <s v="USD"/>
    <n v="1308110340"/>
    <x v="1939"/>
    <n v="1304770233"/>
    <x v="1940"/>
    <x v="0"/>
    <x v="162"/>
    <x v="0"/>
    <x v="14"/>
    <n v="571"/>
    <x v="4"/>
    <x v="14"/>
  </r>
  <r>
    <x v="1941"/>
    <x v="1941"/>
    <x v="1939"/>
    <x v="65"/>
    <x v="1323"/>
    <x v="1482"/>
    <x v="0"/>
    <x v="0"/>
    <s v="USD"/>
    <n v="1400137131"/>
    <x v="1940"/>
    <n v="1397545131"/>
    <x v="1941"/>
    <x v="1"/>
    <x v="337"/>
    <x v="0"/>
    <x v="30"/>
    <n v="160089.44500000001"/>
    <x v="2"/>
    <x v="30"/>
  </r>
  <r>
    <x v="1942"/>
    <x v="1942"/>
    <x v="1940"/>
    <x v="12"/>
    <x v="1324"/>
    <x v="1483"/>
    <x v="0"/>
    <x v="0"/>
    <s v="USD"/>
    <n v="1309809140"/>
    <x v="1941"/>
    <n v="1302033140"/>
    <x v="1942"/>
    <x v="1"/>
    <x v="195"/>
    <x v="0"/>
    <x v="30"/>
    <n v="4200.71"/>
    <x v="2"/>
    <x v="30"/>
  </r>
  <r>
    <x v="1943"/>
    <x v="1943"/>
    <x v="1941"/>
    <x v="3"/>
    <x v="1325"/>
    <x v="1484"/>
    <x v="0"/>
    <x v="0"/>
    <s v="USD"/>
    <n v="1470896916"/>
    <x v="1942"/>
    <n v="1467008916"/>
    <x v="1943"/>
    <x v="1"/>
    <x v="338"/>
    <x v="0"/>
    <x v="30"/>
    <n v="86501.5"/>
    <x v="2"/>
    <x v="30"/>
  </r>
  <r>
    <x v="1944"/>
    <x v="1944"/>
    <x v="1942"/>
    <x v="79"/>
    <x v="1326"/>
    <x v="1485"/>
    <x v="0"/>
    <x v="0"/>
    <s v="USD"/>
    <n v="1398952890"/>
    <x v="1943"/>
    <n v="1396360890"/>
    <x v="1944"/>
    <x v="1"/>
    <x v="339"/>
    <x v="0"/>
    <x v="30"/>
    <n v="158505.60000000001"/>
    <x v="2"/>
    <x v="30"/>
  </r>
  <r>
    <x v="1945"/>
    <x v="1945"/>
    <x v="1943"/>
    <x v="57"/>
    <x v="1327"/>
    <x v="1486"/>
    <x v="0"/>
    <x v="3"/>
    <s v="EUR"/>
    <n v="1436680958"/>
    <x v="1944"/>
    <n v="1433224958"/>
    <x v="1945"/>
    <x v="1"/>
    <x v="340"/>
    <x v="0"/>
    <x v="30"/>
    <n v="174349"/>
    <x v="2"/>
    <x v="30"/>
  </r>
  <r>
    <x v="1946"/>
    <x v="1946"/>
    <x v="1944"/>
    <x v="51"/>
    <x v="1328"/>
    <x v="1487"/>
    <x v="0"/>
    <x v="0"/>
    <s v="USD"/>
    <n v="1397961361"/>
    <x v="1945"/>
    <n v="1392780961"/>
    <x v="1946"/>
    <x v="1"/>
    <x v="16"/>
    <x v="0"/>
    <x v="30"/>
    <n v="5650.5"/>
    <x v="2"/>
    <x v="30"/>
  </r>
  <r>
    <x v="1947"/>
    <x v="1947"/>
    <x v="1945"/>
    <x v="134"/>
    <x v="1329"/>
    <x v="1488"/>
    <x v="0"/>
    <x v="0"/>
    <s v="USD"/>
    <n v="1258955940"/>
    <x v="1946"/>
    <n v="1255730520"/>
    <x v="1947"/>
    <x v="1"/>
    <x v="23"/>
    <x v="0"/>
    <x v="30"/>
    <n v="414.03500000000003"/>
    <x v="2"/>
    <x v="30"/>
  </r>
  <r>
    <x v="1948"/>
    <x v="1948"/>
    <x v="1946"/>
    <x v="57"/>
    <x v="1330"/>
    <x v="1489"/>
    <x v="0"/>
    <x v="0"/>
    <s v="USD"/>
    <n v="1465232520"/>
    <x v="1947"/>
    <n v="1460557809"/>
    <x v="1948"/>
    <x v="1"/>
    <x v="341"/>
    <x v="0"/>
    <x v="30"/>
    <n v="402228"/>
    <x v="2"/>
    <x v="30"/>
  </r>
  <r>
    <x v="1949"/>
    <x v="1949"/>
    <x v="1947"/>
    <x v="63"/>
    <x v="1331"/>
    <x v="1490"/>
    <x v="0"/>
    <x v="1"/>
    <s v="GBP"/>
    <n v="1404986951"/>
    <x v="1948"/>
    <n v="1402394951"/>
    <x v="1949"/>
    <x v="1"/>
    <x v="342"/>
    <x v="0"/>
    <x v="30"/>
    <n v="26972.15"/>
    <x v="2"/>
    <x v="30"/>
  </r>
  <r>
    <x v="1950"/>
    <x v="1950"/>
    <x v="1948"/>
    <x v="240"/>
    <x v="1332"/>
    <x v="1491"/>
    <x v="0"/>
    <x v="0"/>
    <s v="USD"/>
    <n v="1303446073"/>
    <x v="1949"/>
    <n v="1300767673"/>
    <x v="1950"/>
    <x v="1"/>
    <x v="343"/>
    <x v="0"/>
    <x v="30"/>
    <n v="49062.48"/>
    <x v="2"/>
    <x v="30"/>
  </r>
  <r>
    <x v="1951"/>
    <x v="1951"/>
    <x v="1949"/>
    <x v="63"/>
    <x v="1333"/>
    <x v="1492"/>
    <x v="0"/>
    <x v="0"/>
    <s v="USD"/>
    <n v="1478516737"/>
    <x v="1950"/>
    <n v="1475921137"/>
    <x v="1951"/>
    <x v="1"/>
    <x v="344"/>
    <x v="0"/>
    <x v="30"/>
    <n v="53528"/>
    <x v="2"/>
    <x v="30"/>
  </r>
  <r>
    <x v="1952"/>
    <x v="1952"/>
    <x v="1950"/>
    <x v="19"/>
    <x v="1334"/>
    <x v="1493"/>
    <x v="0"/>
    <x v="5"/>
    <s v="CAD"/>
    <n v="1381934015"/>
    <x v="1951"/>
    <n v="1378737215"/>
    <x v="1952"/>
    <x v="1"/>
    <x v="345"/>
    <x v="0"/>
    <x v="30"/>
    <n v="35073.665000000001"/>
    <x v="2"/>
    <x v="30"/>
  </r>
  <r>
    <x v="1953"/>
    <x v="1953"/>
    <x v="1951"/>
    <x v="36"/>
    <x v="1335"/>
    <x v="1494"/>
    <x v="0"/>
    <x v="0"/>
    <s v="USD"/>
    <n v="1330657200"/>
    <x v="1952"/>
    <n v="1328158065"/>
    <x v="1953"/>
    <x v="1"/>
    <x v="206"/>
    <x v="0"/>
    <x v="30"/>
    <n v="17019.5"/>
    <x v="2"/>
    <x v="30"/>
  </r>
  <r>
    <x v="1954"/>
    <x v="1954"/>
    <x v="1952"/>
    <x v="63"/>
    <x v="1336"/>
    <x v="1495"/>
    <x v="0"/>
    <x v="0"/>
    <s v="USD"/>
    <n v="1457758800"/>
    <x v="1953"/>
    <n v="1453730176"/>
    <x v="1954"/>
    <x v="1"/>
    <x v="119"/>
    <x v="0"/>
    <x v="30"/>
    <n v="174944.5"/>
    <x v="2"/>
    <x v="30"/>
  </r>
  <r>
    <x v="1955"/>
    <x v="1955"/>
    <x v="1953"/>
    <x v="247"/>
    <x v="1337"/>
    <x v="1496"/>
    <x v="0"/>
    <x v="0"/>
    <s v="USD"/>
    <n v="1337799600"/>
    <x v="1954"/>
    <n v="1334989881"/>
    <x v="1955"/>
    <x v="1"/>
    <x v="126"/>
    <x v="0"/>
    <x v="30"/>
    <n v="83850.009999999995"/>
    <x v="2"/>
    <x v="30"/>
  </r>
  <r>
    <x v="1956"/>
    <x v="1956"/>
    <x v="1954"/>
    <x v="127"/>
    <x v="1338"/>
    <x v="1497"/>
    <x v="0"/>
    <x v="0"/>
    <s v="USD"/>
    <n v="1429391405"/>
    <x v="1955"/>
    <n v="1425507005"/>
    <x v="1956"/>
    <x v="1"/>
    <x v="346"/>
    <x v="0"/>
    <x v="30"/>
    <n v="88392.5"/>
    <x v="2"/>
    <x v="30"/>
  </r>
  <r>
    <x v="1957"/>
    <x v="1957"/>
    <x v="1955"/>
    <x v="11"/>
    <x v="1339"/>
    <x v="1498"/>
    <x v="0"/>
    <x v="0"/>
    <s v="USD"/>
    <n v="1351304513"/>
    <x v="1956"/>
    <n v="1348712513"/>
    <x v="1957"/>
    <x v="1"/>
    <x v="347"/>
    <x v="0"/>
    <x v="30"/>
    <n v="25455.705000000002"/>
    <x v="2"/>
    <x v="30"/>
  </r>
  <r>
    <x v="1958"/>
    <x v="1958"/>
    <x v="1956"/>
    <x v="39"/>
    <x v="1340"/>
    <x v="1499"/>
    <x v="0"/>
    <x v="0"/>
    <s v="USD"/>
    <n v="1364078561"/>
    <x v="1957"/>
    <n v="1361490161"/>
    <x v="1958"/>
    <x v="1"/>
    <x v="348"/>
    <x v="0"/>
    <x v="30"/>
    <n v="50923.01"/>
    <x v="2"/>
    <x v="30"/>
  </r>
  <r>
    <x v="1959"/>
    <x v="1959"/>
    <x v="1957"/>
    <x v="3"/>
    <x v="1341"/>
    <x v="1500"/>
    <x v="0"/>
    <x v="0"/>
    <s v="USD"/>
    <n v="1412121600"/>
    <x v="1958"/>
    <n v="1408565860"/>
    <x v="1959"/>
    <x v="1"/>
    <x v="349"/>
    <x v="0"/>
    <x v="30"/>
    <n v="8048.72"/>
    <x v="2"/>
    <x v="30"/>
  </r>
  <r>
    <x v="1960"/>
    <x v="1960"/>
    <x v="1958"/>
    <x v="54"/>
    <x v="1342"/>
    <x v="1501"/>
    <x v="0"/>
    <x v="11"/>
    <s v="SEK"/>
    <n v="1419151341"/>
    <x v="1959"/>
    <n v="1416559341"/>
    <x v="1960"/>
    <x v="1"/>
    <x v="51"/>
    <x v="0"/>
    <x v="30"/>
    <n v="41282.5"/>
    <x v="2"/>
    <x v="30"/>
  </r>
  <r>
    <x v="1961"/>
    <x v="1961"/>
    <x v="1959"/>
    <x v="3"/>
    <x v="1343"/>
    <x v="1502"/>
    <x v="0"/>
    <x v="0"/>
    <s v="USD"/>
    <n v="1349495940"/>
    <x v="1960"/>
    <n v="1346042417"/>
    <x v="1961"/>
    <x v="1"/>
    <x v="350"/>
    <x v="0"/>
    <x v="30"/>
    <n v="56085.56"/>
    <x v="2"/>
    <x v="30"/>
  </r>
  <r>
    <x v="1962"/>
    <x v="1962"/>
    <x v="1960"/>
    <x v="3"/>
    <x v="1344"/>
    <x v="1503"/>
    <x v="0"/>
    <x v="0"/>
    <s v="USD"/>
    <n v="1400006636"/>
    <x v="1961"/>
    <n v="1397414636"/>
    <x v="1962"/>
    <x v="1"/>
    <x v="351"/>
    <x v="0"/>
    <x v="30"/>
    <n v="9799.25"/>
    <x v="2"/>
    <x v="30"/>
  </r>
  <r>
    <x v="1963"/>
    <x v="1963"/>
    <x v="1961"/>
    <x v="266"/>
    <x v="1345"/>
    <x v="1504"/>
    <x v="0"/>
    <x v="1"/>
    <s v="GBP"/>
    <n v="1410862734"/>
    <x v="1962"/>
    <n v="1407838734"/>
    <x v="1963"/>
    <x v="1"/>
    <x v="242"/>
    <x v="0"/>
    <x v="30"/>
    <n v="12156.5"/>
    <x v="2"/>
    <x v="30"/>
  </r>
  <r>
    <x v="1964"/>
    <x v="1964"/>
    <x v="1962"/>
    <x v="306"/>
    <x v="1346"/>
    <x v="1505"/>
    <x v="0"/>
    <x v="13"/>
    <s v="EUR"/>
    <n v="1461306772"/>
    <x v="1963"/>
    <n v="1458714772"/>
    <x v="1964"/>
    <x v="1"/>
    <x v="352"/>
    <x v="0"/>
    <x v="30"/>
    <n v="116412.06"/>
    <x v="2"/>
    <x v="30"/>
  </r>
  <r>
    <x v="1965"/>
    <x v="1965"/>
    <x v="1963"/>
    <x v="10"/>
    <x v="1347"/>
    <x v="1506"/>
    <x v="0"/>
    <x v="0"/>
    <s v="USD"/>
    <n v="1326330000"/>
    <x v="1964"/>
    <n v="1324433310"/>
    <x v="1965"/>
    <x v="1"/>
    <x v="273"/>
    <x v="0"/>
    <x v="30"/>
    <n v="6608.5"/>
    <x v="2"/>
    <x v="30"/>
  </r>
  <r>
    <x v="1966"/>
    <x v="1966"/>
    <x v="1964"/>
    <x v="57"/>
    <x v="1348"/>
    <x v="1507"/>
    <x v="0"/>
    <x v="0"/>
    <s v="USD"/>
    <n v="1408021098"/>
    <x v="1965"/>
    <n v="1405429098"/>
    <x v="1966"/>
    <x v="1"/>
    <x v="353"/>
    <x v="0"/>
    <x v="30"/>
    <n v="104128.045"/>
    <x v="2"/>
    <x v="30"/>
  </r>
  <r>
    <x v="1967"/>
    <x v="1967"/>
    <x v="1965"/>
    <x v="22"/>
    <x v="1349"/>
    <x v="1508"/>
    <x v="0"/>
    <x v="0"/>
    <s v="USD"/>
    <n v="1398959729"/>
    <x v="1966"/>
    <n v="1396367729"/>
    <x v="1967"/>
    <x v="1"/>
    <x v="316"/>
    <x v="0"/>
    <x v="30"/>
    <n v="37215.5"/>
    <x v="2"/>
    <x v="30"/>
  </r>
  <r>
    <x v="1968"/>
    <x v="1968"/>
    <x v="1966"/>
    <x v="63"/>
    <x v="1350"/>
    <x v="1509"/>
    <x v="0"/>
    <x v="0"/>
    <s v="USD"/>
    <n v="1480777515"/>
    <x v="1967"/>
    <n v="1478095515"/>
    <x v="1968"/>
    <x v="1"/>
    <x v="354"/>
    <x v="0"/>
    <x v="30"/>
    <n v="71496.5"/>
    <x v="2"/>
    <x v="30"/>
  </r>
  <r>
    <x v="1969"/>
    <x v="1969"/>
    <x v="1967"/>
    <x v="22"/>
    <x v="1351"/>
    <x v="1510"/>
    <x v="0"/>
    <x v="1"/>
    <s v="GBP"/>
    <n v="1470423668"/>
    <x v="1968"/>
    <n v="1467831668"/>
    <x v="1969"/>
    <x v="1"/>
    <x v="355"/>
    <x v="0"/>
    <x v="30"/>
    <n v="58851.5"/>
    <x v="2"/>
    <x v="30"/>
  </r>
  <r>
    <x v="1970"/>
    <x v="1970"/>
    <x v="1968"/>
    <x v="10"/>
    <x v="1352"/>
    <x v="1511"/>
    <x v="0"/>
    <x v="0"/>
    <s v="USD"/>
    <n v="1366429101"/>
    <x v="1969"/>
    <n v="1361248701"/>
    <x v="1970"/>
    <x v="1"/>
    <x v="356"/>
    <x v="0"/>
    <x v="30"/>
    <n v="28645.5"/>
    <x v="2"/>
    <x v="30"/>
  </r>
  <r>
    <x v="1971"/>
    <x v="1971"/>
    <x v="1969"/>
    <x v="307"/>
    <x v="1353"/>
    <x v="1512"/>
    <x v="0"/>
    <x v="0"/>
    <s v="USD"/>
    <n v="1384488000"/>
    <x v="1970"/>
    <n v="1381752061"/>
    <x v="1971"/>
    <x v="1"/>
    <x v="357"/>
    <x v="0"/>
    <x v="30"/>
    <n v="527986.93500000006"/>
    <x v="2"/>
    <x v="30"/>
  </r>
  <r>
    <x v="1972"/>
    <x v="1972"/>
    <x v="1970"/>
    <x v="30"/>
    <x v="1354"/>
    <x v="1513"/>
    <x v="0"/>
    <x v="0"/>
    <s v="USD"/>
    <n v="1353201444"/>
    <x v="1971"/>
    <n v="1350605844"/>
    <x v="1972"/>
    <x v="1"/>
    <x v="146"/>
    <x v="0"/>
    <x v="30"/>
    <n v="8550"/>
    <x v="2"/>
    <x v="30"/>
  </r>
  <r>
    <x v="1973"/>
    <x v="1973"/>
    <x v="1971"/>
    <x v="308"/>
    <x v="1355"/>
    <x v="1514"/>
    <x v="0"/>
    <x v="0"/>
    <s v="USD"/>
    <n v="1470466800"/>
    <x v="1972"/>
    <n v="1467134464"/>
    <x v="1973"/>
    <x v="1"/>
    <x v="358"/>
    <x v="0"/>
    <x v="30"/>
    <n v="255288.005"/>
    <x v="2"/>
    <x v="30"/>
  </r>
  <r>
    <x v="1974"/>
    <x v="1974"/>
    <x v="1972"/>
    <x v="22"/>
    <x v="1356"/>
    <x v="1515"/>
    <x v="0"/>
    <x v="1"/>
    <s v="GBP"/>
    <n v="1376899269"/>
    <x v="1973"/>
    <n v="1371715269"/>
    <x v="1974"/>
    <x v="1"/>
    <x v="359"/>
    <x v="0"/>
    <x v="30"/>
    <n v="37750.6"/>
    <x v="2"/>
    <x v="30"/>
  </r>
  <r>
    <x v="1975"/>
    <x v="1975"/>
    <x v="1973"/>
    <x v="194"/>
    <x v="1357"/>
    <x v="1516"/>
    <x v="0"/>
    <x v="0"/>
    <s v="USD"/>
    <n v="1362938851"/>
    <x v="1974"/>
    <n v="1360346851"/>
    <x v="1975"/>
    <x v="1"/>
    <x v="35"/>
    <x v="0"/>
    <x v="30"/>
    <n v="16823.169999999998"/>
    <x v="2"/>
    <x v="30"/>
  </r>
  <r>
    <x v="1976"/>
    <x v="1976"/>
    <x v="1974"/>
    <x v="23"/>
    <x v="1358"/>
    <x v="1517"/>
    <x v="0"/>
    <x v="1"/>
    <s v="GBP"/>
    <n v="1373751325"/>
    <x v="1975"/>
    <n v="1371159325"/>
    <x v="1976"/>
    <x v="1"/>
    <x v="360"/>
    <x v="0"/>
    <x v="30"/>
    <n v="7168.5"/>
    <x v="2"/>
    <x v="30"/>
  </r>
  <r>
    <x v="1977"/>
    <x v="1977"/>
    <x v="1975"/>
    <x v="63"/>
    <x v="1359"/>
    <x v="1518"/>
    <x v="0"/>
    <x v="0"/>
    <s v="USD"/>
    <n v="1450511940"/>
    <x v="1976"/>
    <n v="1446527540"/>
    <x v="1977"/>
    <x v="1"/>
    <x v="361"/>
    <x v="0"/>
    <x v="30"/>
    <n v="100993"/>
    <x v="2"/>
    <x v="30"/>
  </r>
  <r>
    <x v="1978"/>
    <x v="1978"/>
    <x v="1976"/>
    <x v="63"/>
    <x v="1360"/>
    <x v="1519"/>
    <x v="0"/>
    <x v="0"/>
    <s v="USD"/>
    <n v="1339484400"/>
    <x v="1977"/>
    <n v="1336627492"/>
    <x v="1978"/>
    <x v="1"/>
    <x v="362"/>
    <x v="0"/>
    <x v="30"/>
    <n v="256905.285"/>
    <x v="2"/>
    <x v="30"/>
  </r>
  <r>
    <x v="1979"/>
    <x v="1979"/>
    <x v="1977"/>
    <x v="61"/>
    <x v="1361"/>
    <x v="1520"/>
    <x v="0"/>
    <x v="0"/>
    <s v="USD"/>
    <n v="1447909140"/>
    <x v="1978"/>
    <n v="1444734146"/>
    <x v="1979"/>
    <x v="1"/>
    <x v="363"/>
    <x v="0"/>
    <x v="30"/>
    <n v="115307.655"/>
    <x v="2"/>
    <x v="30"/>
  </r>
  <r>
    <x v="1980"/>
    <x v="1980"/>
    <x v="1978"/>
    <x v="63"/>
    <x v="1362"/>
    <x v="1521"/>
    <x v="0"/>
    <x v="12"/>
    <s v="EUR"/>
    <n v="1459684862"/>
    <x v="1979"/>
    <n v="1456232462"/>
    <x v="1980"/>
    <x v="1"/>
    <x v="364"/>
    <x v="0"/>
    <x v="30"/>
    <n v="89678.505000000005"/>
    <x v="2"/>
    <x v="30"/>
  </r>
  <r>
    <x v="1981"/>
    <x v="1981"/>
    <x v="1979"/>
    <x v="51"/>
    <x v="1363"/>
    <x v="1522"/>
    <x v="2"/>
    <x v="5"/>
    <s v="CAD"/>
    <n v="1404926665"/>
    <x v="1980"/>
    <n v="1402334665"/>
    <x v="1981"/>
    <x v="0"/>
    <x v="8"/>
    <x v="1"/>
    <x v="31"/>
    <n v="196.5"/>
    <x v="8"/>
    <x v="31"/>
  </r>
  <r>
    <x v="1982"/>
    <x v="1982"/>
    <x v="1980"/>
    <x v="237"/>
    <x v="117"/>
    <x v="109"/>
    <x v="2"/>
    <x v="7"/>
    <s v="HKD"/>
    <n v="1480863887"/>
    <x v="1981"/>
    <n v="1478268287"/>
    <x v="1982"/>
    <x v="0"/>
    <x v="78"/>
    <x v="1"/>
    <x v="31"/>
    <n v="0"/>
    <x v="8"/>
    <x v="31"/>
  </r>
  <r>
    <x v="1983"/>
    <x v="1983"/>
    <x v="1981"/>
    <x v="287"/>
    <x v="1364"/>
    <x v="1523"/>
    <x v="2"/>
    <x v="0"/>
    <s v="USD"/>
    <n v="1472799600"/>
    <x v="1982"/>
    <n v="1470874618"/>
    <x v="1983"/>
    <x v="0"/>
    <x v="38"/>
    <x v="1"/>
    <x v="31"/>
    <n v="717.5"/>
    <x v="8"/>
    <x v="31"/>
  </r>
  <r>
    <x v="1984"/>
    <x v="1984"/>
    <x v="1982"/>
    <x v="36"/>
    <x v="1365"/>
    <x v="1524"/>
    <x v="2"/>
    <x v="0"/>
    <s v="USD"/>
    <n v="1417377481"/>
    <x v="1983"/>
    <n v="1412189881"/>
    <x v="1984"/>
    <x v="0"/>
    <x v="63"/>
    <x v="1"/>
    <x v="31"/>
    <n v="1589.5"/>
    <x v="8"/>
    <x v="31"/>
  </r>
  <r>
    <x v="1985"/>
    <x v="1985"/>
    <x v="1983"/>
    <x v="183"/>
    <x v="152"/>
    <x v="1525"/>
    <x v="2"/>
    <x v="1"/>
    <s v="GBP"/>
    <n v="1470178800"/>
    <x v="1984"/>
    <n v="1467650771"/>
    <x v="1985"/>
    <x v="0"/>
    <x v="80"/>
    <x v="1"/>
    <x v="31"/>
    <n v="27.5"/>
    <x v="8"/>
    <x v="31"/>
  </r>
  <r>
    <x v="1986"/>
    <x v="1986"/>
    <x v="1984"/>
    <x v="13"/>
    <x v="116"/>
    <x v="833"/>
    <x v="2"/>
    <x v="1"/>
    <s v="GBP"/>
    <n v="1457947483"/>
    <x v="1985"/>
    <n v="1455359083"/>
    <x v="1986"/>
    <x v="0"/>
    <x v="29"/>
    <x v="1"/>
    <x v="31"/>
    <n v="1"/>
    <x v="8"/>
    <x v="31"/>
  </r>
  <r>
    <x v="1987"/>
    <x v="1987"/>
    <x v="1985"/>
    <x v="62"/>
    <x v="1366"/>
    <x v="1526"/>
    <x v="2"/>
    <x v="1"/>
    <s v="GBP"/>
    <n v="1425223276"/>
    <x v="1986"/>
    <n v="1422631276"/>
    <x v="1987"/>
    <x v="0"/>
    <x v="33"/>
    <x v="1"/>
    <x v="31"/>
    <n v="1182"/>
    <x v="8"/>
    <x v="31"/>
  </r>
  <r>
    <x v="1988"/>
    <x v="1988"/>
    <x v="1986"/>
    <x v="12"/>
    <x v="379"/>
    <x v="151"/>
    <x v="2"/>
    <x v="0"/>
    <s v="USD"/>
    <n v="1440094742"/>
    <x v="1987"/>
    <n v="1437502742"/>
    <x v="1988"/>
    <x v="0"/>
    <x v="29"/>
    <x v="1"/>
    <x v="31"/>
    <n v="13"/>
    <x v="8"/>
    <x v="31"/>
  </r>
  <r>
    <x v="1989"/>
    <x v="1989"/>
    <x v="1987"/>
    <x v="10"/>
    <x v="155"/>
    <x v="460"/>
    <x v="2"/>
    <x v="0"/>
    <s v="USD"/>
    <n v="1481473208"/>
    <x v="1988"/>
    <n v="1478881208"/>
    <x v="1989"/>
    <x v="0"/>
    <x v="29"/>
    <x v="1"/>
    <x v="31"/>
    <n v="25.5"/>
    <x v="8"/>
    <x v="31"/>
  </r>
  <r>
    <x v="1990"/>
    <x v="1990"/>
    <x v="1988"/>
    <x v="9"/>
    <x v="1238"/>
    <x v="1527"/>
    <x v="2"/>
    <x v="0"/>
    <s v="USD"/>
    <n v="1455338532"/>
    <x v="1989"/>
    <n v="1454042532"/>
    <x v="1990"/>
    <x v="0"/>
    <x v="81"/>
    <x v="1"/>
    <x v="31"/>
    <n v="257"/>
    <x v="8"/>
    <x v="31"/>
  </r>
  <r>
    <x v="1991"/>
    <x v="1991"/>
    <x v="1989"/>
    <x v="13"/>
    <x v="133"/>
    <x v="1528"/>
    <x v="2"/>
    <x v="0"/>
    <s v="USD"/>
    <n v="1435958786"/>
    <x v="1990"/>
    <n v="1434144386"/>
    <x v="1991"/>
    <x v="0"/>
    <x v="83"/>
    <x v="1"/>
    <x v="31"/>
    <n v="71.5"/>
    <x v="8"/>
    <x v="31"/>
  </r>
  <r>
    <x v="1992"/>
    <x v="1992"/>
    <x v="1990"/>
    <x v="15"/>
    <x v="369"/>
    <x v="1529"/>
    <x v="2"/>
    <x v="0"/>
    <s v="USD"/>
    <n v="1424229991"/>
    <x v="1991"/>
    <n v="1421637991"/>
    <x v="1992"/>
    <x v="0"/>
    <x v="84"/>
    <x v="1"/>
    <x v="31"/>
    <n v="2"/>
    <x v="8"/>
    <x v="31"/>
  </r>
  <r>
    <x v="1993"/>
    <x v="1993"/>
    <x v="1991"/>
    <x v="13"/>
    <x v="117"/>
    <x v="109"/>
    <x v="2"/>
    <x v="1"/>
    <s v="GBP"/>
    <n v="1450706837"/>
    <x v="1992"/>
    <n v="1448114837"/>
    <x v="1993"/>
    <x v="0"/>
    <x v="78"/>
    <x v="1"/>
    <x v="31"/>
    <n v="0"/>
    <x v="8"/>
    <x v="31"/>
  </r>
  <r>
    <x v="1994"/>
    <x v="1994"/>
    <x v="1992"/>
    <x v="50"/>
    <x v="117"/>
    <x v="109"/>
    <x v="2"/>
    <x v="0"/>
    <s v="USD"/>
    <n v="1481072942"/>
    <x v="1993"/>
    <n v="1475885342"/>
    <x v="1994"/>
    <x v="0"/>
    <x v="78"/>
    <x v="1"/>
    <x v="31"/>
    <n v="0"/>
    <x v="8"/>
    <x v="31"/>
  </r>
  <r>
    <x v="1995"/>
    <x v="1995"/>
    <x v="1993"/>
    <x v="28"/>
    <x v="1367"/>
    <x v="1530"/>
    <x v="2"/>
    <x v="5"/>
    <s v="CAD"/>
    <n v="1437082736"/>
    <x v="1994"/>
    <n v="1435354736"/>
    <x v="1995"/>
    <x v="0"/>
    <x v="83"/>
    <x v="1"/>
    <x v="31"/>
    <n v="40.5"/>
    <x v="8"/>
    <x v="31"/>
  </r>
  <r>
    <x v="1996"/>
    <x v="1996"/>
    <x v="1994"/>
    <x v="309"/>
    <x v="117"/>
    <x v="109"/>
    <x v="2"/>
    <x v="0"/>
    <s v="USD"/>
    <n v="1405021211"/>
    <x v="1995"/>
    <n v="1402429211"/>
    <x v="1996"/>
    <x v="0"/>
    <x v="78"/>
    <x v="1"/>
    <x v="31"/>
    <n v="0"/>
    <x v="8"/>
    <x v="31"/>
  </r>
  <r>
    <x v="1997"/>
    <x v="1997"/>
    <x v="1995"/>
    <x v="115"/>
    <x v="117"/>
    <x v="109"/>
    <x v="2"/>
    <x v="0"/>
    <s v="USD"/>
    <n v="1409091612"/>
    <x v="1996"/>
    <n v="1406499612"/>
    <x v="1997"/>
    <x v="0"/>
    <x v="78"/>
    <x v="1"/>
    <x v="31"/>
    <n v="0"/>
    <x v="8"/>
    <x v="31"/>
  </r>
  <r>
    <x v="1998"/>
    <x v="1998"/>
    <x v="1996"/>
    <x v="30"/>
    <x v="1368"/>
    <x v="1531"/>
    <x v="2"/>
    <x v="0"/>
    <s v="USD"/>
    <n v="1406861438"/>
    <x v="1997"/>
    <n v="1402973438"/>
    <x v="1998"/>
    <x v="0"/>
    <x v="83"/>
    <x v="1"/>
    <x v="31"/>
    <n v="329"/>
    <x v="8"/>
    <x v="31"/>
  </r>
  <r>
    <x v="1999"/>
    <x v="1999"/>
    <x v="1997"/>
    <x v="310"/>
    <x v="1369"/>
    <x v="1532"/>
    <x v="2"/>
    <x v="1"/>
    <s v="GBP"/>
    <n v="1415882108"/>
    <x v="1998"/>
    <n v="1413286508"/>
    <x v="1999"/>
    <x v="0"/>
    <x v="63"/>
    <x v="1"/>
    <x v="31"/>
    <n v="121.5"/>
    <x v="8"/>
    <x v="31"/>
  </r>
  <r>
    <x v="2000"/>
    <x v="2000"/>
    <x v="1998"/>
    <x v="10"/>
    <x v="1370"/>
    <x v="856"/>
    <x v="2"/>
    <x v="5"/>
    <s v="CAD"/>
    <n v="1452120613"/>
    <x v="1999"/>
    <n v="1449528613"/>
    <x v="2000"/>
    <x v="0"/>
    <x v="20"/>
    <x v="1"/>
    <x v="31"/>
    <n v="325"/>
    <x v="8"/>
    <x v="31"/>
  </r>
  <r>
    <x v="2001"/>
    <x v="2001"/>
    <x v="1999"/>
    <x v="56"/>
    <x v="1371"/>
    <x v="1533"/>
    <x v="0"/>
    <x v="12"/>
    <s v="EUR"/>
    <n v="1434139200"/>
    <x v="2000"/>
    <n v="1431406916"/>
    <x v="2001"/>
    <x v="1"/>
    <x v="365"/>
    <x v="0"/>
    <x v="30"/>
    <n v="105904"/>
    <x v="2"/>
    <x v="30"/>
  </r>
  <r>
    <x v="2002"/>
    <x v="2002"/>
    <x v="2000"/>
    <x v="63"/>
    <x v="1372"/>
    <x v="1534"/>
    <x v="0"/>
    <x v="0"/>
    <s v="USD"/>
    <n v="1485191143"/>
    <x v="2001"/>
    <n v="1482599143"/>
    <x v="2002"/>
    <x v="1"/>
    <x v="366"/>
    <x v="0"/>
    <x v="30"/>
    <n v="54886.055"/>
    <x v="2"/>
    <x v="30"/>
  </r>
  <r>
    <x v="2003"/>
    <x v="2003"/>
    <x v="2001"/>
    <x v="2"/>
    <x v="1373"/>
    <x v="1535"/>
    <x v="0"/>
    <x v="0"/>
    <s v="USD"/>
    <n v="1278111600"/>
    <x v="2002"/>
    <n v="1276830052"/>
    <x v="2003"/>
    <x v="1"/>
    <x v="57"/>
    <x v="0"/>
    <x v="30"/>
    <n v="788.5"/>
    <x v="2"/>
    <x v="30"/>
  </r>
  <r>
    <x v="2004"/>
    <x v="2004"/>
    <x v="2002"/>
    <x v="63"/>
    <x v="1374"/>
    <x v="1536"/>
    <x v="0"/>
    <x v="0"/>
    <s v="USD"/>
    <n v="1405002663"/>
    <x v="2003"/>
    <n v="1402410663"/>
    <x v="2004"/>
    <x v="1"/>
    <x v="178"/>
    <x v="0"/>
    <x v="30"/>
    <n v="58782.12"/>
    <x v="2"/>
    <x v="30"/>
  </r>
  <r>
    <x v="2005"/>
    <x v="2005"/>
    <x v="2003"/>
    <x v="11"/>
    <x v="1375"/>
    <x v="1537"/>
    <x v="0"/>
    <x v="0"/>
    <s v="USD"/>
    <n v="1381895940"/>
    <x v="2004"/>
    <n v="1379532618"/>
    <x v="2005"/>
    <x v="1"/>
    <x v="277"/>
    <x v="0"/>
    <x v="30"/>
    <n v="18647.514999999999"/>
    <x v="2"/>
    <x v="30"/>
  </r>
  <r>
    <x v="2006"/>
    <x v="2006"/>
    <x v="2004"/>
    <x v="63"/>
    <x v="1376"/>
    <x v="1538"/>
    <x v="0"/>
    <x v="0"/>
    <s v="USD"/>
    <n v="1417611645"/>
    <x v="2005"/>
    <n v="1414584045"/>
    <x v="2006"/>
    <x v="1"/>
    <x v="175"/>
    <x v="0"/>
    <x v="30"/>
    <n v="62111.5"/>
    <x v="2"/>
    <x v="30"/>
  </r>
  <r>
    <x v="2007"/>
    <x v="2007"/>
    <x v="2005"/>
    <x v="3"/>
    <x v="1377"/>
    <x v="1539"/>
    <x v="0"/>
    <x v="0"/>
    <s v="USD"/>
    <n v="1282622400"/>
    <x v="2006"/>
    <n v="1276891586"/>
    <x v="2007"/>
    <x v="1"/>
    <x v="89"/>
    <x v="0"/>
    <x v="30"/>
    <n v="5853.96"/>
    <x v="2"/>
    <x v="30"/>
  </r>
  <r>
    <x v="2008"/>
    <x v="2008"/>
    <x v="2006"/>
    <x v="311"/>
    <x v="1378"/>
    <x v="1540"/>
    <x v="0"/>
    <x v="0"/>
    <s v="USD"/>
    <n v="1316442622"/>
    <x v="2007"/>
    <n v="1312641022"/>
    <x v="2008"/>
    <x v="1"/>
    <x v="14"/>
    <x v="0"/>
    <x v="30"/>
    <n v="940"/>
    <x v="2"/>
    <x v="30"/>
  </r>
  <r>
    <x v="2009"/>
    <x v="2009"/>
    <x v="2007"/>
    <x v="63"/>
    <x v="1379"/>
    <x v="1541"/>
    <x v="0"/>
    <x v="12"/>
    <s v="EUR"/>
    <n v="1479890743"/>
    <x v="2008"/>
    <n v="1476776743"/>
    <x v="2009"/>
    <x v="1"/>
    <x v="367"/>
    <x v="0"/>
    <x v="30"/>
    <n v="76488.5"/>
    <x v="2"/>
    <x v="30"/>
  </r>
  <r>
    <x v="2010"/>
    <x v="2010"/>
    <x v="2008"/>
    <x v="11"/>
    <x v="1380"/>
    <x v="1542"/>
    <x v="0"/>
    <x v="0"/>
    <s v="USD"/>
    <n v="1471564491"/>
    <x v="2009"/>
    <n v="1468972491"/>
    <x v="2010"/>
    <x v="1"/>
    <x v="368"/>
    <x v="0"/>
    <x v="30"/>
    <n v="48876.45"/>
    <x v="2"/>
    <x v="30"/>
  </r>
  <r>
    <x v="2011"/>
    <x v="2011"/>
    <x v="2009"/>
    <x v="63"/>
    <x v="1381"/>
    <x v="1543"/>
    <x v="0"/>
    <x v="15"/>
    <s v="EUR"/>
    <n v="1452553200"/>
    <x v="2010"/>
    <n v="1449650173"/>
    <x v="2011"/>
    <x v="1"/>
    <x v="369"/>
    <x v="0"/>
    <x v="30"/>
    <n v="205376.5"/>
    <x v="2"/>
    <x v="30"/>
  </r>
  <r>
    <x v="2012"/>
    <x v="2012"/>
    <x v="2010"/>
    <x v="10"/>
    <x v="1382"/>
    <x v="1544"/>
    <x v="0"/>
    <x v="0"/>
    <s v="USD"/>
    <n v="1423165441"/>
    <x v="2011"/>
    <n v="1420573441"/>
    <x v="2012"/>
    <x v="1"/>
    <x v="275"/>
    <x v="0"/>
    <x v="30"/>
    <n v="5964"/>
    <x v="2"/>
    <x v="30"/>
  </r>
  <r>
    <x v="2013"/>
    <x v="2013"/>
    <x v="2011"/>
    <x v="292"/>
    <x v="1383"/>
    <x v="1545"/>
    <x v="0"/>
    <x v="0"/>
    <s v="USD"/>
    <n v="1468019014"/>
    <x v="2012"/>
    <n v="1462835014"/>
    <x v="2013"/>
    <x v="1"/>
    <x v="370"/>
    <x v="0"/>
    <x v="30"/>
    <n v="398212"/>
    <x v="2"/>
    <x v="30"/>
  </r>
  <r>
    <x v="2014"/>
    <x v="2014"/>
    <x v="2012"/>
    <x v="11"/>
    <x v="1384"/>
    <x v="1546"/>
    <x v="0"/>
    <x v="0"/>
    <s v="USD"/>
    <n v="1364184539"/>
    <x v="2013"/>
    <n v="1361250539"/>
    <x v="2014"/>
    <x v="1"/>
    <x v="371"/>
    <x v="0"/>
    <x v="30"/>
    <n v="1185295.835"/>
    <x v="2"/>
    <x v="30"/>
  </r>
  <r>
    <x v="2015"/>
    <x v="2015"/>
    <x v="2013"/>
    <x v="312"/>
    <x v="1385"/>
    <x v="1547"/>
    <x v="0"/>
    <x v="0"/>
    <s v="USD"/>
    <n v="1315602163"/>
    <x v="2014"/>
    <n v="1313010163"/>
    <x v="2015"/>
    <x v="1"/>
    <x v="372"/>
    <x v="0"/>
    <x v="30"/>
    <n v="4149.0050000000001"/>
    <x v="2"/>
    <x v="30"/>
  </r>
  <r>
    <x v="2016"/>
    <x v="2016"/>
    <x v="2014"/>
    <x v="3"/>
    <x v="1386"/>
    <x v="1548"/>
    <x v="0"/>
    <x v="0"/>
    <s v="USD"/>
    <n v="1362863299"/>
    <x v="2015"/>
    <n v="1360271299"/>
    <x v="2016"/>
    <x v="1"/>
    <x v="373"/>
    <x v="0"/>
    <x v="30"/>
    <n v="46316.61"/>
    <x v="2"/>
    <x v="30"/>
  </r>
  <r>
    <x v="2017"/>
    <x v="2017"/>
    <x v="2015"/>
    <x v="31"/>
    <x v="1387"/>
    <x v="1549"/>
    <x v="0"/>
    <x v="0"/>
    <s v="USD"/>
    <n v="1332561600"/>
    <x v="2016"/>
    <n v="1329873755"/>
    <x v="2017"/>
    <x v="1"/>
    <x v="374"/>
    <x v="0"/>
    <x v="30"/>
    <n v="15850.8"/>
    <x v="2"/>
    <x v="30"/>
  </r>
  <r>
    <x v="2018"/>
    <x v="2018"/>
    <x v="2016"/>
    <x v="99"/>
    <x v="1388"/>
    <x v="1550"/>
    <x v="0"/>
    <x v="17"/>
    <s v="EUR"/>
    <n v="1439455609"/>
    <x v="2017"/>
    <n v="1436863609"/>
    <x v="2018"/>
    <x v="1"/>
    <x v="375"/>
    <x v="0"/>
    <x v="30"/>
    <n v="33454.114999999998"/>
    <x v="2"/>
    <x v="30"/>
  </r>
  <r>
    <x v="2019"/>
    <x v="2019"/>
    <x v="2017"/>
    <x v="79"/>
    <x v="1389"/>
    <x v="1551"/>
    <x v="0"/>
    <x v="0"/>
    <s v="USD"/>
    <n v="1474563621"/>
    <x v="2018"/>
    <n v="1471971621"/>
    <x v="2019"/>
    <x v="1"/>
    <x v="376"/>
    <x v="0"/>
    <x v="30"/>
    <n v="97871.95"/>
    <x v="2"/>
    <x v="30"/>
  </r>
  <r>
    <x v="2020"/>
    <x v="2020"/>
    <x v="2018"/>
    <x v="15"/>
    <x v="1390"/>
    <x v="1552"/>
    <x v="0"/>
    <x v="0"/>
    <s v="USD"/>
    <n v="1400108640"/>
    <x v="2019"/>
    <n v="1396923624"/>
    <x v="2020"/>
    <x v="1"/>
    <x v="259"/>
    <x v="0"/>
    <x v="30"/>
    <n v="1503.5"/>
    <x v="2"/>
    <x v="30"/>
  </r>
  <r>
    <x v="2021"/>
    <x v="2021"/>
    <x v="2019"/>
    <x v="10"/>
    <x v="1391"/>
    <x v="1553"/>
    <x v="0"/>
    <x v="0"/>
    <s v="USD"/>
    <n v="1411522897"/>
    <x v="2020"/>
    <n v="1407634897"/>
    <x v="2021"/>
    <x v="1"/>
    <x v="195"/>
    <x v="0"/>
    <x v="30"/>
    <n v="7075"/>
    <x v="2"/>
    <x v="30"/>
  </r>
  <r>
    <x v="2022"/>
    <x v="2022"/>
    <x v="2020"/>
    <x v="57"/>
    <x v="1392"/>
    <x v="1554"/>
    <x v="0"/>
    <x v="0"/>
    <s v="USD"/>
    <n v="1465652372"/>
    <x v="2021"/>
    <n v="1463060372"/>
    <x v="2022"/>
    <x v="1"/>
    <x v="166"/>
    <x v="0"/>
    <x v="30"/>
    <n v="62731"/>
    <x v="2"/>
    <x v="30"/>
  </r>
  <r>
    <x v="2023"/>
    <x v="2023"/>
    <x v="2021"/>
    <x v="57"/>
    <x v="1393"/>
    <x v="1555"/>
    <x v="0"/>
    <x v="0"/>
    <s v="USD"/>
    <n v="1434017153"/>
    <x v="2022"/>
    <n v="1431425153"/>
    <x v="2023"/>
    <x v="1"/>
    <x v="377"/>
    <x v="0"/>
    <x v="30"/>
    <n v="80906"/>
    <x v="2"/>
    <x v="30"/>
  </r>
  <r>
    <x v="2024"/>
    <x v="2024"/>
    <x v="2022"/>
    <x v="23"/>
    <x v="1394"/>
    <x v="1556"/>
    <x v="0"/>
    <x v="0"/>
    <s v="USD"/>
    <n v="1344826800"/>
    <x v="2023"/>
    <n v="1341875544"/>
    <x v="2024"/>
    <x v="1"/>
    <x v="217"/>
    <x v="0"/>
    <x v="30"/>
    <n v="11759.5"/>
    <x v="2"/>
    <x v="30"/>
  </r>
  <r>
    <x v="2025"/>
    <x v="2025"/>
    <x v="2023"/>
    <x v="58"/>
    <x v="1395"/>
    <x v="1557"/>
    <x v="0"/>
    <x v="12"/>
    <s v="EUR"/>
    <n v="1433996746"/>
    <x v="2024"/>
    <n v="1431404746"/>
    <x v="2025"/>
    <x v="1"/>
    <x v="378"/>
    <x v="0"/>
    <x v="30"/>
    <n v="80824.5"/>
    <x v="2"/>
    <x v="30"/>
  </r>
  <r>
    <x v="2026"/>
    <x v="2026"/>
    <x v="2024"/>
    <x v="31"/>
    <x v="1396"/>
    <x v="1558"/>
    <x v="0"/>
    <x v="0"/>
    <s v="USD"/>
    <n v="1398052740"/>
    <x v="2025"/>
    <n v="1394127585"/>
    <x v="2026"/>
    <x v="1"/>
    <x v="379"/>
    <x v="0"/>
    <x v="30"/>
    <n v="16912.384999999998"/>
    <x v="2"/>
    <x v="30"/>
  </r>
  <r>
    <x v="2027"/>
    <x v="2027"/>
    <x v="2025"/>
    <x v="57"/>
    <x v="1397"/>
    <x v="1559"/>
    <x v="0"/>
    <x v="0"/>
    <s v="USD"/>
    <n v="1427740319"/>
    <x v="2026"/>
    <n v="1423855919"/>
    <x v="2027"/>
    <x v="1"/>
    <x v="380"/>
    <x v="0"/>
    <x v="30"/>
    <n v="60394"/>
    <x v="2"/>
    <x v="30"/>
  </r>
  <r>
    <x v="2028"/>
    <x v="2028"/>
    <x v="2026"/>
    <x v="9"/>
    <x v="1398"/>
    <x v="1560"/>
    <x v="0"/>
    <x v="0"/>
    <s v="USD"/>
    <n v="1268690100"/>
    <x v="2027"/>
    <n v="1265493806"/>
    <x v="2028"/>
    <x v="1"/>
    <x v="1"/>
    <x v="0"/>
    <x v="30"/>
    <n v="1932"/>
    <x v="2"/>
    <x v="30"/>
  </r>
  <r>
    <x v="2029"/>
    <x v="2029"/>
    <x v="2027"/>
    <x v="30"/>
    <x v="1399"/>
    <x v="1561"/>
    <x v="0"/>
    <x v="0"/>
    <s v="USD"/>
    <n v="1409099481"/>
    <x v="2028"/>
    <n v="1406507481"/>
    <x v="2029"/>
    <x v="1"/>
    <x v="225"/>
    <x v="0"/>
    <x v="30"/>
    <n v="4562"/>
    <x v="2"/>
    <x v="30"/>
  </r>
  <r>
    <x v="2030"/>
    <x v="2030"/>
    <x v="2028"/>
    <x v="313"/>
    <x v="1400"/>
    <x v="1562"/>
    <x v="0"/>
    <x v="1"/>
    <s v="GBP"/>
    <n v="1354233296"/>
    <x v="2029"/>
    <n v="1351641296"/>
    <x v="2030"/>
    <x v="1"/>
    <x v="381"/>
    <x v="0"/>
    <x v="30"/>
    <n v="37379.5"/>
    <x v="2"/>
    <x v="30"/>
  </r>
  <r>
    <x v="2031"/>
    <x v="2031"/>
    <x v="2029"/>
    <x v="63"/>
    <x v="1401"/>
    <x v="1563"/>
    <x v="0"/>
    <x v="9"/>
    <s v="EUR"/>
    <n v="1420765200"/>
    <x v="2030"/>
    <n v="1417506853"/>
    <x v="2031"/>
    <x v="1"/>
    <x v="278"/>
    <x v="0"/>
    <x v="30"/>
    <n v="30341.5"/>
    <x v="2"/>
    <x v="30"/>
  </r>
  <r>
    <x v="2032"/>
    <x v="2032"/>
    <x v="2030"/>
    <x v="31"/>
    <x v="1402"/>
    <x v="1564"/>
    <x v="0"/>
    <x v="0"/>
    <s v="USD"/>
    <n v="1481778000"/>
    <x v="2031"/>
    <n v="1479216874"/>
    <x v="2032"/>
    <x v="1"/>
    <x v="382"/>
    <x v="0"/>
    <x v="30"/>
    <n v="38289"/>
    <x v="2"/>
    <x v="30"/>
  </r>
  <r>
    <x v="2033"/>
    <x v="2033"/>
    <x v="2031"/>
    <x v="31"/>
    <x v="1403"/>
    <x v="1565"/>
    <x v="0"/>
    <x v="0"/>
    <s v="USD"/>
    <n v="1398477518"/>
    <x v="2032"/>
    <n v="1395885518"/>
    <x v="2033"/>
    <x v="1"/>
    <x v="150"/>
    <x v="0"/>
    <x v="30"/>
    <n v="22413.5"/>
    <x v="2"/>
    <x v="30"/>
  </r>
  <r>
    <x v="2034"/>
    <x v="2034"/>
    <x v="2032"/>
    <x v="314"/>
    <x v="1404"/>
    <x v="1566"/>
    <x v="0"/>
    <x v="0"/>
    <s v="USD"/>
    <n v="1430981880"/>
    <x v="2033"/>
    <n v="1426216033"/>
    <x v="2034"/>
    <x v="1"/>
    <x v="278"/>
    <x v="0"/>
    <x v="30"/>
    <n v="151113.79500000001"/>
    <x v="2"/>
    <x v="30"/>
  </r>
  <r>
    <x v="2035"/>
    <x v="2035"/>
    <x v="2033"/>
    <x v="58"/>
    <x v="1405"/>
    <x v="1567"/>
    <x v="0"/>
    <x v="0"/>
    <s v="USD"/>
    <n v="1450486800"/>
    <x v="2034"/>
    <n v="1446562807"/>
    <x v="2035"/>
    <x v="1"/>
    <x v="383"/>
    <x v="0"/>
    <x v="30"/>
    <n v="84736.57"/>
    <x v="2"/>
    <x v="30"/>
  </r>
  <r>
    <x v="2036"/>
    <x v="2036"/>
    <x v="2034"/>
    <x v="11"/>
    <x v="1406"/>
    <x v="1568"/>
    <x v="0"/>
    <x v="0"/>
    <s v="USD"/>
    <n v="1399668319"/>
    <x v="2035"/>
    <n v="1397076319"/>
    <x v="2036"/>
    <x v="1"/>
    <x v="384"/>
    <x v="0"/>
    <x v="30"/>
    <n v="20174.25"/>
    <x v="2"/>
    <x v="30"/>
  </r>
  <r>
    <x v="2037"/>
    <x v="2037"/>
    <x v="2035"/>
    <x v="3"/>
    <x v="1407"/>
    <x v="1569"/>
    <x v="0"/>
    <x v="0"/>
    <s v="USD"/>
    <n v="1388383353"/>
    <x v="2036"/>
    <n v="1383195753"/>
    <x v="2037"/>
    <x v="1"/>
    <x v="385"/>
    <x v="0"/>
    <x v="30"/>
    <n v="15238.32"/>
    <x v="2"/>
    <x v="30"/>
  </r>
  <r>
    <x v="2038"/>
    <x v="2038"/>
    <x v="2036"/>
    <x v="6"/>
    <x v="1408"/>
    <x v="1570"/>
    <x v="0"/>
    <x v="1"/>
    <s v="GBP"/>
    <n v="1372701600"/>
    <x v="2037"/>
    <n v="1369895421"/>
    <x v="2038"/>
    <x v="1"/>
    <x v="386"/>
    <x v="0"/>
    <x v="30"/>
    <n v="16922.5"/>
    <x v="2"/>
    <x v="30"/>
  </r>
  <r>
    <x v="2039"/>
    <x v="2039"/>
    <x v="2037"/>
    <x v="152"/>
    <x v="1409"/>
    <x v="1571"/>
    <x v="0"/>
    <x v="0"/>
    <s v="USD"/>
    <n v="1480568340"/>
    <x v="2038"/>
    <n v="1477996325"/>
    <x v="2039"/>
    <x v="1"/>
    <x v="169"/>
    <x v="0"/>
    <x v="30"/>
    <n v="85325"/>
    <x v="2"/>
    <x v="30"/>
  </r>
  <r>
    <x v="2040"/>
    <x v="2040"/>
    <x v="2038"/>
    <x v="9"/>
    <x v="1410"/>
    <x v="1572"/>
    <x v="0"/>
    <x v="0"/>
    <s v="USD"/>
    <n v="1384557303"/>
    <x v="2039"/>
    <n v="1383257703"/>
    <x v="2040"/>
    <x v="1"/>
    <x v="197"/>
    <x v="0"/>
    <x v="30"/>
    <n v="3858.07"/>
    <x v="2"/>
    <x v="30"/>
  </r>
  <r>
    <x v="2041"/>
    <x v="2041"/>
    <x v="2039"/>
    <x v="196"/>
    <x v="1411"/>
    <x v="1573"/>
    <x v="0"/>
    <x v="0"/>
    <s v="USD"/>
    <n v="1478785027"/>
    <x v="2040"/>
    <n v="1476189427"/>
    <x v="2041"/>
    <x v="0"/>
    <x v="148"/>
    <x v="0"/>
    <x v="30"/>
    <n v="8698.5"/>
    <x v="2"/>
    <x v="30"/>
  </r>
  <r>
    <x v="2042"/>
    <x v="2042"/>
    <x v="2040"/>
    <x v="3"/>
    <x v="1412"/>
    <x v="1574"/>
    <x v="0"/>
    <x v="0"/>
    <s v="USD"/>
    <n v="1453481974"/>
    <x v="2041"/>
    <n v="1448297974"/>
    <x v="2042"/>
    <x v="0"/>
    <x v="205"/>
    <x v="0"/>
    <x v="30"/>
    <n v="6246.5"/>
    <x v="2"/>
    <x v="30"/>
  </r>
  <r>
    <x v="2043"/>
    <x v="2043"/>
    <x v="2041"/>
    <x v="315"/>
    <x v="1413"/>
    <x v="1575"/>
    <x v="0"/>
    <x v="0"/>
    <s v="USD"/>
    <n v="1481432340"/>
    <x v="2042"/>
    <n v="1476764077"/>
    <x v="2043"/>
    <x v="0"/>
    <x v="189"/>
    <x v="0"/>
    <x v="30"/>
    <n v="3602"/>
    <x v="2"/>
    <x v="30"/>
  </r>
  <r>
    <x v="2044"/>
    <x v="2044"/>
    <x v="2042"/>
    <x v="36"/>
    <x v="1414"/>
    <x v="1576"/>
    <x v="0"/>
    <x v="0"/>
    <s v="USD"/>
    <n v="1434212714"/>
    <x v="2043"/>
    <n v="1431620714"/>
    <x v="2044"/>
    <x v="0"/>
    <x v="387"/>
    <x v="0"/>
    <x v="30"/>
    <n v="8206"/>
    <x v="2"/>
    <x v="30"/>
  </r>
  <r>
    <x v="2045"/>
    <x v="2045"/>
    <x v="2043"/>
    <x v="244"/>
    <x v="1415"/>
    <x v="1577"/>
    <x v="0"/>
    <x v="0"/>
    <s v="USD"/>
    <n v="1341799647"/>
    <x v="2044"/>
    <n v="1339207647"/>
    <x v="2045"/>
    <x v="0"/>
    <x v="40"/>
    <x v="0"/>
    <x v="30"/>
    <n v="20201.505000000001"/>
    <x v="2"/>
    <x v="30"/>
  </r>
  <r>
    <x v="2046"/>
    <x v="2046"/>
    <x v="2044"/>
    <x v="3"/>
    <x v="1416"/>
    <x v="1578"/>
    <x v="0"/>
    <x v="0"/>
    <s v="USD"/>
    <n v="1369282044"/>
    <x v="2045"/>
    <n v="1366690044"/>
    <x v="2046"/>
    <x v="0"/>
    <x v="37"/>
    <x v="0"/>
    <x v="30"/>
    <n v="6163.5"/>
    <x v="2"/>
    <x v="30"/>
  </r>
  <r>
    <x v="2047"/>
    <x v="2047"/>
    <x v="2045"/>
    <x v="316"/>
    <x v="1417"/>
    <x v="1579"/>
    <x v="0"/>
    <x v="2"/>
    <s v="AUD"/>
    <n v="1429228800"/>
    <x v="2046"/>
    <n v="1426714870"/>
    <x v="2047"/>
    <x v="0"/>
    <x v="388"/>
    <x v="0"/>
    <x v="30"/>
    <n v="50691"/>
    <x v="2"/>
    <x v="30"/>
  </r>
  <r>
    <x v="2048"/>
    <x v="2048"/>
    <x v="2046"/>
    <x v="94"/>
    <x v="1418"/>
    <x v="1580"/>
    <x v="0"/>
    <x v="0"/>
    <s v="USD"/>
    <n v="1369323491"/>
    <x v="2047"/>
    <n v="1366731491"/>
    <x v="2048"/>
    <x v="0"/>
    <x v="389"/>
    <x v="0"/>
    <x v="30"/>
    <n v="63727.724999999999"/>
    <x v="2"/>
    <x v="30"/>
  </r>
  <r>
    <x v="2049"/>
    <x v="2049"/>
    <x v="2047"/>
    <x v="63"/>
    <x v="1419"/>
    <x v="1581"/>
    <x v="0"/>
    <x v="1"/>
    <s v="GBP"/>
    <n v="1386025140"/>
    <x v="2048"/>
    <n v="1382963963"/>
    <x v="2049"/>
    <x v="0"/>
    <x v="390"/>
    <x v="0"/>
    <x v="30"/>
    <n v="30418.674999999999"/>
    <x v="2"/>
    <x v="30"/>
  </r>
  <r>
    <x v="2050"/>
    <x v="2050"/>
    <x v="2048"/>
    <x v="3"/>
    <x v="1420"/>
    <x v="1582"/>
    <x v="0"/>
    <x v="0"/>
    <s v="USD"/>
    <n v="1433036578"/>
    <x v="2049"/>
    <n v="1429580578"/>
    <x v="2050"/>
    <x v="0"/>
    <x v="203"/>
    <x v="0"/>
    <x v="30"/>
    <n v="23748.5"/>
    <x v="2"/>
    <x v="30"/>
  </r>
  <r>
    <x v="2051"/>
    <x v="2051"/>
    <x v="2049"/>
    <x v="6"/>
    <x v="1421"/>
    <x v="1583"/>
    <x v="0"/>
    <x v="0"/>
    <s v="USD"/>
    <n v="1388017937"/>
    <x v="2050"/>
    <n v="1385425937"/>
    <x v="2051"/>
    <x v="0"/>
    <x v="391"/>
    <x v="0"/>
    <x v="30"/>
    <n v="5335.5"/>
    <x v="2"/>
    <x v="30"/>
  </r>
  <r>
    <x v="2052"/>
    <x v="2052"/>
    <x v="2050"/>
    <x v="63"/>
    <x v="1422"/>
    <x v="1584"/>
    <x v="0"/>
    <x v="0"/>
    <s v="USD"/>
    <n v="1455933653"/>
    <x v="2051"/>
    <n v="1452045653"/>
    <x v="2052"/>
    <x v="0"/>
    <x v="392"/>
    <x v="0"/>
    <x v="30"/>
    <n v="88532.5"/>
    <x v="2"/>
    <x v="30"/>
  </r>
  <r>
    <x v="2053"/>
    <x v="2053"/>
    <x v="2051"/>
    <x v="10"/>
    <x v="766"/>
    <x v="1585"/>
    <x v="0"/>
    <x v="0"/>
    <s v="USD"/>
    <n v="1448466551"/>
    <x v="2052"/>
    <n v="1445870951"/>
    <x v="2053"/>
    <x v="0"/>
    <x v="212"/>
    <x v="0"/>
    <x v="30"/>
    <n v="2586"/>
    <x v="2"/>
    <x v="30"/>
  </r>
  <r>
    <x v="2054"/>
    <x v="2054"/>
    <x v="2052"/>
    <x v="19"/>
    <x v="1423"/>
    <x v="1586"/>
    <x v="0"/>
    <x v="1"/>
    <s v="GBP"/>
    <n v="1399033810"/>
    <x v="2053"/>
    <n v="1396441810"/>
    <x v="2054"/>
    <x v="0"/>
    <x v="393"/>
    <x v="0"/>
    <x v="30"/>
    <n v="20189"/>
    <x v="2"/>
    <x v="30"/>
  </r>
  <r>
    <x v="2055"/>
    <x v="2055"/>
    <x v="2053"/>
    <x v="12"/>
    <x v="1424"/>
    <x v="1587"/>
    <x v="0"/>
    <x v="0"/>
    <s v="USD"/>
    <n v="1417579200"/>
    <x v="2054"/>
    <n v="1415031043"/>
    <x v="2055"/>
    <x v="0"/>
    <x v="21"/>
    <x v="0"/>
    <x v="30"/>
    <n v="5073"/>
    <x v="2"/>
    <x v="30"/>
  </r>
  <r>
    <x v="2056"/>
    <x v="2056"/>
    <x v="2054"/>
    <x v="63"/>
    <x v="1425"/>
    <x v="1588"/>
    <x v="0"/>
    <x v="0"/>
    <s v="USD"/>
    <n v="1366222542"/>
    <x v="2055"/>
    <n v="1363630542"/>
    <x v="2056"/>
    <x v="0"/>
    <x v="394"/>
    <x v="0"/>
    <x v="30"/>
    <n v="38640"/>
    <x v="2"/>
    <x v="30"/>
  </r>
  <r>
    <x v="2057"/>
    <x v="2057"/>
    <x v="2055"/>
    <x v="36"/>
    <x v="1426"/>
    <x v="1589"/>
    <x v="0"/>
    <x v="1"/>
    <s v="GBP"/>
    <n v="1456487532"/>
    <x v="2056"/>
    <n v="1453895532"/>
    <x v="2057"/>
    <x v="0"/>
    <x v="395"/>
    <x v="0"/>
    <x v="30"/>
    <n v="15500.415000000001"/>
    <x v="2"/>
    <x v="30"/>
  </r>
  <r>
    <x v="2058"/>
    <x v="2058"/>
    <x v="2056"/>
    <x v="317"/>
    <x v="1427"/>
    <x v="1590"/>
    <x v="0"/>
    <x v="1"/>
    <s v="GBP"/>
    <n v="1425326400"/>
    <x v="2057"/>
    <n v="1421916830"/>
    <x v="2058"/>
    <x v="0"/>
    <x v="396"/>
    <x v="0"/>
    <x v="30"/>
    <n v="2359"/>
    <x v="2"/>
    <x v="30"/>
  </r>
  <r>
    <x v="2059"/>
    <x v="2059"/>
    <x v="2057"/>
    <x v="11"/>
    <x v="1428"/>
    <x v="1591"/>
    <x v="0"/>
    <x v="0"/>
    <s v="USD"/>
    <n v="1454277540"/>
    <x v="2058"/>
    <n v="1450880854"/>
    <x v="2059"/>
    <x v="0"/>
    <x v="269"/>
    <x v="0"/>
    <x v="30"/>
    <n v="21706"/>
    <x v="2"/>
    <x v="30"/>
  </r>
  <r>
    <x v="2060"/>
    <x v="2060"/>
    <x v="2058"/>
    <x v="31"/>
    <x v="1429"/>
    <x v="1592"/>
    <x v="0"/>
    <x v="0"/>
    <s v="USD"/>
    <n v="1406129150"/>
    <x v="2059"/>
    <n v="1400945150"/>
    <x v="2060"/>
    <x v="0"/>
    <x v="397"/>
    <x v="0"/>
    <x v="30"/>
    <n v="25232"/>
    <x v="2"/>
    <x v="30"/>
  </r>
  <r>
    <x v="2061"/>
    <x v="2061"/>
    <x v="2059"/>
    <x v="10"/>
    <x v="1430"/>
    <x v="1593"/>
    <x v="0"/>
    <x v="0"/>
    <s v="USD"/>
    <n v="1483208454"/>
    <x v="2060"/>
    <n v="1480616454"/>
    <x v="2061"/>
    <x v="0"/>
    <x v="2"/>
    <x v="0"/>
    <x v="30"/>
    <n v="2715.5"/>
    <x v="2"/>
    <x v="30"/>
  </r>
  <r>
    <x v="2062"/>
    <x v="2062"/>
    <x v="2060"/>
    <x v="57"/>
    <x v="1431"/>
    <x v="1594"/>
    <x v="0"/>
    <x v="8"/>
    <s v="DKK"/>
    <n v="1458807098"/>
    <x v="2061"/>
    <n v="1456218698"/>
    <x v="2062"/>
    <x v="0"/>
    <x v="398"/>
    <x v="0"/>
    <x v="30"/>
    <n v="57590"/>
    <x v="2"/>
    <x v="30"/>
  </r>
  <r>
    <x v="2063"/>
    <x v="2063"/>
    <x v="2061"/>
    <x v="23"/>
    <x v="1432"/>
    <x v="1595"/>
    <x v="0"/>
    <x v="12"/>
    <s v="EUR"/>
    <n v="1463333701"/>
    <x v="2062"/>
    <n v="1460482501"/>
    <x v="2063"/>
    <x v="0"/>
    <x v="72"/>
    <x v="0"/>
    <x v="30"/>
    <n v="2985.5"/>
    <x v="2"/>
    <x v="30"/>
  </r>
  <r>
    <x v="2064"/>
    <x v="2064"/>
    <x v="2062"/>
    <x v="318"/>
    <x v="1433"/>
    <x v="1596"/>
    <x v="0"/>
    <x v="0"/>
    <s v="USD"/>
    <n v="1370001600"/>
    <x v="2063"/>
    <n v="1366879523"/>
    <x v="2064"/>
    <x v="0"/>
    <x v="399"/>
    <x v="0"/>
    <x v="30"/>
    <n v="253298.13500000001"/>
    <x v="2"/>
    <x v="30"/>
  </r>
  <r>
    <x v="2065"/>
    <x v="2065"/>
    <x v="2063"/>
    <x v="79"/>
    <x v="1434"/>
    <x v="1597"/>
    <x v="0"/>
    <x v="1"/>
    <s v="GBP"/>
    <n v="1387958429"/>
    <x v="2064"/>
    <n v="1385366429"/>
    <x v="2065"/>
    <x v="0"/>
    <x v="400"/>
    <x v="0"/>
    <x v="30"/>
    <n v="40621.025000000001"/>
    <x v="2"/>
    <x v="30"/>
  </r>
  <r>
    <x v="2066"/>
    <x v="2066"/>
    <x v="2064"/>
    <x v="13"/>
    <x v="1435"/>
    <x v="1598"/>
    <x v="0"/>
    <x v="0"/>
    <s v="USD"/>
    <n v="1408818683"/>
    <x v="2065"/>
    <n v="1406226683"/>
    <x v="2066"/>
    <x v="0"/>
    <x v="71"/>
    <x v="0"/>
    <x v="30"/>
    <n v="2218.5"/>
    <x v="2"/>
    <x v="30"/>
  </r>
  <r>
    <x v="2067"/>
    <x v="2067"/>
    <x v="2065"/>
    <x v="319"/>
    <x v="1436"/>
    <x v="1599"/>
    <x v="0"/>
    <x v="1"/>
    <s v="GBP"/>
    <n v="1432499376"/>
    <x v="2066"/>
    <n v="1429648176"/>
    <x v="2067"/>
    <x v="0"/>
    <x v="73"/>
    <x v="0"/>
    <x v="30"/>
    <n v="319"/>
    <x v="2"/>
    <x v="30"/>
  </r>
  <r>
    <x v="2068"/>
    <x v="2068"/>
    <x v="2066"/>
    <x v="31"/>
    <x v="1437"/>
    <x v="1600"/>
    <x v="0"/>
    <x v="0"/>
    <s v="USD"/>
    <n v="1476994315"/>
    <x v="2067"/>
    <n v="1474402315"/>
    <x v="2068"/>
    <x v="0"/>
    <x v="88"/>
    <x v="0"/>
    <x v="30"/>
    <n v="13190.985000000001"/>
    <x v="2"/>
    <x v="30"/>
  </r>
  <r>
    <x v="2069"/>
    <x v="2069"/>
    <x v="2067"/>
    <x v="63"/>
    <x v="1438"/>
    <x v="1601"/>
    <x v="0"/>
    <x v="0"/>
    <s v="USD"/>
    <n v="1451776791"/>
    <x v="2068"/>
    <n v="1449098391"/>
    <x v="2069"/>
    <x v="0"/>
    <x v="40"/>
    <x v="0"/>
    <x v="30"/>
    <n v="32233.165000000001"/>
    <x v="2"/>
    <x v="30"/>
  </r>
  <r>
    <x v="2070"/>
    <x v="2070"/>
    <x v="2068"/>
    <x v="152"/>
    <x v="1439"/>
    <x v="1602"/>
    <x v="0"/>
    <x v="12"/>
    <s v="EUR"/>
    <n v="1467128723"/>
    <x v="2069"/>
    <n v="1464536723"/>
    <x v="2070"/>
    <x v="0"/>
    <x v="401"/>
    <x v="0"/>
    <x v="30"/>
    <n v="199094.5"/>
    <x v="2"/>
    <x v="30"/>
  </r>
  <r>
    <x v="2071"/>
    <x v="2071"/>
    <x v="2069"/>
    <x v="22"/>
    <x v="1440"/>
    <x v="1603"/>
    <x v="0"/>
    <x v="0"/>
    <s v="USD"/>
    <n v="1475390484"/>
    <x v="2070"/>
    <n v="1471502484"/>
    <x v="2071"/>
    <x v="0"/>
    <x v="402"/>
    <x v="0"/>
    <x v="30"/>
    <n v="28212"/>
    <x v="2"/>
    <x v="30"/>
  </r>
  <r>
    <x v="2072"/>
    <x v="2072"/>
    <x v="2070"/>
    <x v="320"/>
    <x v="1441"/>
    <x v="1604"/>
    <x v="0"/>
    <x v="0"/>
    <s v="USD"/>
    <n v="1462629432"/>
    <x v="2071"/>
    <n v="1460037432"/>
    <x v="2072"/>
    <x v="0"/>
    <x v="403"/>
    <x v="0"/>
    <x v="30"/>
    <n v="39761.5"/>
    <x v="2"/>
    <x v="30"/>
  </r>
  <r>
    <x v="2073"/>
    <x v="2073"/>
    <x v="2071"/>
    <x v="57"/>
    <x v="1442"/>
    <x v="1605"/>
    <x v="0"/>
    <x v="0"/>
    <s v="USD"/>
    <n v="1431100918"/>
    <x v="2072"/>
    <n v="1427212918"/>
    <x v="2073"/>
    <x v="0"/>
    <x v="404"/>
    <x v="0"/>
    <x v="30"/>
    <n v="76537.149999999994"/>
    <x v="2"/>
    <x v="30"/>
  </r>
  <r>
    <x v="2074"/>
    <x v="2074"/>
    <x v="2072"/>
    <x v="20"/>
    <x v="1443"/>
    <x v="78"/>
    <x v="0"/>
    <x v="0"/>
    <s v="USD"/>
    <n v="1462564182"/>
    <x v="2073"/>
    <n v="1459972182"/>
    <x v="2074"/>
    <x v="0"/>
    <x v="83"/>
    <x v="0"/>
    <x v="30"/>
    <n v="309"/>
    <x v="2"/>
    <x v="30"/>
  </r>
  <r>
    <x v="2075"/>
    <x v="2075"/>
    <x v="2073"/>
    <x v="204"/>
    <x v="1444"/>
    <x v="1606"/>
    <x v="0"/>
    <x v="0"/>
    <s v="USD"/>
    <n v="1374769288"/>
    <x v="2074"/>
    <n v="1372177288"/>
    <x v="2075"/>
    <x v="0"/>
    <x v="405"/>
    <x v="0"/>
    <x v="30"/>
    <n v="88010.3"/>
    <x v="2"/>
    <x v="30"/>
  </r>
  <r>
    <x v="2076"/>
    <x v="2076"/>
    <x v="2074"/>
    <x v="321"/>
    <x v="1445"/>
    <x v="1607"/>
    <x v="0"/>
    <x v="1"/>
    <s v="GBP"/>
    <n v="1406149689"/>
    <x v="2075"/>
    <n v="1402693689"/>
    <x v="2076"/>
    <x v="0"/>
    <x v="406"/>
    <x v="0"/>
    <x v="30"/>
    <n v="490476.995"/>
    <x v="2"/>
    <x v="30"/>
  </r>
  <r>
    <x v="2077"/>
    <x v="2077"/>
    <x v="2075"/>
    <x v="63"/>
    <x v="1446"/>
    <x v="1608"/>
    <x v="0"/>
    <x v="0"/>
    <s v="USD"/>
    <n v="1433538000"/>
    <x v="2076"/>
    <n v="1428541276"/>
    <x v="2077"/>
    <x v="0"/>
    <x v="101"/>
    <x v="0"/>
    <x v="30"/>
    <n v="28971"/>
    <x v="2"/>
    <x v="30"/>
  </r>
  <r>
    <x v="2078"/>
    <x v="2078"/>
    <x v="2076"/>
    <x v="22"/>
    <x v="1447"/>
    <x v="1609"/>
    <x v="0"/>
    <x v="3"/>
    <s v="EUR"/>
    <n v="1482085857"/>
    <x v="2077"/>
    <n v="1479493857"/>
    <x v="2078"/>
    <x v="0"/>
    <x v="53"/>
    <x v="0"/>
    <x v="30"/>
    <n v="13144.5"/>
    <x v="2"/>
    <x v="30"/>
  </r>
  <r>
    <x v="2079"/>
    <x v="2079"/>
    <x v="2077"/>
    <x v="3"/>
    <x v="1448"/>
    <x v="1610"/>
    <x v="0"/>
    <x v="1"/>
    <s v="GBP"/>
    <n v="1435258800"/>
    <x v="2078"/>
    <n v="1432659793"/>
    <x v="2079"/>
    <x v="0"/>
    <x v="407"/>
    <x v="0"/>
    <x v="30"/>
    <n v="14712"/>
    <x v="2"/>
    <x v="30"/>
  </r>
  <r>
    <x v="2080"/>
    <x v="2080"/>
    <x v="2078"/>
    <x v="28"/>
    <x v="1449"/>
    <x v="1611"/>
    <x v="0"/>
    <x v="0"/>
    <s v="USD"/>
    <n v="1447286300"/>
    <x v="2079"/>
    <n v="1444690700"/>
    <x v="2080"/>
    <x v="0"/>
    <x v="133"/>
    <x v="0"/>
    <x v="30"/>
    <n v="2564"/>
    <x v="2"/>
    <x v="30"/>
  </r>
  <r>
    <x v="2081"/>
    <x v="2081"/>
    <x v="2079"/>
    <x v="8"/>
    <x v="1450"/>
    <x v="1612"/>
    <x v="0"/>
    <x v="0"/>
    <s v="USD"/>
    <n v="1337144340"/>
    <x v="2080"/>
    <n v="1333597555"/>
    <x v="2081"/>
    <x v="0"/>
    <x v="165"/>
    <x v="0"/>
    <x v="14"/>
    <n v="2032.5"/>
    <x v="4"/>
    <x v="14"/>
  </r>
  <r>
    <x v="2082"/>
    <x v="2082"/>
    <x v="2080"/>
    <x v="15"/>
    <x v="1451"/>
    <x v="1613"/>
    <x v="0"/>
    <x v="0"/>
    <s v="USD"/>
    <n v="1322106796"/>
    <x v="2081"/>
    <n v="1316919196"/>
    <x v="2082"/>
    <x v="0"/>
    <x v="44"/>
    <x v="0"/>
    <x v="14"/>
    <n v="849.5"/>
    <x v="4"/>
    <x v="14"/>
  </r>
  <r>
    <x v="2083"/>
    <x v="2083"/>
    <x v="2081"/>
    <x v="47"/>
    <x v="447"/>
    <x v="1614"/>
    <x v="0"/>
    <x v="0"/>
    <s v="USD"/>
    <n v="1338830395"/>
    <x v="2082"/>
    <n v="1336238395"/>
    <x v="2083"/>
    <x v="0"/>
    <x v="20"/>
    <x v="0"/>
    <x v="14"/>
    <n v="437.5"/>
    <x v="4"/>
    <x v="14"/>
  </r>
  <r>
    <x v="2084"/>
    <x v="2084"/>
    <x v="2082"/>
    <x v="9"/>
    <x v="1452"/>
    <x v="1002"/>
    <x v="0"/>
    <x v="0"/>
    <s v="USD"/>
    <n v="1399186740"/>
    <x v="2083"/>
    <n v="1396468782"/>
    <x v="2084"/>
    <x v="0"/>
    <x v="67"/>
    <x v="0"/>
    <x v="14"/>
    <n v="1648"/>
    <x v="4"/>
    <x v="14"/>
  </r>
  <r>
    <x v="2085"/>
    <x v="2085"/>
    <x v="2083"/>
    <x v="12"/>
    <x v="1453"/>
    <x v="1615"/>
    <x v="0"/>
    <x v="0"/>
    <s v="USD"/>
    <n v="1342382587"/>
    <x v="2084"/>
    <n v="1339790587"/>
    <x v="2085"/>
    <x v="0"/>
    <x v="183"/>
    <x v="0"/>
    <x v="14"/>
    <n v="3747.5"/>
    <x v="4"/>
    <x v="14"/>
  </r>
  <r>
    <x v="2086"/>
    <x v="2086"/>
    <x v="2084"/>
    <x v="23"/>
    <x v="1454"/>
    <x v="1616"/>
    <x v="0"/>
    <x v="0"/>
    <s v="USD"/>
    <n v="1323838740"/>
    <x v="2085"/>
    <n v="1321200332"/>
    <x v="2086"/>
    <x v="0"/>
    <x v="2"/>
    <x v="0"/>
    <x v="14"/>
    <n v="2031.5"/>
    <x v="4"/>
    <x v="14"/>
  </r>
  <r>
    <x v="2087"/>
    <x v="2087"/>
    <x v="2085"/>
    <x v="15"/>
    <x v="1455"/>
    <x v="1617"/>
    <x v="0"/>
    <x v="0"/>
    <s v="USD"/>
    <n v="1315457658"/>
    <x v="2086"/>
    <n v="1312865658"/>
    <x v="2087"/>
    <x v="0"/>
    <x v="20"/>
    <x v="0"/>
    <x v="14"/>
    <n v="789"/>
    <x v="4"/>
    <x v="14"/>
  </r>
  <r>
    <x v="2088"/>
    <x v="2088"/>
    <x v="2086"/>
    <x v="9"/>
    <x v="1456"/>
    <x v="1618"/>
    <x v="0"/>
    <x v="0"/>
    <s v="USD"/>
    <n v="1284177540"/>
    <x v="2087"/>
    <n v="1281028152"/>
    <x v="2088"/>
    <x v="0"/>
    <x v="11"/>
    <x v="0"/>
    <x v="14"/>
    <n v="1770.16"/>
    <x v="4"/>
    <x v="14"/>
  </r>
  <r>
    <x v="2089"/>
    <x v="2089"/>
    <x v="2087"/>
    <x v="30"/>
    <x v="1457"/>
    <x v="1619"/>
    <x v="0"/>
    <x v="0"/>
    <s v="USD"/>
    <n v="1375408194"/>
    <x v="2088"/>
    <n v="1372384194"/>
    <x v="2089"/>
    <x v="0"/>
    <x v="95"/>
    <x v="0"/>
    <x v="14"/>
    <n v="1536.0050000000001"/>
    <x v="4"/>
    <x v="14"/>
  </r>
  <r>
    <x v="2090"/>
    <x v="2090"/>
    <x v="2088"/>
    <x v="6"/>
    <x v="1458"/>
    <x v="1620"/>
    <x v="0"/>
    <x v="0"/>
    <s v="USD"/>
    <n v="1361696955"/>
    <x v="2089"/>
    <n v="1359104955"/>
    <x v="2090"/>
    <x v="0"/>
    <x v="322"/>
    <x v="0"/>
    <x v="14"/>
    <n v="4681.6149999999998"/>
    <x v="4"/>
    <x v="14"/>
  </r>
  <r>
    <x v="2091"/>
    <x v="2091"/>
    <x v="2089"/>
    <x v="102"/>
    <x v="1459"/>
    <x v="1621"/>
    <x v="0"/>
    <x v="0"/>
    <s v="USD"/>
    <n v="1299009600"/>
    <x v="2090"/>
    <n v="1294818278"/>
    <x v="2091"/>
    <x v="0"/>
    <x v="336"/>
    <x v="0"/>
    <x v="14"/>
    <n v="10965.1"/>
    <x v="4"/>
    <x v="14"/>
  </r>
  <r>
    <x v="2092"/>
    <x v="2092"/>
    <x v="2090"/>
    <x v="12"/>
    <x v="1460"/>
    <x v="1622"/>
    <x v="0"/>
    <x v="0"/>
    <s v="USD"/>
    <n v="1318006732"/>
    <x v="2091"/>
    <n v="1312822732"/>
    <x v="2092"/>
    <x v="0"/>
    <x v="165"/>
    <x v="0"/>
    <x v="14"/>
    <n v="3066"/>
    <x v="4"/>
    <x v="14"/>
  </r>
  <r>
    <x v="2093"/>
    <x v="2093"/>
    <x v="2091"/>
    <x v="15"/>
    <x v="1461"/>
    <x v="95"/>
    <x v="0"/>
    <x v="0"/>
    <s v="USD"/>
    <n v="1356211832"/>
    <x v="2092"/>
    <n v="1351024232"/>
    <x v="2093"/>
    <x v="0"/>
    <x v="23"/>
    <x v="0"/>
    <x v="14"/>
    <n v="780"/>
    <x v="4"/>
    <x v="14"/>
  </r>
  <r>
    <x v="2094"/>
    <x v="2094"/>
    <x v="2092"/>
    <x v="8"/>
    <x v="1462"/>
    <x v="1623"/>
    <x v="0"/>
    <x v="0"/>
    <s v="USD"/>
    <n v="1330916400"/>
    <x v="2093"/>
    <n v="1327969730"/>
    <x v="2094"/>
    <x v="0"/>
    <x v="250"/>
    <x v="0"/>
    <x v="14"/>
    <n v="2145.5"/>
    <x v="4"/>
    <x v="14"/>
  </r>
  <r>
    <x v="2095"/>
    <x v="2095"/>
    <x v="2093"/>
    <x v="30"/>
    <x v="911"/>
    <x v="31"/>
    <x v="0"/>
    <x v="0"/>
    <s v="USD"/>
    <n v="1317576973"/>
    <x v="2094"/>
    <n v="1312392973"/>
    <x v="2095"/>
    <x v="0"/>
    <x v="19"/>
    <x v="0"/>
    <x v="14"/>
    <n v="1261"/>
    <x v="4"/>
    <x v="14"/>
  </r>
  <r>
    <x v="2096"/>
    <x v="2096"/>
    <x v="2094"/>
    <x v="20"/>
    <x v="904"/>
    <x v="658"/>
    <x v="0"/>
    <x v="0"/>
    <s v="USD"/>
    <n v="1351223940"/>
    <x v="2095"/>
    <n v="1349892735"/>
    <x v="2096"/>
    <x v="0"/>
    <x v="25"/>
    <x v="0"/>
    <x v="14"/>
    <n v="312"/>
    <x v="4"/>
    <x v="14"/>
  </r>
  <r>
    <x v="2097"/>
    <x v="2097"/>
    <x v="2095"/>
    <x v="9"/>
    <x v="142"/>
    <x v="31"/>
    <x v="0"/>
    <x v="0"/>
    <s v="USD"/>
    <n v="1322751735"/>
    <x v="2096"/>
    <n v="1317564135"/>
    <x v="2097"/>
    <x v="0"/>
    <x v="44"/>
    <x v="0"/>
    <x v="14"/>
    <n v="1519"/>
    <x v="4"/>
    <x v="14"/>
  </r>
  <r>
    <x v="2098"/>
    <x v="2098"/>
    <x v="2096"/>
    <x v="12"/>
    <x v="1463"/>
    <x v="1415"/>
    <x v="0"/>
    <x v="0"/>
    <s v="USD"/>
    <n v="1331174635"/>
    <x v="2097"/>
    <n v="1328582635"/>
    <x v="2098"/>
    <x v="0"/>
    <x v="58"/>
    <x v="0"/>
    <x v="14"/>
    <n v="3026"/>
    <x v="4"/>
    <x v="14"/>
  </r>
  <r>
    <x v="2099"/>
    <x v="2099"/>
    <x v="2097"/>
    <x v="9"/>
    <x v="1464"/>
    <x v="1624"/>
    <x v="0"/>
    <x v="0"/>
    <s v="USD"/>
    <n v="1435808400"/>
    <x v="2098"/>
    <n v="1434650084"/>
    <x v="2099"/>
    <x v="0"/>
    <x v="287"/>
    <x v="0"/>
    <x v="14"/>
    <n v="2017"/>
    <x v="4"/>
    <x v="14"/>
  </r>
  <r>
    <x v="2100"/>
    <x v="2100"/>
    <x v="2098"/>
    <x v="20"/>
    <x v="1465"/>
    <x v="1625"/>
    <x v="0"/>
    <x v="0"/>
    <s v="USD"/>
    <n v="1341028740"/>
    <x v="2099"/>
    <n v="1339704141"/>
    <x v="2100"/>
    <x v="0"/>
    <x v="74"/>
    <x v="0"/>
    <x v="14"/>
    <n v="423.5"/>
    <x v="4"/>
    <x v="14"/>
  </r>
  <r>
    <x v="2101"/>
    <x v="2101"/>
    <x v="2099"/>
    <x v="13"/>
    <x v="1466"/>
    <x v="1626"/>
    <x v="0"/>
    <x v="0"/>
    <s v="USD"/>
    <n v="1329104114"/>
    <x v="2100"/>
    <n v="1323920114"/>
    <x v="2101"/>
    <x v="0"/>
    <x v="34"/>
    <x v="0"/>
    <x v="14"/>
    <n v="1154.5"/>
    <x v="4"/>
    <x v="14"/>
  </r>
  <r>
    <x v="2102"/>
    <x v="2102"/>
    <x v="2100"/>
    <x v="28"/>
    <x v="1467"/>
    <x v="1627"/>
    <x v="0"/>
    <x v="0"/>
    <s v="USD"/>
    <n v="1304628648"/>
    <x v="2101"/>
    <n v="1302036648"/>
    <x v="2102"/>
    <x v="0"/>
    <x v="44"/>
    <x v="0"/>
    <x v="14"/>
    <n v="699"/>
    <x v="4"/>
    <x v="14"/>
  </r>
  <r>
    <x v="2103"/>
    <x v="2103"/>
    <x v="2101"/>
    <x v="198"/>
    <x v="1468"/>
    <x v="1628"/>
    <x v="0"/>
    <x v="0"/>
    <s v="USD"/>
    <n v="1352488027"/>
    <x v="2102"/>
    <n v="1349892427"/>
    <x v="2103"/>
    <x v="0"/>
    <x v="248"/>
    <x v="0"/>
    <x v="14"/>
    <n v="5739.5"/>
    <x v="4"/>
    <x v="14"/>
  </r>
  <r>
    <x v="2104"/>
    <x v="2104"/>
    <x v="2102"/>
    <x v="134"/>
    <x v="1469"/>
    <x v="1629"/>
    <x v="0"/>
    <x v="0"/>
    <s v="USD"/>
    <n v="1369958400"/>
    <x v="2103"/>
    <n v="1367286434"/>
    <x v="2104"/>
    <x v="0"/>
    <x v="77"/>
    <x v="0"/>
    <x v="14"/>
    <n v="536.5"/>
    <x v="4"/>
    <x v="14"/>
  </r>
  <r>
    <x v="2105"/>
    <x v="2105"/>
    <x v="2103"/>
    <x v="13"/>
    <x v="1470"/>
    <x v="1630"/>
    <x v="0"/>
    <x v="0"/>
    <s v="USD"/>
    <n v="1416542400"/>
    <x v="2104"/>
    <n v="1415472953"/>
    <x v="2105"/>
    <x v="0"/>
    <x v="221"/>
    <x v="0"/>
    <x v="14"/>
    <n v="2589.5"/>
    <x v="4"/>
    <x v="14"/>
  </r>
  <r>
    <x v="2106"/>
    <x v="2106"/>
    <x v="2104"/>
    <x v="41"/>
    <x v="1229"/>
    <x v="1631"/>
    <x v="0"/>
    <x v="0"/>
    <s v="USD"/>
    <n v="1359176974"/>
    <x v="2105"/>
    <n v="1356584974"/>
    <x v="2106"/>
    <x v="0"/>
    <x v="34"/>
    <x v="0"/>
    <x v="14"/>
    <n v="1199.5"/>
    <x v="4"/>
    <x v="14"/>
  </r>
  <r>
    <x v="2107"/>
    <x v="2107"/>
    <x v="2105"/>
    <x v="13"/>
    <x v="1471"/>
    <x v="1632"/>
    <x v="0"/>
    <x v="0"/>
    <s v="USD"/>
    <n v="1415815393"/>
    <x v="2106"/>
    <n v="1413997393"/>
    <x v="2107"/>
    <x v="0"/>
    <x v="6"/>
    <x v="0"/>
    <x v="14"/>
    <n v="1106.33"/>
    <x v="4"/>
    <x v="14"/>
  </r>
  <r>
    <x v="2108"/>
    <x v="2108"/>
    <x v="2106"/>
    <x v="194"/>
    <x v="1472"/>
    <x v="1633"/>
    <x v="0"/>
    <x v="0"/>
    <s v="USD"/>
    <n v="1347249300"/>
    <x v="2107"/>
    <n v="1344917580"/>
    <x v="2108"/>
    <x v="0"/>
    <x v="277"/>
    <x v="0"/>
    <x v="14"/>
    <n v="8680.5"/>
    <x v="4"/>
    <x v="14"/>
  </r>
  <r>
    <x v="2109"/>
    <x v="2109"/>
    <x v="2107"/>
    <x v="23"/>
    <x v="1473"/>
    <x v="1634"/>
    <x v="0"/>
    <x v="0"/>
    <s v="USD"/>
    <n v="1436115617"/>
    <x v="2108"/>
    <n v="1433523617"/>
    <x v="2109"/>
    <x v="0"/>
    <x v="244"/>
    <x v="0"/>
    <x v="14"/>
    <n v="2150.5"/>
    <x v="4"/>
    <x v="14"/>
  </r>
  <r>
    <x v="2110"/>
    <x v="2110"/>
    <x v="2108"/>
    <x v="13"/>
    <x v="1474"/>
    <x v="28"/>
    <x v="0"/>
    <x v="0"/>
    <s v="USD"/>
    <n v="1401253140"/>
    <x v="2109"/>
    <n v="1398873969"/>
    <x v="2110"/>
    <x v="0"/>
    <x v="44"/>
    <x v="0"/>
    <x v="14"/>
    <n v="1022.5"/>
    <x v="4"/>
    <x v="14"/>
  </r>
  <r>
    <x v="2111"/>
    <x v="2111"/>
    <x v="2109"/>
    <x v="13"/>
    <x v="167"/>
    <x v="1635"/>
    <x v="0"/>
    <x v="0"/>
    <s v="USD"/>
    <n v="1313370000"/>
    <x v="2110"/>
    <n v="1307594625"/>
    <x v="2111"/>
    <x v="0"/>
    <x v="70"/>
    <x v="0"/>
    <x v="14"/>
    <n v="1084.5"/>
    <x v="4"/>
    <x v="14"/>
  </r>
  <r>
    <x v="2112"/>
    <x v="2112"/>
    <x v="2110"/>
    <x v="43"/>
    <x v="452"/>
    <x v="31"/>
    <x v="0"/>
    <x v="0"/>
    <s v="USD"/>
    <n v="1366064193"/>
    <x v="2111"/>
    <n v="1364854593"/>
    <x v="2112"/>
    <x v="0"/>
    <x v="202"/>
    <x v="0"/>
    <x v="14"/>
    <n v="155.5"/>
    <x v="4"/>
    <x v="14"/>
  </r>
  <r>
    <x v="2113"/>
    <x v="2113"/>
    <x v="2111"/>
    <x v="39"/>
    <x v="1475"/>
    <x v="1636"/>
    <x v="0"/>
    <x v="0"/>
    <s v="USD"/>
    <n v="1411505176"/>
    <x v="2112"/>
    <n v="1408481176"/>
    <x v="2113"/>
    <x v="0"/>
    <x v="329"/>
    <x v="0"/>
    <x v="14"/>
    <n v="3723.5"/>
    <x v="4"/>
    <x v="14"/>
  </r>
  <r>
    <x v="2114"/>
    <x v="2114"/>
    <x v="2112"/>
    <x v="10"/>
    <x v="1476"/>
    <x v="1637"/>
    <x v="0"/>
    <x v="0"/>
    <s v="USD"/>
    <n v="1291870740"/>
    <x v="2113"/>
    <n v="1286480070"/>
    <x v="2114"/>
    <x v="0"/>
    <x v="206"/>
    <x v="0"/>
    <x v="14"/>
    <n v="2691"/>
    <x v="4"/>
    <x v="14"/>
  </r>
  <r>
    <x v="2115"/>
    <x v="2115"/>
    <x v="2113"/>
    <x v="15"/>
    <x v="1477"/>
    <x v="1638"/>
    <x v="0"/>
    <x v="0"/>
    <s v="USD"/>
    <n v="1298167001"/>
    <x v="2114"/>
    <n v="1295575001"/>
    <x v="2115"/>
    <x v="0"/>
    <x v="17"/>
    <x v="0"/>
    <x v="14"/>
    <n v="1710.5"/>
    <x v="4"/>
    <x v="14"/>
  </r>
  <r>
    <x v="2116"/>
    <x v="2116"/>
    <x v="2114"/>
    <x v="240"/>
    <x v="1478"/>
    <x v="1639"/>
    <x v="0"/>
    <x v="0"/>
    <s v="USD"/>
    <n v="1349203203"/>
    <x v="2115"/>
    <n v="1345056003"/>
    <x v="2116"/>
    <x v="0"/>
    <x v="297"/>
    <x v="0"/>
    <x v="14"/>
    <n v="24263"/>
    <x v="4"/>
    <x v="14"/>
  </r>
  <r>
    <x v="2117"/>
    <x v="2117"/>
    <x v="2115"/>
    <x v="38"/>
    <x v="1479"/>
    <x v="1640"/>
    <x v="0"/>
    <x v="0"/>
    <s v="USD"/>
    <n v="1445921940"/>
    <x v="2116"/>
    <n v="1444699549"/>
    <x v="2117"/>
    <x v="0"/>
    <x v="2"/>
    <x v="0"/>
    <x v="14"/>
    <n v="904"/>
    <x v="4"/>
    <x v="14"/>
  </r>
  <r>
    <x v="2118"/>
    <x v="2118"/>
    <x v="2116"/>
    <x v="28"/>
    <x v="1480"/>
    <x v="1641"/>
    <x v="0"/>
    <x v="0"/>
    <s v="USD"/>
    <n v="1311538136"/>
    <x v="2117"/>
    <n v="1308946136"/>
    <x v="2118"/>
    <x v="0"/>
    <x v="57"/>
    <x v="0"/>
    <x v="14"/>
    <n v="681.55499999999995"/>
    <x v="4"/>
    <x v="14"/>
  </r>
  <r>
    <x v="2119"/>
    <x v="2119"/>
    <x v="2117"/>
    <x v="13"/>
    <x v="1132"/>
    <x v="1266"/>
    <x v="0"/>
    <x v="0"/>
    <s v="USD"/>
    <n v="1345086445"/>
    <x v="2118"/>
    <n v="1342494445"/>
    <x v="2119"/>
    <x v="0"/>
    <x v="19"/>
    <x v="0"/>
    <x v="14"/>
    <n v="1018.5"/>
    <x v="4"/>
    <x v="14"/>
  </r>
  <r>
    <x v="2120"/>
    <x v="2120"/>
    <x v="2118"/>
    <x v="6"/>
    <x v="1481"/>
    <x v="1642"/>
    <x v="0"/>
    <x v="0"/>
    <s v="USD"/>
    <n v="1388617736"/>
    <x v="2119"/>
    <n v="1384384136"/>
    <x v="2120"/>
    <x v="0"/>
    <x v="50"/>
    <x v="0"/>
    <x v="14"/>
    <n v="4069.7150000000001"/>
    <x v="4"/>
    <x v="14"/>
  </r>
  <r>
    <x v="2121"/>
    <x v="2121"/>
    <x v="2119"/>
    <x v="63"/>
    <x v="1482"/>
    <x v="1643"/>
    <x v="2"/>
    <x v="16"/>
    <s v="CHF"/>
    <n v="1484156948"/>
    <x v="2120"/>
    <n v="1481564948"/>
    <x v="2121"/>
    <x v="0"/>
    <x v="73"/>
    <x v="1"/>
    <x v="17"/>
    <n v="147"/>
    <x v="6"/>
    <x v="17"/>
  </r>
  <r>
    <x v="2122"/>
    <x v="2122"/>
    <x v="2120"/>
    <x v="58"/>
    <x v="622"/>
    <x v="1644"/>
    <x v="2"/>
    <x v="14"/>
    <s v="MXN"/>
    <n v="1483773169"/>
    <x v="2121"/>
    <n v="1481181169"/>
    <x v="2122"/>
    <x v="0"/>
    <x v="83"/>
    <x v="1"/>
    <x v="17"/>
    <n v="156.5"/>
    <x v="6"/>
    <x v="17"/>
  </r>
  <r>
    <x v="2123"/>
    <x v="2123"/>
    <x v="2121"/>
    <x v="2"/>
    <x v="155"/>
    <x v="709"/>
    <x v="2"/>
    <x v="0"/>
    <s v="USD"/>
    <n v="1268636340"/>
    <x v="2122"/>
    <n v="1263982307"/>
    <x v="2123"/>
    <x v="0"/>
    <x v="81"/>
    <x v="1"/>
    <x v="17"/>
    <n v="27.5"/>
    <x v="6"/>
    <x v="17"/>
  </r>
  <r>
    <x v="2124"/>
    <x v="2124"/>
    <x v="2122"/>
    <x v="184"/>
    <x v="129"/>
    <x v="1645"/>
    <x v="2"/>
    <x v="0"/>
    <s v="USD"/>
    <n v="1291093200"/>
    <x v="2123"/>
    <n v="1286930435"/>
    <x v="2124"/>
    <x v="0"/>
    <x v="81"/>
    <x v="1"/>
    <x v="17"/>
    <n v="60"/>
    <x v="6"/>
    <x v="17"/>
  </r>
  <r>
    <x v="2125"/>
    <x v="2125"/>
    <x v="2123"/>
    <x v="127"/>
    <x v="1483"/>
    <x v="1646"/>
    <x v="2"/>
    <x v="0"/>
    <s v="USD"/>
    <n v="1438734833"/>
    <x v="2124"/>
    <n v="1436142833"/>
    <x v="2125"/>
    <x v="0"/>
    <x v="74"/>
    <x v="1"/>
    <x v="17"/>
    <n v="439.5"/>
    <x v="6"/>
    <x v="17"/>
  </r>
  <r>
    <x v="2126"/>
    <x v="2126"/>
    <x v="2124"/>
    <x v="22"/>
    <x v="115"/>
    <x v="833"/>
    <x v="2"/>
    <x v="0"/>
    <s v="USD"/>
    <n v="1418080887"/>
    <x v="2125"/>
    <n v="1415488887"/>
    <x v="2126"/>
    <x v="0"/>
    <x v="84"/>
    <x v="1"/>
    <x v="17"/>
    <n v="6"/>
    <x v="6"/>
    <x v="17"/>
  </r>
  <r>
    <x v="2127"/>
    <x v="2127"/>
    <x v="2125"/>
    <x v="89"/>
    <x v="1484"/>
    <x v="1647"/>
    <x v="2"/>
    <x v="1"/>
    <s v="GBP"/>
    <n v="1426158463"/>
    <x v="2126"/>
    <n v="1423570063"/>
    <x v="2127"/>
    <x v="0"/>
    <x v="163"/>
    <x v="1"/>
    <x v="17"/>
    <n v="4156"/>
    <x v="6"/>
    <x v="17"/>
  </r>
  <r>
    <x v="2128"/>
    <x v="2128"/>
    <x v="2126"/>
    <x v="36"/>
    <x v="379"/>
    <x v="874"/>
    <x v="2"/>
    <x v="5"/>
    <s v="CAD"/>
    <n v="1411324369"/>
    <x v="2127"/>
    <n v="1406140369"/>
    <x v="2128"/>
    <x v="0"/>
    <x v="29"/>
    <x v="1"/>
    <x v="17"/>
    <n v="13"/>
    <x v="6"/>
    <x v="17"/>
  </r>
  <r>
    <x v="2129"/>
    <x v="2129"/>
    <x v="2127"/>
    <x v="13"/>
    <x v="1369"/>
    <x v="1648"/>
    <x v="2"/>
    <x v="0"/>
    <s v="USD"/>
    <n v="1457570100"/>
    <x v="2128"/>
    <n v="1454978100"/>
    <x v="2129"/>
    <x v="0"/>
    <x v="8"/>
    <x v="1"/>
    <x v="17"/>
    <n v="124"/>
    <x v="6"/>
    <x v="17"/>
  </r>
  <r>
    <x v="2130"/>
    <x v="2130"/>
    <x v="2128"/>
    <x v="247"/>
    <x v="1079"/>
    <x v="1649"/>
    <x v="2"/>
    <x v="0"/>
    <s v="USD"/>
    <n v="1408154663"/>
    <x v="2129"/>
    <n v="1405130663"/>
    <x v="2130"/>
    <x v="0"/>
    <x v="80"/>
    <x v="1"/>
    <x v="17"/>
    <n v="44.5"/>
    <x v="6"/>
    <x v="17"/>
  </r>
  <r>
    <x v="2131"/>
    <x v="2131"/>
    <x v="2129"/>
    <x v="2"/>
    <x v="379"/>
    <x v="152"/>
    <x v="2"/>
    <x v="0"/>
    <s v="USD"/>
    <n v="1436677091"/>
    <x v="2130"/>
    <n v="1434085091"/>
    <x v="2131"/>
    <x v="0"/>
    <x v="83"/>
    <x v="1"/>
    <x v="17"/>
    <n v="14"/>
    <x v="6"/>
    <x v="17"/>
  </r>
  <r>
    <x v="2132"/>
    <x v="2132"/>
    <x v="2130"/>
    <x v="57"/>
    <x v="1485"/>
    <x v="1650"/>
    <x v="2"/>
    <x v="0"/>
    <s v="USD"/>
    <n v="1391427692"/>
    <x v="2131"/>
    <n v="1388835692"/>
    <x v="2132"/>
    <x v="0"/>
    <x v="221"/>
    <x v="1"/>
    <x v="17"/>
    <n v="1105.9949999999999"/>
    <x v="6"/>
    <x v="17"/>
  </r>
  <r>
    <x v="2133"/>
    <x v="2133"/>
    <x v="2131"/>
    <x v="28"/>
    <x v="1486"/>
    <x v="1462"/>
    <x v="2"/>
    <x v="0"/>
    <s v="USD"/>
    <n v="1303628340"/>
    <x v="2132"/>
    <n v="1300328399"/>
    <x v="2133"/>
    <x v="0"/>
    <x v="83"/>
    <x v="1"/>
    <x v="17"/>
    <n v="9.5"/>
    <x v="6"/>
    <x v="17"/>
  </r>
  <r>
    <x v="2134"/>
    <x v="2134"/>
    <x v="2132"/>
    <x v="12"/>
    <x v="1487"/>
    <x v="1651"/>
    <x v="2"/>
    <x v="0"/>
    <s v="USD"/>
    <n v="1367097391"/>
    <x v="2133"/>
    <n v="1364505391"/>
    <x v="2134"/>
    <x v="0"/>
    <x v="83"/>
    <x v="1"/>
    <x v="17"/>
    <n v="53.5"/>
    <x v="6"/>
    <x v="17"/>
  </r>
  <r>
    <x v="2135"/>
    <x v="2135"/>
    <x v="2133"/>
    <x v="10"/>
    <x v="1488"/>
    <x v="1652"/>
    <x v="2"/>
    <x v="0"/>
    <s v="USD"/>
    <n v="1349392033"/>
    <x v="2134"/>
    <n v="1346800033"/>
    <x v="2135"/>
    <x v="0"/>
    <x v="19"/>
    <x v="1"/>
    <x v="17"/>
    <n v="250"/>
    <x v="6"/>
    <x v="17"/>
  </r>
  <r>
    <x v="2136"/>
    <x v="2136"/>
    <x v="2134"/>
    <x v="58"/>
    <x v="1489"/>
    <x v="1653"/>
    <x v="2"/>
    <x v="0"/>
    <s v="USD"/>
    <n v="1382184786"/>
    <x v="2135"/>
    <n v="1379592786"/>
    <x v="2136"/>
    <x v="0"/>
    <x v="80"/>
    <x v="1"/>
    <x v="17"/>
    <n v="25.844999999999999"/>
    <x v="6"/>
    <x v="17"/>
  </r>
  <r>
    <x v="2137"/>
    <x v="2137"/>
    <x v="2135"/>
    <x v="63"/>
    <x v="1490"/>
    <x v="1654"/>
    <x v="2"/>
    <x v="5"/>
    <s v="CAD"/>
    <n v="1417804229"/>
    <x v="2136"/>
    <n v="1415212229"/>
    <x v="2137"/>
    <x v="0"/>
    <x v="408"/>
    <x v="1"/>
    <x v="17"/>
    <n v="7368.5"/>
    <x v="6"/>
    <x v="17"/>
  </r>
  <r>
    <x v="2138"/>
    <x v="2138"/>
    <x v="2136"/>
    <x v="28"/>
    <x v="1491"/>
    <x v="1655"/>
    <x v="2"/>
    <x v="1"/>
    <s v="GBP"/>
    <n v="1383959939"/>
    <x v="2137"/>
    <n v="1381364339"/>
    <x v="2138"/>
    <x v="0"/>
    <x v="8"/>
    <x v="1"/>
    <x v="17"/>
    <n v="70"/>
    <x v="6"/>
    <x v="17"/>
  </r>
  <r>
    <x v="2139"/>
    <x v="2139"/>
    <x v="2137"/>
    <x v="11"/>
    <x v="1492"/>
    <x v="1656"/>
    <x v="2"/>
    <x v="0"/>
    <s v="USD"/>
    <n v="1478196008"/>
    <x v="2138"/>
    <n v="1475604008"/>
    <x v="2139"/>
    <x v="0"/>
    <x v="66"/>
    <x v="1"/>
    <x v="17"/>
    <n v="841"/>
    <x v="6"/>
    <x v="17"/>
  </r>
  <r>
    <x v="2140"/>
    <x v="2140"/>
    <x v="2138"/>
    <x v="69"/>
    <x v="145"/>
    <x v="1657"/>
    <x v="2"/>
    <x v="0"/>
    <s v="USD"/>
    <n v="1357934424"/>
    <x v="2139"/>
    <n v="1355342424"/>
    <x v="2140"/>
    <x v="0"/>
    <x v="202"/>
    <x v="1"/>
    <x v="17"/>
    <n v="285.5"/>
    <x v="6"/>
    <x v="17"/>
  </r>
  <r>
    <x v="2141"/>
    <x v="2141"/>
    <x v="2139"/>
    <x v="36"/>
    <x v="117"/>
    <x v="109"/>
    <x v="2"/>
    <x v="0"/>
    <s v="USD"/>
    <n v="1415947159"/>
    <x v="2140"/>
    <n v="1413351559"/>
    <x v="2141"/>
    <x v="0"/>
    <x v="78"/>
    <x v="1"/>
    <x v="17"/>
    <n v="0"/>
    <x v="6"/>
    <x v="17"/>
  </r>
  <r>
    <x v="2142"/>
    <x v="2142"/>
    <x v="2140"/>
    <x v="124"/>
    <x v="321"/>
    <x v="1658"/>
    <x v="2"/>
    <x v="12"/>
    <s v="EUR"/>
    <n v="1451494210"/>
    <x v="2141"/>
    <n v="1449075010"/>
    <x v="2142"/>
    <x v="0"/>
    <x v="8"/>
    <x v="1"/>
    <x v="17"/>
    <n v="306.5"/>
    <x v="6"/>
    <x v="17"/>
  </r>
  <r>
    <x v="2143"/>
    <x v="2143"/>
    <x v="2141"/>
    <x v="13"/>
    <x v="1175"/>
    <x v="1659"/>
    <x v="2"/>
    <x v="0"/>
    <s v="USD"/>
    <n v="1279738800"/>
    <x v="2142"/>
    <n v="1275599812"/>
    <x v="2143"/>
    <x v="0"/>
    <x v="81"/>
    <x v="1"/>
    <x v="17"/>
    <n v="115"/>
    <x v="6"/>
    <x v="17"/>
  </r>
  <r>
    <x v="2144"/>
    <x v="2144"/>
    <x v="2142"/>
    <x v="322"/>
    <x v="1493"/>
    <x v="1660"/>
    <x v="2"/>
    <x v="0"/>
    <s v="USD"/>
    <n v="1379164040"/>
    <x v="2143"/>
    <n v="1376399240"/>
    <x v="2144"/>
    <x v="0"/>
    <x v="54"/>
    <x v="1"/>
    <x v="17"/>
    <n v="315.5"/>
    <x v="6"/>
    <x v="17"/>
  </r>
  <r>
    <x v="2145"/>
    <x v="2145"/>
    <x v="2143"/>
    <x v="36"/>
    <x v="1494"/>
    <x v="1661"/>
    <x v="2"/>
    <x v="0"/>
    <s v="USD"/>
    <n v="1385534514"/>
    <x v="2144"/>
    <n v="1382938914"/>
    <x v="2145"/>
    <x v="0"/>
    <x v="30"/>
    <x v="1"/>
    <x v="17"/>
    <n v="2327"/>
    <x v="6"/>
    <x v="17"/>
  </r>
  <r>
    <x v="2146"/>
    <x v="2146"/>
    <x v="2144"/>
    <x v="10"/>
    <x v="116"/>
    <x v="459"/>
    <x v="2"/>
    <x v="0"/>
    <s v="USD"/>
    <n v="1455207510"/>
    <x v="2145"/>
    <n v="1453997910"/>
    <x v="2146"/>
    <x v="0"/>
    <x v="29"/>
    <x v="1"/>
    <x v="17"/>
    <n v="1"/>
    <x v="6"/>
    <x v="17"/>
  </r>
  <r>
    <x v="2147"/>
    <x v="2147"/>
    <x v="2145"/>
    <x v="303"/>
    <x v="1495"/>
    <x v="1662"/>
    <x v="2"/>
    <x v="0"/>
    <s v="USD"/>
    <n v="1416125148"/>
    <x v="2146"/>
    <n v="1413356748"/>
    <x v="2147"/>
    <x v="0"/>
    <x v="165"/>
    <x v="1"/>
    <x v="17"/>
    <n v="1385.5"/>
    <x v="6"/>
    <x v="17"/>
  </r>
  <r>
    <x v="2148"/>
    <x v="2148"/>
    <x v="2146"/>
    <x v="213"/>
    <x v="369"/>
    <x v="172"/>
    <x v="2"/>
    <x v="1"/>
    <s v="GBP"/>
    <n v="1427992582"/>
    <x v="2147"/>
    <n v="1425404182"/>
    <x v="2148"/>
    <x v="0"/>
    <x v="84"/>
    <x v="1"/>
    <x v="17"/>
    <n v="2"/>
    <x v="6"/>
    <x v="17"/>
  </r>
  <r>
    <x v="2149"/>
    <x v="2149"/>
    <x v="2147"/>
    <x v="13"/>
    <x v="117"/>
    <x v="109"/>
    <x v="2"/>
    <x v="0"/>
    <s v="USD"/>
    <n v="1280534400"/>
    <x v="2148"/>
    <n v="1277512556"/>
    <x v="2149"/>
    <x v="0"/>
    <x v="78"/>
    <x v="1"/>
    <x v="17"/>
    <n v="0"/>
    <x v="6"/>
    <x v="17"/>
  </r>
  <r>
    <x v="2150"/>
    <x v="2150"/>
    <x v="2148"/>
    <x v="63"/>
    <x v="1496"/>
    <x v="1663"/>
    <x v="2"/>
    <x v="10"/>
    <s v="NOK"/>
    <n v="1468392599"/>
    <x v="2149"/>
    <n v="1465800599"/>
    <x v="2150"/>
    <x v="0"/>
    <x v="80"/>
    <x v="1"/>
    <x v="17"/>
    <n v="204.5"/>
    <x v="6"/>
    <x v="17"/>
  </r>
  <r>
    <x v="2151"/>
    <x v="2151"/>
    <x v="2149"/>
    <x v="101"/>
    <x v="1497"/>
    <x v="1664"/>
    <x v="2"/>
    <x v="0"/>
    <s v="USD"/>
    <n v="1467231614"/>
    <x v="2150"/>
    <n v="1464639614"/>
    <x v="2151"/>
    <x v="0"/>
    <x v="79"/>
    <x v="1"/>
    <x v="17"/>
    <n v="62"/>
    <x v="6"/>
    <x v="17"/>
  </r>
  <r>
    <x v="2152"/>
    <x v="2152"/>
    <x v="2150"/>
    <x v="11"/>
    <x v="155"/>
    <x v="874"/>
    <x v="2"/>
    <x v="0"/>
    <s v="USD"/>
    <n v="1394909909"/>
    <x v="2151"/>
    <n v="1392321509"/>
    <x v="2152"/>
    <x v="0"/>
    <x v="80"/>
    <x v="1"/>
    <x v="17"/>
    <n v="27"/>
    <x v="6"/>
    <x v="17"/>
  </r>
  <r>
    <x v="2153"/>
    <x v="2153"/>
    <x v="2151"/>
    <x v="323"/>
    <x v="1172"/>
    <x v="1665"/>
    <x v="2"/>
    <x v="0"/>
    <s v="USD"/>
    <n v="1420876740"/>
    <x v="2152"/>
    <n v="1417470718"/>
    <x v="2153"/>
    <x v="0"/>
    <x v="80"/>
    <x v="1"/>
    <x v="17"/>
    <n v="19"/>
    <x v="6"/>
    <x v="17"/>
  </r>
  <r>
    <x v="2154"/>
    <x v="2154"/>
    <x v="2152"/>
    <x v="49"/>
    <x v="369"/>
    <x v="417"/>
    <x v="2"/>
    <x v="0"/>
    <s v="USD"/>
    <n v="1390921827"/>
    <x v="2153"/>
    <n v="1389193827"/>
    <x v="2154"/>
    <x v="0"/>
    <x v="84"/>
    <x v="1"/>
    <x v="17"/>
    <n v="2"/>
    <x v="6"/>
    <x v="17"/>
  </r>
  <r>
    <x v="2155"/>
    <x v="2155"/>
    <x v="2153"/>
    <x v="10"/>
    <x v="129"/>
    <x v="1666"/>
    <x v="2"/>
    <x v="1"/>
    <s v="GBP"/>
    <n v="1459443385"/>
    <x v="2154"/>
    <n v="1456854985"/>
    <x v="2155"/>
    <x v="0"/>
    <x v="81"/>
    <x v="1"/>
    <x v="17"/>
    <n v="60"/>
    <x v="6"/>
    <x v="17"/>
  </r>
  <r>
    <x v="2156"/>
    <x v="2156"/>
    <x v="2154"/>
    <x v="324"/>
    <x v="1498"/>
    <x v="1667"/>
    <x v="2"/>
    <x v="0"/>
    <s v="USD"/>
    <n v="1379363406"/>
    <x v="2155"/>
    <n v="1375475406"/>
    <x v="2156"/>
    <x v="0"/>
    <x v="183"/>
    <x v="1"/>
    <x v="17"/>
    <n v="788"/>
    <x v="6"/>
    <x v="17"/>
  </r>
  <r>
    <x v="2157"/>
    <x v="2157"/>
    <x v="2155"/>
    <x v="96"/>
    <x v="1499"/>
    <x v="1668"/>
    <x v="2"/>
    <x v="0"/>
    <s v="USD"/>
    <n v="1482479940"/>
    <x v="2156"/>
    <n v="1479684783"/>
    <x v="2157"/>
    <x v="0"/>
    <x v="7"/>
    <x v="1"/>
    <x v="17"/>
    <n v="10600.5"/>
    <x v="6"/>
    <x v="17"/>
  </r>
  <r>
    <x v="2158"/>
    <x v="2158"/>
    <x v="2156"/>
    <x v="82"/>
    <x v="1500"/>
    <x v="1669"/>
    <x v="2"/>
    <x v="0"/>
    <s v="USD"/>
    <n v="1360009774"/>
    <x v="2157"/>
    <n v="1356121774"/>
    <x v="2158"/>
    <x v="0"/>
    <x v="409"/>
    <x v="1"/>
    <x v="17"/>
    <n v="10040.555"/>
    <x v="6"/>
    <x v="17"/>
  </r>
  <r>
    <x v="2159"/>
    <x v="2159"/>
    <x v="2157"/>
    <x v="172"/>
    <x v="375"/>
    <x v="1670"/>
    <x v="2"/>
    <x v="0"/>
    <s v="USD"/>
    <n v="1310837574"/>
    <x v="2158"/>
    <n v="1308245574"/>
    <x v="2159"/>
    <x v="0"/>
    <x v="84"/>
    <x v="1"/>
    <x v="17"/>
    <n v="14"/>
    <x v="6"/>
    <x v="17"/>
  </r>
  <r>
    <x v="2160"/>
    <x v="2160"/>
    <x v="2158"/>
    <x v="3"/>
    <x v="1079"/>
    <x v="1671"/>
    <x v="2"/>
    <x v="0"/>
    <s v="USD"/>
    <n v="1337447105"/>
    <x v="2159"/>
    <n v="1334855105"/>
    <x v="2160"/>
    <x v="0"/>
    <x v="38"/>
    <x v="1"/>
    <x v="17"/>
    <n v="50.5"/>
    <x v="6"/>
    <x v="17"/>
  </r>
  <r>
    <x v="2161"/>
    <x v="2161"/>
    <x v="2159"/>
    <x v="44"/>
    <x v="1501"/>
    <x v="1672"/>
    <x v="0"/>
    <x v="0"/>
    <s v="USD"/>
    <n v="1443040059"/>
    <x v="2160"/>
    <n v="1440448059"/>
    <x v="2161"/>
    <x v="0"/>
    <x v="62"/>
    <x v="0"/>
    <x v="11"/>
    <n v="238"/>
    <x v="4"/>
    <x v="11"/>
  </r>
  <r>
    <x v="2162"/>
    <x v="2162"/>
    <x v="2160"/>
    <x v="37"/>
    <x v="1502"/>
    <x v="1146"/>
    <x v="0"/>
    <x v="0"/>
    <s v="USD"/>
    <n v="1406226191"/>
    <x v="2161"/>
    <n v="1403547791"/>
    <x v="2162"/>
    <x v="0"/>
    <x v="6"/>
    <x v="0"/>
    <x v="11"/>
    <n v="2555"/>
    <x v="4"/>
    <x v="11"/>
  </r>
  <r>
    <x v="2163"/>
    <x v="2163"/>
    <x v="2161"/>
    <x v="30"/>
    <x v="1503"/>
    <x v="1673"/>
    <x v="0"/>
    <x v="0"/>
    <s v="USD"/>
    <n v="1433735400"/>
    <x v="2162"/>
    <n v="1429306520"/>
    <x v="2163"/>
    <x v="0"/>
    <x v="34"/>
    <x v="0"/>
    <x v="11"/>
    <n v="1674.5"/>
    <x v="4"/>
    <x v="11"/>
  </r>
  <r>
    <x v="2164"/>
    <x v="2164"/>
    <x v="2162"/>
    <x v="62"/>
    <x v="1504"/>
    <x v="1674"/>
    <x v="0"/>
    <x v="0"/>
    <s v="USD"/>
    <n v="1466827140"/>
    <x v="2163"/>
    <n v="1464196414"/>
    <x v="2164"/>
    <x v="0"/>
    <x v="183"/>
    <x v="0"/>
    <x v="11"/>
    <n v="2864"/>
    <x v="4"/>
    <x v="11"/>
  </r>
  <r>
    <x v="2165"/>
    <x v="2165"/>
    <x v="2163"/>
    <x v="30"/>
    <x v="1505"/>
    <x v="1675"/>
    <x v="0"/>
    <x v="6"/>
    <s v="EUR"/>
    <n v="1460127635"/>
    <x v="2164"/>
    <n v="1457539235"/>
    <x v="2165"/>
    <x v="0"/>
    <x v="27"/>
    <x v="0"/>
    <x v="11"/>
    <n v="1791.5"/>
    <x v="4"/>
    <x v="11"/>
  </r>
  <r>
    <x v="2166"/>
    <x v="2166"/>
    <x v="2164"/>
    <x v="13"/>
    <x v="1506"/>
    <x v="1676"/>
    <x v="0"/>
    <x v="0"/>
    <s v="USD"/>
    <n v="1417813618"/>
    <x v="2165"/>
    <n v="1413922018"/>
    <x v="2166"/>
    <x v="0"/>
    <x v="58"/>
    <x v="0"/>
    <x v="11"/>
    <n v="1482"/>
    <x v="4"/>
    <x v="11"/>
  </r>
  <r>
    <x v="2167"/>
    <x v="2167"/>
    <x v="2165"/>
    <x v="325"/>
    <x v="147"/>
    <x v="43"/>
    <x v="0"/>
    <x v="0"/>
    <s v="USD"/>
    <n v="1347672937"/>
    <x v="2166"/>
    <n v="1346463337"/>
    <x v="2167"/>
    <x v="0"/>
    <x v="22"/>
    <x v="0"/>
    <x v="11"/>
    <n v="94"/>
    <x v="4"/>
    <x v="11"/>
  </r>
  <r>
    <x v="2168"/>
    <x v="2168"/>
    <x v="2166"/>
    <x v="102"/>
    <x v="1507"/>
    <x v="1677"/>
    <x v="0"/>
    <x v="0"/>
    <s v="USD"/>
    <n v="1486702800"/>
    <x v="2167"/>
    <n v="1484058261"/>
    <x v="2168"/>
    <x v="0"/>
    <x v="158"/>
    <x v="0"/>
    <x v="11"/>
    <n v="11112.344999999999"/>
    <x v="4"/>
    <x v="11"/>
  </r>
  <r>
    <x v="2169"/>
    <x v="2169"/>
    <x v="2167"/>
    <x v="326"/>
    <x v="358"/>
    <x v="31"/>
    <x v="0"/>
    <x v="0"/>
    <s v="USD"/>
    <n v="1488473351"/>
    <x v="2168"/>
    <n v="1488214151"/>
    <x v="2169"/>
    <x v="0"/>
    <x v="63"/>
    <x v="0"/>
    <x v="11"/>
    <n v="80"/>
    <x v="4"/>
    <x v="11"/>
  </r>
  <r>
    <x v="2170"/>
    <x v="2170"/>
    <x v="2168"/>
    <x v="18"/>
    <x v="1508"/>
    <x v="1678"/>
    <x v="0"/>
    <x v="0"/>
    <s v="USD"/>
    <n v="1440266422"/>
    <x v="2169"/>
    <n v="1436810422"/>
    <x v="2170"/>
    <x v="0"/>
    <x v="10"/>
    <x v="0"/>
    <x v="11"/>
    <n v="326"/>
    <x v="4"/>
    <x v="11"/>
  </r>
  <r>
    <x v="2171"/>
    <x v="2171"/>
    <x v="2169"/>
    <x v="23"/>
    <x v="1509"/>
    <x v="1679"/>
    <x v="0"/>
    <x v="0"/>
    <s v="USD"/>
    <n v="1434949200"/>
    <x v="2170"/>
    <n v="1431903495"/>
    <x v="2171"/>
    <x v="0"/>
    <x v="5"/>
    <x v="0"/>
    <x v="11"/>
    <n v="2145"/>
    <x v="4"/>
    <x v="11"/>
  </r>
  <r>
    <x v="2172"/>
    <x v="2172"/>
    <x v="2170"/>
    <x v="28"/>
    <x v="325"/>
    <x v="31"/>
    <x v="0"/>
    <x v="0"/>
    <s v="USD"/>
    <n v="1429365320"/>
    <x v="2171"/>
    <n v="1426773320"/>
    <x v="2172"/>
    <x v="0"/>
    <x v="62"/>
    <x v="0"/>
    <x v="11"/>
    <n v="506.5"/>
    <x v="4"/>
    <x v="11"/>
  </r>
  <r>
    <x v="2173"/>
    <x v="2173"/>
    <x v="2171"/>
    <x v="285"/>
    <x v="1510"/>
    <x v="1680"/>
    <x v="0"/>
    <x v="0"/>
    <s v="USD"/>
    <n v="1378785540"/>
    <x v="2172"/>
    <n v="1376066243"/>
    <x v="2173"/>
    <x v="0"/>
    <x v="240"/>
    <x v="0"/>
    <x v="11"/>
    <n v="2710.5"/>
    <x v="4"/>
    <x v="11"/>
  </r>
  <r>
    <x v="2174"/>
    <x v="2174"/>
    <x v="2172"/>
    <x v="23"/>
    <x v="1511"/>
    <x v="1681"/>
    <x v="0"/>
    <x v="1"/>
    <s v="GBP"/>
    <n v="1462453307"/>
    <x v="2173"/>
    <n v="1459861307"/>
    <x v="2174"/>
    <x v="0"/>
    <x v="287"/>
    <x v="0"/>
    <x v="11"/>
    <n v="2091"/>
    <x v="4"/>
    <x v="11"/>
  </r>
  <r>
    <x v="2175"/>
    <x v="2175"/>
    <x v="2173"/>
    <x v="176"/>
    <x v="1512"/>
    <x v="1682"/>
    <x v="0"/>
    <x v="0"/>
    <s v="USD"/>
    <n v="1469059986"/>
    <x v="2174"/>
    <n v="1468455186"/>
    <x v="2175"/>
    <x v="0"/>
    <x v="55"/>
    <x v="0"/>
    <x v="11"/>
    <n v="888"/>
    <x v="4"/>
    <x v="11"/>
  </r>
  <r>
    <x v="2176"/>
    <x v="2176"/>
    <x v="2174"/>
    <x v="10"/>
    <x v="1513"/>
    <x v="1683"/>
    <x v="0"/>
    <x v="0"/>
    <s v="USD"/>
    <n v="1430579509"/>
    <x v="2175"/>
    <n v="1427987509"/>
    <x v="2176"/>
    <x v="0"/>
    <x v="26"/>
    <x v="0"/>
    <x v="11"/>
    <n v="3186"/>
    <x v="4"/>
    <x v="11"/>
  </r>
  <r>
    <x v="2177"/>
    <x v="2177"/>
    <x v="2175"/>
    <x v="30"/>
    <x v="1514"/>
    <x v="1684"/>
    <x v="0"/>
    <x v="0"/>
    <s v="USD"/>
    <n v="1465192867"/>
    <x v="2176"/>
    <n v="1463032867"/>
    <x v="2177"/>
    <x v="0"/>
    <x v="44"/>
    <x v="0"/>
    <x v="11"/>
    <n v="1270.5"/>
    <x v="4"/>
    <x v="11"/>
  </r>
  <r>
    <x v="2178"/>
    <x v="2178"/>
    <x v="2176"/>
    <x v="31"/>
    <x v="1515"/>
    <x v="1675"/>
    <x v="0"/>
    <x v="0"/>
    <s v="USD"/>
    <n v="1484752597"/>
    <x v="2177"/>
    <n v="1482160597"/>
    <x v="2178"/>
    <x v="0"/>
    <x v="410"/>
    <x v="0"/>
    <x v="11"/>
    <n v="17759.5"/>
    <x v="4"/>
    <x v="11"/>
  </r>
  <r>
    <x v="2179"/>
    <x v="2179"/>
    <x v="2177"/>
    <x v="28"/>
    <x v="1516"/>
    <x v="1685"/>
    <x v="0"/>
    <x v="0"/>
    <s v="USD"/>
    <n v="1428725192"/>
    <x v="2178"/>
    <n v="1426133192"/>
    <x v="2179"/>
    <x v="0"/>
    <x v="64"/>
    <x v="0"/>
    <x v="11"/>
    <n v="817.5"/>
    <x v="4"/>
    <x v="11"/>
  </r>
  <r>
    <x v="2180"/>
    <x v="2180"/>
    <x v="2178"/>
    <x v="10"/>
    <x v="1517"/>
    <x v="1686"/>
    <x v="0"/>
    <x v="0"/>
    <s v="USD"/>
    <n v="1447434268"/>
    <x v="2179"/>
    <n v="1443801868"/>
    <x v="2180"/>
    <x v="0"/>
    <x v="76"/>
    <x v="0"/>
    <x v="11"/>
    <n v="2718.605"/>
    <x v="4"/>
    <x v="11"/>
  </r>
  <r>
    <x v="2181"/>
    <x v="2181"/>
    <x v="2179"/>
    <x v="13"/>
    <x v="1518"/>
    <x v="1687"/>
    <x v="0"/>
    <x v="0"/>
    <s v="USD"/>
    <n v="1487635653"/>
    <x v="2180"/>
    <n v="1486426053"/>
    <x v="2181"/>
    <x v="0"/>
    <x v="28"/>
    <x v="0"/>
    <x v="32"/>
    <n v="1557.5"/>
    <x v="6"/>
    <x v="32"/>
  </r>
  <r>
    <x v="2182"/>
    <x v="2182"/>
    <x v="2180"/>
    <x v="9"/>
    <x v="1519"/>
    <x v="1688"/>
    <x v="0"/>
    <x v="5"/>
    <s v="CAD"/>
    <n v="1412285825"/>
    <x v="2181"/>
    <n v="1409261825"/>
    <x v="2182"/>
    <x v="0"/>
    <x v="289"/>
    <x v="0"/>
    <x v="32"/>
    <n v="8040.5"/>
    <x v="6"/>
    <x v="32"/>
  </r>
  <r>
    <x v="2183"/>
    <x v="2183"/>
    <x v="2181"/>
    <x v="40"/>
    <x v="1520"/>
    <x v="1689"/>
    <x v="0"/>
    <x v="0"/>
    <s v="USD"/>
    <n v="1486616400"/>
    <x v="2182"/>
    <n v="1484037977"/>
    <x v="2183"/>
    <x v="0"/>
    <x v="411"/>
    <x v="0"/>
    <x v="32"/>
    <n v="4543"/>
    <x v="6"/>
    <x v="32"/>
  </r>
  <r>
    <x v="2184"/>
    <x v="2184"/>
    <x v="2182"/>
    <x v="3"/>
    <x v="1521"/>
    <x v="1690"/>
    <x v="0"/>
    <x v="0"/>
    <s v="USD"/>
    <n v="1453737600"/>
    <x v="2183"/>
    <n v="1452530041"/>
    <x v="2184"/>
    <x v="1"/>
    <x v="161"/>
    <x v="0"/>
    <x v="32"/>
    <n v="14370"/>
    <x v="6"/>
    <x v="32"/>
  </r>
  <r>
    <x v="2185"/>
    <x v="2185"/>
    <x v="2183"/>
    <x v="10"/>
    <x v="1522"/>
    <x v="1691"/>
    <x v="0"/>
    <x v="1"/>
    <s v="GBP"/>
    <n v="1364286239"/>
    <x v="2184"/>
    <n v="1360830239"/>
    <x v="2185"/>
    <x v="0"/>
    <x v="412"/>
    <x v="0"/>
    <x v="32"/>
    <n v="46735.75"/>
    <x v="6"/>
    <x v="32"/>
  </r>
  <r>
    <x v="2186"/>
    <x v="2186"/>
    <x v="2184"/>
    <x v="22"/>
    <x v="1523"/>
    <x v="1692"/>
    <x v="0"/>
    <x v="0"/>
    <s v="USD"/>
    <n v="1473213600"/>
    <x v="2185"/>
    <n v="1470062743"/>
    <x v="2186"/>
    <x v="0"/>
    <x v="413"/>
    <x v="0"/>
    <x v="32"/>
    <n v="11163.5"/>
    <x v="6"/>
    <x v="32"/>
  </r>
  <r>
    <x v="2187"/>
    <x v="2187"/>
    <x v="2185"/>
    <x v="22"/>
    <x v="1524"/>
    <x v="1693"/>
    <x v="0"/>
    <x v="0"/>
    <s v="USD"/>
    <n v="1428033540"/>
    <x v="2186"/>
    <n v="1425531666"/>
    <x v="2187"/>
    <x v="1"/>
    <x v="414"/>
    <x v="0"/>
    <x v="32"/>
    <n v="103245.25"/>
    <x v="6"/>
    <x v="32"/>
  </r>
  <r>
    <x v="2188"/>
    <x v="2188"/>
    <x v="2186"/>
    <x v="327"/>
    <x v="1525"/>
    <x v="1694"/>
    <x v="0"/>
    <x v="2"/>
    <s v="AUD"/>
    <n v="1477414800"/>
    <x v="2187"/>
    <n v="1474380241"/>
    <x v="2188"/>
    <x v="0"/>
    <x v="415"/>
    <x v="0"/>
    <x v="32"/>
    <n v="11579.5"/>
    <x v="6"/>
    <x v="32"/>
  </r>
  <r>
    <x v="2189"/>
    <x v="2189"/>
    <x v="2187"/>
    <x v="38"/>
    <x v="1526"/>
    <x v="1695"/>
    <x v="0"/>
    <x v="1"/>
    <s v="GBP"/>
    <n v="1461276000"/>
    <x v="2188"/>
    <n v="1460055300"/>
    <x v="2189"/>
    <x v="0"/>
    <x v="106"/>
    <x v="0"/>
    <x v="32"/>
    <n v="3063.5"/>
    <x v="6"/>
    <x v="32"/>
  </r>
  <r>
    <x v="2190"/>
    <x v="2190"/>
    <x v="2188"/>
    <x v="266"/>
    <x v="1527"/>
    <x v="1696"/>
    <x v="0"/>
    <x v="0"/>
    <s v="USD"/>
    <n v="1458716340"/>
    <x v="2189"/>
    <n v="1455721204"/>
    <x v="2190"/>
    <x v="0"/>
    <x v="416"/>
    <x v="0"/>
    <x v="32"/>
    <n v="17806.5"/>
    <x v="6"/>
    <x v="32"/>
  </r>
  <r>
    <x v="2191"/>
    <x v="2191"/>
    <x v="2189"/>
    <x v="47"/>
    <x v="1528"/>
    <x v="1697"/>
    <x v="0"/>
    <x v="1"/>
    <s v="GBP"/>
    <n v="1487102427"/>
    <x v="2190"/>
    <n v="1486065627"/>
    <x v="2191"/>
    <x v="0"/>
    <x v="20"/>
    <x v="0"/>
    <x v="32"/>
    <n v="461.5"/>
    <x v="6"/>
    <x v="32"/>
  </r>
  <r>
    <x v="2192"/>
    <x v="2192"/>
    <x v="2190"/>
    <x v="14"/>
    <x v="1529"/>
    <x v="1698"/>
    <x v="0"/>
    <x v="1"/>
    <s v="GBP"/>
    <n v="1481842800"/>
    <x v="2191"/>
    <n v="1479414344"/>
    <x v="2192"/>
    <x v="0"/>
    <x v="417"/>
    <x v="0"/>
    <x v="32"/>
    <n v="66493.41"/>
    <x v="6"/>
    <x v="32"/>
  </r>
  <r>
    <x v="2193"/>
    <x v="2193"/>
    <x v="2191"/>
    <x v="36"/>
    <x v="1530"/>
    <x v="1699"/>
    <x v="0"/>
    <x v="0"/>
    <s v="USD"/>
    <n v="1479704340"/>
    <x v="2192"/>
    <n v="1477043072"/>
    <x v="2193"/>
    <x v="0"/>
    <x v="418"/>
    <x v="0"/>
    <x v="32"/>
    <n v="34376.5"/>
    <x v="6"/>
    <x v="32"/>
  </r>
  <r>
    <x v="2194"/>
    <x v="2194"/>
    <x v="2192"/>
    <x v="3"/>
    <x v="1531"/>
    <x v="1700"/>
    <x v="0"/>
    <x v="0"/>
    <s v="USD"/>
    <n v="1459012290"/>
    <x v="2193"/>
    <n v="1456423890"/>
    <x v="2194"/>
    <x v="0"/>
    <x v="419"/>
    <x v="0"/>
    <x v="32"/>
    <n v="27307.5"/>
    <x v="6"/>
    <x v="32"/>
  </r>
  <r>
    <x v="2195"/>
    <x v="2195"/>
    <x v="2193"/>
    <x v="210"/>
    <x v="968"/>
    <x v="1187"/>
    <x v="0"/>
    <x v="0"/>
    <s v="USD"/>
    <n v="1439317900"/>
    <x v="2194"/>
    <n v="1436725900"/>
    <x v="2195"/>
    <x v="0"/>
    <x v="248"/>
    <x v="0"/>
    <x v="32"/>
    <n v="2825"/>
    <x v="6"/>
    <x v="32"/>
  </r>
  <r>
    <x v="2196"/>
    <x v="2196"/>
    <x v="2194"/>
    <x v="32"/>
    <x v="1532"/>
    <x v="1701"/>
    <x v="0"/>
    <x v="0"/>
    <s v="USD"/>
    <n v="1480662000"/>
    <x v="2195"/>
    <n v="1478000502"/>
    <x v="2196"/>
    <x v="0"/>
    <x v="302"/>
    <x v="0"/>
    <x v="32"/>
    <n v="8085.5"/>
    <x v="6"/>
    <x v="32"/>
  </r>
  <r>
    <x v="2197"/>
    <x v="2197"/>
    <x v="2195"/>
    <x v="11"/>
    <x v="1533"/>
    <x v="1702"/>
    <x v="0"/>
    <x v="0"/>
    <s v="USD"/>
    <n v="1425132059"/>
    <x v="2196"/>
    <n v="1422540059"/>
    <x v="2197"/>
    <x v="0"/>
    <x v="420"/>
    <x v="0"/>
    <x v="32"/>
    <n v="144819.66500000001"/>
    <x v="6"/>
    <x v="32"/>
  </r>
  <r>
    <x v="2198"/>
    <x v="2198"/>
    <x v="2196"/>
    <x v="79"/>
    <x v="1534"/>
    <x v="1703"/>
    <x v="0"/>
    <x v="0"/>
    <s v="USD"/>
    <n v="1447507200"/>
    <x v="2197"/>
    <n v="1444911600"/>
    <x v="2198"/>
    <x v="0"/>
    <x v="421"/>
    <x v="0"/>
    <x v="32"/>
    <n v="26904"/>
    <x v="6"/>
    <x v="32"/>
  </r>
  <r>
    <x v="2199"/>
    <x v="2199"/>
    <x v="2197"/>
    <x v="7"/>
    <x v="1535"/>
    <x v="1704"/>
    <x v="0"/>
    <x v="17"/>
    <s v="EUR"/>
    <n v="1444903198"/>
    <x v="2198"/>
    <n v="1442311198"/>
    <x v="2199"/>
    <x v="1"/>
    <x v="140"/>
    <x v="0"/>
    <x v="32"/>
    <n v="6739.5"/>
    <x v="6"/>
    <x v="32"/>
  </r>
  <r>
    <x v="2200"/>
    <x v="2200"/>
    <x v="2198"/>
    <x v="13"/>
    <x v="1536"/>
    <x v="1705"/>
    <x v="0"/>
    <x v="1"/>
    <s v="GBP"/>
    <n v="1436151600"/>
    <x v="2199"/>
    <n v="1433775668"/>
    <x v="2200"/>
    <x v="0"/>
    <x v="40"/>
    <x v="0"/>
    <x v="32"/>
    <n v="5553"/>
    <x v="6"/>
    <x v="32"/>
  </r>
  <r>
    <x v="2201"/>
    <x v="2201"/>
    <x v="2199"/>
    <x v="252"/>
    <x v="1537"/>
    <x v="1706"/>
    <x v="0"/>
    <x v="1"/>
    <s v="GBP"/>
    <n v="1358367565"/>
    <x v="2200"/>
    <n v="1357157965"/>
    <x v="2201"/>
    <x v="0"/>
    <x v="33"/>
    <x v="0"/>
    <x v="15"/>
    <n v="224.495"/>
    <x v="4"/>
    <x v="15"/>
  </r>
  <r>
    <x v="2202"/>
    <x v="2202"/>
    <x v="2200"/>
    <x v="23"/>
    <x v="1538"/>
    <x v="1707"/>
    <x v="0"/>
    <x v="0"/>
    <s v="USD"/>
    <n v="1351801368"/>
    <x v="2201"/>
    <n v="1349209368"/>
    <x v="2202"/>
    <x v="0"/>
    <x v="422"/>
    <x v="0"/>
    <x v="15"/>
    <n v="14444.125"/>
    <x v="4"/>
    <x v="15"/>
  </r>
  <r>
    <x v="2203"/>
    <x v="2203"/>
    <x v="2201"/>
    <x v="13"/>
    <x v="1539"/>
    <x v="1708"/>
    <x v="0"/>
    <x v="5"/>
    <s v="CAD"/>
    <n v="1443127082"/>
    <x v="2202"/>
    <n v="1440535082"/>
    <x v="2203"/>
    <x v="0"/>
    <x v="133"/>
    <x v="0"/>
    <x v="15"/>
    <n v="1120.5"/>
    <x v="4"/>
    <x v="15"/>
  </r>
  <r>
    <x v="2204"/>
    <x v="2204"/>
    <x v="2202"/>
    <x v="15"/>
    <x v="1540"/>
    <x v="1709"/>
    <x v="0"/>
    <x v="0"/>
    <s v="USD"/>
    <n v="1362814119"/>
    <x v="2203"/>
    <n v="1360222119"/>
    <x v="2204"/>
    <x v="0"/>
    <x v="196"/>
    <x v="0"/>
    <x v="15"/>
    <n v="1033"/>
    <x v="4"/>
    <x v="15"/>
  </r>
  <r>
    <x v="2205"/>
    <x v="2205"/>
    <x v="2203"/>
    <x v="47"/>
    <x v="1541"/>
    <x v="1710"/>
    <x v="0"/>
    <x v="0"/>
    <s v="USD"/>
    <n v="1338579789"/>
    <x v="2204"/>
    <n v="1335987789"/>
    <x v="2205"/>
    <x v="0"/>
    <x v="74"/>
    <x v="0"/>
    <x v="15"/>
    <n v="583.5"/>
    <x v="4"/>
    <x v="15"/>
  </r>
  <r>
    <x v="2206"/>
    <x v="2206"/>
    <x v="2204"/>
    <x v="184"/>
    <x v="932"/>
    <x v="1711"/>
    <x v="0"/>
    <x v="0"/>
    <s v="USD"/>
    <n v="1334556624"/>
    <x v="2205"/>
    <n v="1333001424"/>
    <x v="2206"/>
    <x v="0"/>
    <x v="69"/>
    <x v="0"/>
    <x v="15"/>
    <n v="582"/>
    <x v="4"/>
    <x v="15"/>
  </r>
  <r>
    <x v="2207"/>
    <x v="2207"/>
    <x v="2205"/>
    <x v="13"/>
    <x v="41"/>
    <x v="31"/>
    <x v="0"/>
    <x v="0"/>
    <s v="USD"/>
    <n v="1384580373"/>
    <x v="2206"/>
    <n v="1381984773"/>
    <x v="2207"/>
    <x v="0"/>
    <x v="63"/>
    <x v="0"/>
    <x v="15"/>
    <n v="1003.5"/>
    <x v="4"/>
    <x v="15"/>
  </r>
  <r>
    <x v="2208"/>
    <x v="2208"/>
    <x v="2206"/>
    <x v="28"/>
    <x v="1542"/>
    <x v="264"/>
    <x v="0"/>
    <x v="0"/>
    <s v="USD"/>
    <n v="1333771200"/>
    <x v="2207"/>
    <n v="1328649026"/>
    <x v="2208"/>
    <x v="0"/>
    <x v="54"/>
    <x v="0"/>
    <x v="15"/>
    <n v="520"/>
    <x v="4"/>
    <x v="15"/>
  </r>
  <r>
    <x v="2209"/>
    <x v="2209"/>
    <x v="2207"/>
    <x v="2"/>
    <x v="1543"/>
    <x v="1712"/>
    <x v="0"/>
    <x v="1"/>
    <s v="GBP"/>
    <n v="1397516400"/>
    <x v="2208"/>
    <n v="1396524644"/>
    <x v="2209"/>
    <x v="0"/>
    <x v="41"/>
    <x v="0"/>
    <x v="15"/>
    <n v="384.5"/>
    <x v="4"/>
    <x v="15"/>
  </r>
  <r>
    <x v="2210"/>
    <x v="2210"/>
    <x v="2208"/>
    <x v="23"/>
    <x v="1544"/>
    <x v="1713"/>
    <x v="0"/>
    <x v="0"/>
    <s v="USD"/>
    <n v="1334424960"/>
    <x v="2209"/>
    <n v="1329442510"/>
    <x v="2210"/>
    <x v="0"/>
    <x v="250"/>
    <x v="0"/>
    <x v="15"/>
    <n v="2264.5"/>
    <x v="4"/>
    <x v="15"/>
  </r>
  <r>
    <x v="2211"/>
    <x v="2211"/>
    <x v="2209"/>
    <x v="30"/>
    <x v="1545"/>
    <x v="1714"/>
    <x v="0"/>
    <x v="0"/>
    <s v="USD"/>
    <n v="1397113140"/>
    <x v="2210"/>
    <n v="1395168625"/>
    <x v="2211"/>
    <x v="0"/>
    <x v="148"/>
    <x v="0"/>
    <x v="15"/>
    <n v="2505"/>
    <x v="4"/>
    <x v="15"/>
  </r>
  <r>
    <x v="2212"/>
    <x v="2212"/>
    <x v="2210"/>
    <x v="12"/>
    <x v="1546"/>
    <x v="1715"/>
    <x v="0"/>
    <x v="0"/>
    <s v="USD"/>
    <n v="1383526800"/>
    <x v="2211"/>
    <n v="1380650177"/>
    <x v="2212"/>
    <x v="0"/>
    <x v="252"/>
    <x v="0"/>
    <x v="15"/>
    <n v="3493"/>
    <x v="4"/>
    <x v="15"/>
  </r>
  <r>
    <x v="2213"/>
    <x v="2213"/>
    <x v="2211"/>
    <x v="328"/>
    <x v="115"/>
    <x v="1716"/>
    <x v="0"/>
    <x v="0"/>
    <s v="USD"/>
    <n v="1431719379"/>
    <x v="2212"/>
    <n v="1429127379"/>
    <x v="2213"/>
    <x v="0"/>
    <x v="29"/>
    <x v="0"/>
    <x v="15"/>
    <n v="5.5"/>
    <x v="4"/>
    <x v="15"/>
  </r>
  <r>
    <x v="2214"/>
    <x v="2214"/>
    <x v="2212"/>
    <x v="20"/>
    <x v="1547"/>
    <x v="1717"/>
    <x v="0"/>
    <x v="0"/>
    <s v="USD"/>
    <n v="1391713248"/>
    <x v="2213"/>
    <n v="1389121248"/>
    <x v="2214"/>
    <x v="0"/>
    <x v="54"/>
    <x v="0"/>
    <x v="15"/>
    <n v="889.505"/>
    <x v="4"/>
    <x v="15"/>
  </r>
  <r>
    <x v="2215"/>
    <x v="2215"/>
    <x v="2213"/>
    <x v="131"/>
    <x v="1548"/>
    <x v="1718"/>
    <x v="0"/>
    <x v="0"/>
    <s v="USD"/>
    <n v="1331621940"/>
    <x v="2214"/>
    <n v="1329671572"/>
    <x v="2215"/>
    <x v="0"/>
    <x v="51"/>
    <x v="0"/>
    <x v="15"/>
    <n v="446.5"/>
    <x v="4"/>
    <x v="15"/>
  </r>
  <r>
    <x v="2216"/>
    <x v="2216"/>
    <x v="2214"/>
    <x v="43"/>
    <x v="1549"/>
    <x v="1719"/>
    <x v="0"/>
    <x v="0"/>
    <s v="USD"/>
    <n v="1437674545"/>
    <x v="2215"/>
    <n v="1436464945"/>
    <x v="2216"/>
    <x v="0"/>
    <x v="25"/>
    <x v="0"/>
    <x v="15"/>
    <n v="165.5"/>
    <x v="4"/>
    <x v="15"/>
  </r>
  <r>
    <x v="2217"/>
    <x v="2217"/>
    <x v="2215"/>
    <x v="329"/>
    <x v="94"/>
    <x v="1720"/>
    <x v="0"/>
    <x v="0"/>
    <s v="USD"/>
    <n v="1446451200"/>
    <x v="2216"/>
    <n v="1445539113"/>
    <x v="2217"/>
    <x v="0"/>
    <x v="82"/>
    <x v="0"/>
    <x v="15"/>
    <n v="217"/>
    <x v="4"/>
    <x v="15"/>
  </r>
  <r>
    <x v="2218"/>
    <x v="2218"/>
    <x v="2216"/>
    <x v="13"/>
    <x v="1550"/>
    <x v="1721"/>
    <x v="0"/>
    <x v="0"/>
    <s v="USD"/>
    <n v="1346198400"/>
    <x v="2217"/>
    <n v="1344281383"/>
    <x v="2218"/>
    <x v="0"/>
    <x v="88"/>
    <x v="0"/>
    <x v="15"/>
    <n v="1266.33"/>
    <x v="4"/>
    <x v="15"/>
  </r>
  <r>
    <x v="2219"/>
    <x v="2219"/>
    <x v="2217"/>
    <x v="28"/>
    <x v="1101"/>
    <x v="1240"/>
    <x v="0"/>
    <x v="0"/>
    <s v="USD"/>
    <n v="1440004512"/>
    <x v="2218"/>
    <n v="1437412512"/>
    <x v="2219"/>
    <x v="0"/>
    <x v="10"/>
    <x v="0"/>
    <x v="15"/>
    <n v="517"/>
    <x v="4"/>
    <x v="15"/>
  </r>
  <r>
    <x v="2220"/>
    <x v="2220"/>
    <x v="2218"/>
    <x v="8"/>
    <x v="1551"/>
    <x v="1722"/>
    <x v="0"/>
    <x v="0"/>
    <s v="USD"/>
    <n v="1374888436"/>
    <x v="2219"/>
    <n v="1372296436"/>
    <x v="2220"/>
    <x v="0"/>
    <x v="50"/>
    <x v="0"/>
    <x v="15"/>
    <n v="1804.5"/>
    <x v="4"/>
    <x v="15"/>
  </r>
  <r>
    <x v="2221"/>
    <x v="2221"/>
    <x v="2219"/>
    <x v="51"/>
    <x v="1552"/>
    <x v="1723"/>
    <x v="0"/>
    <x v="0"/>
    <s v="USD"/>
    <n v="1461369600"/>
    <x v="2220"/>
    <n v="1458748809"/>
    <x v="2221"/>
    <x v="0"/>
    <x v="423"/>
    <x v="0"/>
    <x v="32"/>
    <n v="4163.5"/>
    <x v="6"/>
    <x v="32"/>
  </r>
  <r>
    <x v="2222"/>
    <x v="2222"/>
    <x v="2220"/>
    <x v="2"/>
    <x v="1553"/>
    <x v="1724"/>
    <x v="0"/>
    <x v="0"/>
    <s v="USD"/>
    <n v="1327776847"/>
    <x v="2221"/>
    <n v="1325184847"/>
    <x v="2222"/>
    <x v="0"/>
    <x v="209"/>
    <x v="0"/>
    <x v="32"/>
    <n v="421.5"/>
    <x v="6"/>
    <x v="32"/>
  </r>
  <r>
    <x v="2223"/>
    <x v="2223"/>
    <x v="2221"/>
    <x v="330"/>
    <x v="1554"/>
    <x v="1725"/>
    <x v="0"/>
    <x v="5"/>
    <s v="CAD"/>
    <n v="1435418568"/>
    <x v="2222"/>
    <n v="1432826568"/>
    <x v="2223"/>
    <x v="0"/>
    <x v="61"/>
    <x v="0"/>
    <x v="32"/>
    <n v="10365.5"/>
    <x v="6"/>
    <x v="32"/>
  </r>
  <r>
    <x v="2224"/>
    <x v="2224"/>
    <x v="2222"/>
    <x v="3"/>
    <x v="1555"/>
    <x v="1726"/>
    <x v="0"/>
    <x v="0"/>
    <s v="USD"/>
    <n v="1477767600"/>
    <x v="2223"/>
    <n v="1475337675"/>
    <x v="2224"/>
    <x v="0"/>
    <x v="228"/>
    <x v="0"/>
    <x v="32"/>
    <n v="12305.5"/>
    <x v="6"/>
    <x v="32"/>
  </r>
  <r>
    <x v="2225"/>
    <x v="2225"/>
    <x v="2223"/>
    <x v="223"/>
    <x v="1556"/>
    <x v="1727"/>
    <x v="0"/>
    <x v="1"/>
    <s v="GBP"/>
    <n v="1411326015"/>
    <x v="2224"/>
    <n v="1408734015"/>
    <x v="2225"/>
    <x v="0"/>
    <x v="424"/>
    <x v="0"/>
    <x v="32"/>
    <n v="99809.505000000005"/>
    <x v="6"/>
    <x v="32"/>
  </r>
  <r>
    <x v="2226"/>
    <x v="2226"/>
    <x v="2224"/>
    <x v="102"/>
    <x v="1557"/>
    <x v="1728"/>
    <x v="0"/>
    <x v="0"/>
    <s v="USD"/>
    <n v="1455253140"/>
    <x v="2225"/>
    <n v="1452625822"/>
    <x v="2226"/>
    <x v="0"/>
    <x v="306"/>
    <x v="0"/>
    <x v="32"/>
    <n v="9922.1550000000007"/>
    <x v="6"/>
    <x v="32"/>
  </r>
  <r>
    <x v="2227"/>
    <x v="2227"/>
    <x v="2225"/>
    <x v="93"/>
    <x v="1558"/>
    <x v="1729"/>
    <x v="0"/>
    <x v="1"/>
    <s v="GBP"/>
    <n v="1384374155"/>
    <x v="2226"/>
    <n v="1381778555"/>
    <x v="2227"/>
    <x v="0"/>
    <x v="425"/>
    <x v="0"/>
    <x v="32"/>
    <n v="10380"/>
    <x v="6"/>
    <x v="32"/>
  </r>
  <r>
    <x v="2228"/>
    <x v="2228"/>
    <x v="2226"/>
    <x v="28"/>
    <x v="1559"/>
    <x v="1730"/>
    <x v="0"/>
    <x v="12"/>
    <s v="EUR"/>
    <n v="1439707236"/>
    <x v="2227"/>
    <n v="1437115236"/>
    <x v="2228"/>
    <x v="0"/>
    <x v="296"/>
    <x v="0"/>
    <x v="32"/>
    <n v="5944.45"/>
    <x v="6"/>
    <x v="32"/>
  </r>
  <r>
    <x v="2229"/>
    <x v="2229"/>
    <x v="2227"/>
    <x v="331"/>
    <x v="1560"/>
    <x v="1731"/>
    <x v="0"/>
    <x v="0"/>
    <s v="USD"/>
    <n v="1378180800"/>
    <x v="2228"/>
    <n v="1375113391"/>
    <x v="2229"/>
    <x v="0"/>
    <x v="380"/>
    <x v="0"/>
    <x v="32"/>
    <n v="7121.665"/>
    <x v="6"/>
    <x v="32"/>
  </r>
  <r>
    <x v="2230"/>
    <x v="2230"/>
    <x v="2228"/>
    <x v="0"/>
    <x v="1561"/>
    <x v="1732"/>
    <x v="0"/>
    <x v="0"/>
    <s v="USD"/>
    <n v="1398460127"/>
    <x v="2229"/>
    <n v="1395868127"/>
    <x v="2230"/>
    <x v="0"/>
    <x v="156"/>
    <x v="0"/>
    <x v="32"/>
    <n v="5602"/>
    <x v="6"/>
    <x v="32"/>
  </r>
  <r>
    <x v="2231"/>
    <x v="2231"/>
    <x v="2229"/>
    <x v="30"/>
    <x v="1562"/>
    <x v="1733"/>
    <x v="0"/>
    <x v="0"/>
    <s v="USD"/>
    <n v="1372136400"/>
    <x v="2230"/>
    <n v="1369864301"/>
    <x v="2231"/>
    <x v="0"/>
    <x v="426"/>
    <x v="0"/>
    <x v="32"/>
    <n v="15708.12"/>
    <x v="6"/>
    <x v="32"/>
  </r>
  <r>
    <x v="2232"/>
    <x v="2232"/>
    <x v="2230"/>
    <x v="10"/>
    <x v="1563"/>
    <x v="1734"/>
    <x v="0"/>
    <x v="0"/>
    <s v="USD"/>
    <n v="1405738800"/>
    <x v="2231"/>
    <n v="1402945408"/>
    <x v="2232"/>
    <x v="0"/>
    <x v="427"/>
    <x v="0"/>
    <x v="32"/>
    <n v="12889"/>
    <x v="6"/>
    <x v="32"/>
  </r>
  <r>
    <x v="2233"/>
    <x v="2233"/>
    <x v="2231"/>
    <x v="30"/>
    <x v="1564"/>
    <x v="1735"/>
    <x v="0"/>
    <x v="1"/>
    <s v="GBP"/>
    <n v="1450051200"/>
    <x v="2232"/>
    <n v="1448269539"/>
    <x v="2233"/>
    <x v="0"/>
    <x v="428"/>
    <x v="0"/>
    <x v="32"/>
    <n v="4346"/>
    <x v="6"/>
    <x v="32"/>
  </r>
  <r>
    <x v="2234"/>
    <x v="2234"/>
    <x v="2232"/>
    <x v="213"/>
    <x v="1565"/>
    <x v="1736"/>
    <x v="0"/>
    <x v="0"/>
    <s v="USD"/>
    <n v="1483645647"/>
    <x v="2233"/>
    <n v="1481053647"/>
    <x v="2234"/>
    <x v="0"/>
    <x v="33"/>
    <x v="0"/>
    <x v="32"/>
    <n v="596.5"/>
    <x v="6"/>
    <x v="32"/>
  </r>
  <r>
    <x v="2235"/>
    <x v="2235"/>
    <x v="2233"/>
    <x v="93"/>
    <x v="1566"/>
    <x v="1737"/>
    <x v="0"/>
    <x v="5"/>
    <s v="CAD"/>
    <n v="1427585511"/>
    <x v="2234"/>
    <n v="1424997111"/>
    <x v="2235"/>
    <x v="0"/>
    <x v="206"/>
    <x v="0"/>
    <x v="32"/>
    <n v="10039"/>
    <x v="6"/>
    <x v="32"/>
  </r>
  <r>
    <x v="2236"/>
    <x v="2236"/>
    <x v="2234"/>
    <x v="70"/>
    <x v="1567"/>
    <x v="1738"/>
    <x v="0"/>
    <x v="0"/>
    <s v="USD"/>
    <n v="1454338123"/>
    <x v="2235"/>
    <n v="1451746123"/>
    <x v="2236"/>
    <x v="0"/>
    <x v="340"/>
    <x v="0"/>
    <x v="32"/>
    <n v="7859.5"/>
    <x v="6"/>
    <x v="32"/>
  </r>
  <r>
    <x v="2237"/>
    <x v="2237"/>
    <x v="2235"/>
    <x v="102"/>
    <x v="1568"/>
    <x v="1739"/>
    <x v="0"/>
    <x v="0"/>
    <s v="USD"/>
    <n v="1415779140"/>
    <x v="2236"/>
    <n v="1412294683"/>
    <x v="2237"/>
    <x v="0"/>
    <x v="429"/>
    <x v="0"/>
    <x v="32"/>
    <n v="32255"/>
    <x v="6"/>
    <x v="32"/>
  </r>
  <r>
    <x v="2238"/>
    <x v="2238"/>
    <x v="2236"/>
    <x v="23"/>
    <x v="1569"/>
    <x v="1740"/>
    <x v="0"/>
    <x v="12"/>
    <s v="EUR"/>
    <n v="1489157716"/>
    <x v="2237"/>
    <n v="1486565716"/>
    <x v="2238"/>
    <x v="0"/>
    <x v="1"/>
    <x v="0"/>
    <x v="32"/>
    <n v="2787.5"/>
    <x v="6"/>
    <x v="32"/>
  </r>
  <r>
    <x v="2239"/>
    <x v="2239"/>
    <x v="2237"/>
    <x v="31"/>
    <x v="1570"/>
    <x v="1741"/>
    <x v="0"/>
    <x v="0"/>
    <s v="USD"/>
    <n v="1385870520"/>
    <x v="2238"/>
    <n v="1382742014"/>
    <x v="2239"/>
    <x v="0"/>
    <x v="374"/>
    <x v="0"/>
    <x v="32"/>
    <n v="16216.334999999999"/>
    <x v="6"/>
    <x v="32"/>
  </r>
  <r>
    <x v="2240"/>
    <x v="2240"/>
    <x v="2238"/>
    <x v="10"/>
    <x v="1571"/>
    <x v="1742"/>
    <x v="0"/>
    <x v="0"/>
    <s v="USD"/>
    <n v="1461354544"/>
    <x v="2239"/>
    <n v="1458762544"/>
    <x v="2240"/>
    <x v="0"/>
    <x v="93"/>
    <x v="0"/>
    <x v="32"/>
    <n v="6815"/>
    <x v="6"/>
    <x v="32"/>
  </r>
  <r>
    <x v="2241"/>
    <x v="2241"/>
    <x v="2239"/>
    <x v="28"/>
    <x v="1572"/>
    <x v="1743"/>
    <x v="0"/>
    <x v="1"/>
    <s v="GBP"/>
    <n v="1488484300"/>
    <x v="2240"/>
    <n v="1485892300"/>
    <x v="2241"/>
    <x v="0"/>
    <x v="430"/>
    <x v="0"/>
    <x v="32"/>
    <n v="4113.5"/>
    <x v="6"/>
    <x v="32"/>
  </r>
  <r>
    <x v="2242"/>
    <x v="2242"/>
    <x v="2240"/>
    <x v="3"/>
    <x v="1573"/>
    <x v="1744"/>
    <x v="0"/>
    <x v="0"/>
    <s v="USD"/>
    <n v="1385521320"/>
    <x v="2241"/>
    <n v="1382449733"/>
    <x v="2242"/>
    <x v="0"/>
    <x v="431"/>
    <x v="0"/>
    <x v="32"/>
    <n v="69267.38"/>
    <x v="6"/>
    <x v="32"/>
  </r>
  <r>
    <x v="2243"/>
    <x v="2243"/>
    <x v="2241"/>
    <x v="332"/>
    <x v="1574"/>
    <x v="1745"/>
    <x v="0"/>
    <x v="0"/>
    <s v="USD"/>
    <n v="1489374000"/>
    <x v="2242"/>
    <n v="1488823290"/>
    <x v="2243"/>
    <x v="0"/>
    <x v="432"/>
    <x v="0"/>
    <x v="32"/>
    <n v="5668.75"/>
    <x v="6"/>
    <x v="32"/>
  </r>
  <r>
    <x v="2244"/>
    <x v="2244"/>
    <x v="2242"/>
    <x v="10"/>
    <x v="1575"/>
    <x v="1746"/>
    <x v="0"/>
    <x v="0"/>
    <s v="USD"/>
    <n v="1476649800"/>
    <x v="2243"/>
    <n v="1475609946"/>
    <x v="2244"/>
    <x v="0"/>
    <x v="126"/>
    <x v="0"/>
    <x v="32"/>
    <n v="9570.5"/>
    <x v="6"/>
    <x v="32"/>
  </r>
  <r>
    <x v="2245"/>
    <x v="2245"/>
    <x v="2243"/>
    <x v="23"/>
    <x v="1576"/>
    <x v="1747"/>
    <x v="0"/>
    <x v="0"/>
    <s v="USD"/>
    <n v="1393005600"/>
    <x v="2244"/>
    <n v="1390323617"/>
    <x v="2245"/>
    <x v="0"/>
    <x v="433"/>
    <x v="0"/>
    <x v="32"/>
    <n v="53930.5"/>
    <x v="6"/>
    <x v="32"/>
  </r>
  <r>
    <x v="2246"/>
    <x v="2246"/>
    <x v="2244"/>
    <x v="30"/>
    <x v="1514"/>
    <x v="1684"/>
    <x v="0"/>
    <x v="1"/>
    <s v="GBP"/>
    <n v="1441393210"/>
    <x v="2245"/>
    <n v="1438801210"/>
    <x v="2246"/>
    <x v="0"/>
    <x v="7"/>
    <x v="0"/>
    <x v="32"/>
    <n v="1280"/>
    <x v="6"/>
    <x v="32"/>
  </r>
  <r>
    <x v="2247"/>
    <x v="2247"/>
    <x v="2245"/>
    <x v="17"/>
    <x v="1577"/>
    <x v="1748"/>
    <x v="0"/>
    <x v="0"/>
    <s v="USD"/>
    <n v="1438185565"/>
    <x v="2246"/>
    <n v="1436975965"/>
    <x v="2247"/>
    <x v="0"/>
    <x v="434"/>
    <x v="0"/>
    <x v="32"/>
    <n v="9852"/>
    <x v="6"/>
    <x v="32"/>
  </r>
  <r>
    <x v="2248"/>
    <x v="2248"/>
    <x v="2246"/>
    <x v="39"/>
    <x v="1578"/>
    <x v="1749"/>
    <x v="0"/>
    <x v="1"/>
    <s v="GBP"/>
    <n v="1481749278"/>
    <x v="2247"/>
    <n v="1479157278"/>
    <x v="2248"/>
    <x v="0"/>
    <x v="130"/>
    <x v="0"/>
    <x v="32"/>
    <n v="3816.5"/>
    <x v="6"/>
    <x v="32"/>
  </r>
  <r>
    <x v="2249"/>
    <x v="2249"/>
    <x v="2247"/>
    <x v="8"/>
    <x v="1579"/>
    <x v="1750"/>
    <x v="0"/>
    <x v="0"/>
    <s v="USD"/>
    <n v="1364917965"/>
    <x v="2248"/>
    <n v="1362329565"/>
    <x v="2249"/>
    <x v="0"/>
    <x v="387"/>
    <x v="0"/>
    <x v="32"/>
    <n v="3043.5"/>
    <x v="6"/>
    <x v="32"/>
  </r>
  <r>
    <x v="2250"/>
    <x v="2250"/>
    <x v="2248"/>
    <x v="31"/>
    <x v="1580"/>
    <x v="1751"/>
    <x v="0"/>
    <x v="0"/>
    <s v="USD"/>
    <n v="1480727273"/>
    <x v="2249"/>
    <n v="1478131673"/>
    <x v="2250"/>
    <x v="0"/>
    <x v="435"/>
    <x v="0"/>
    <x v="32"/>
    <n v="122174.5"/>
    <x v="6"/>
    <x v="32"/>
  </r>
  <r>
    <x v="2251"/>
    <x v="2251"/>
    <x v="2249"/>
    <x v="0"/>
    <x v="1581"/>
    <x v="1752"/>
    <x v="0"/>
    <x v="0"/>
    <s v="USD"/>
    <n v="1408177077"/>
    <x v="2250"/>
    <n v="1406362677"/>
    <x v="2251"/>
    <x v="0"/>
    <x v="436"/>
    <x v="0"/>
    <x v="32"/>
    <n v="5954.0950000000003"/>
    <x v="6"/>
    <x v="32"/>
  </r>
  <r>
    <x v="2252"/>
    <x v="2252"/>
    <x v="2250"/>
    <x v="7"/>
    <x v="1582"/>
    <x v="1753"/>
    <x v="0"/>
    <x v="3"/>
    <s v="EUR"/>
    <n v="1470469938"/>
    <x v="2251"/>
    <n v="1469173938"/>
    <x v="2252"/>
    <x v="0"/>
    <x v="437"/>
    <x v="0"/>
    <x v="32"/>
    <n v="12377"/>
    <x v="6"/>
    <x v="32"/>
  </r>
  <r>
    <x v="2253"/>
    <x v="2253"/>
    <x v="2251"/>
    <x v="6"/>
    <x v="1583"/>
    <x v="1754"/>
    <x v="0"/>
    <x v="0"/>
    <s v="USD"/>
    <n v="1447862947"/>
    <x v="2252"/>
    <n v="1445267347"/>
    <x v="2253"/>
    <x v="0"/>
    <x v="87"/>
    <x v="0"/>
    <x v="32"/>
    <n v="4549.5"/>
    <x v="6"/>
    <x v="32"/>
  </r>
  <r>
    <x v="2254"/>
    <x v="2254"/>
    <x v="2252"/>
    <x v="2"/>
    <x v="1584"/>
    <x v="1755"/>
    <x v="0"/>
    <x v="0"/>
    <s v="USD"/>
    <n v="1485271968"/>
    <x v="2253"/>
    <n v="1484667168"/>
    <x v="2254"/>
    <x v="0"/>
    <x v="438"/>
    <x v="0"/>
    <x v="32"/>
    <n v="1248"/>
    <x v="6"/>
    <x v="32"/>
  </r>
  <r>
    <x v="2255"/>
    <x v="2255"/>
    <x v="2253"/>
    <x v="333"/>
    <x v="1585"/>
    <x v="1756"/>
    <x v="0"/>
    <x v="0"/>
    <s v="USD"/>
    <n v="1462661451"/>
    <x v="2254"/>
    <n v="1460069451"/>
    <x v="2255"/>
    <x v="0"/>
    <x v="197"/>
    <x v="0"/>
    <x v="32"/>
    <n v="5797"/>
    <x v="6"/>
    <x v="32"/>
  </r>
  <r>
    <x v="2256"/>
    <x v="2256"/>
    <x v="2254"/>
    <x v="334"/>
    <x v="1586"/>
    <x v="1757"/>
    <x v="0"/>
    <x v="1"/>
    <s v="GBP"/>
    <n v="1479811846"/>
    <x v="2255"/>
    <n v="1478602246"/>
    <x v="2256"/>
    <x v="0"/>
    <x v="133"/>
    <x v="0"/>
    <x v="32"/>
    <n v="559.5"/>
    <x v="6"/>
    <x v="32"/>
  </r>
  <r>
    <x v="2257"/>
    <x v="2257"/>
    <x v="2255"/>
    <x v="30"/>
    <x v="1587"/>
    <x v="1758"/>
    <x v="0"/>
    <x v="1"/>
    <s v="GBP"/>
    <n v="1466377200"/>
    <x v="2256"/>
    <n v="1463351329"/>
    <x v="2257"/>
    <x v="0"/>
    <x v="39"/>
    <x v="0"/>
    <x v="32"/>
    <n v="8036.25"/>
    <x v="6"/>
    <x v="32"/>
  </r>
  <r>
    <x v="2258"/>
    <x v="2258"/>
    <x v="2256"/>
    <x v="41"/>
    <x v="1588"/>
    <x v="1759"/>
    <x v="0"/>
    <x v="0"/>
    <s v="USD"/>
    <n v="1434045687"/>
    <x v="2257"/>
    <n v="1431453687"/>
    <x v="2258"/>
    <x v="0"/>
    <x v="242"/>
    <x v="0"/>
    <x v="32"/>
    <n v="1714"/>
    <x v="6"/>
    <x v="32"/>
  </r>
  <r>
    <x v="2259"/>
    <x v="2259"/>
    <x v="2257"/>
    <x v="28"/>
    <x v="1589"/>
    <x v="1760"/>
    <x v="0"/>
    <x v="1"/>
    <s v="GBP"/>
    <n v="1481224736"/>
    <x v="2258"/>
    <n v="1480360736"/>
    <x v="2259"/>
    <x v="0"/>
    <x v="190"/>
    <x v="0"/>
    <x v="32"/>
    <n v="9438.5"/>
    <x v="6"/>
    <x v="32"/>
  </r>
  <r>
    <x v="2260"/>
    <x v="2260"/>
    <x v="2258"/>
    <x v="30"/>
    <x v="1590"/>
    <x v="1761"/>
    <x v="0"/>
    <x v="0"/>
    <s v="USD"/>
    <n v="1395876250"/>
    <x v="2259"/>
    <n v="1393287850"/>
    <x v="2260"/>
    <x v="0"/>
    <x v="87"/>
    <x v="0"/>
    <x v="32"/>
    <n v="4128.5"/>
    <x v="6"/>
    <x v="32"/>
  </r>
  <r>
    <x v="2261"/>
    <x v="2261"/>
    <x v="2259"/>
    <x v="28"/>
    <x v="1591"/>
    <x v="1762"/>
    <x v="0"/>
    <x v="2"/>
    <s v="AUD"/>
    <n v="1487093020"/>
    <x v="2260"/>
    <n v="1485278620"/>
    <x v="2261"/>
    <x v="0"/>
    <x v="439"/>
    <x v="0"/>
    <x v="32"/>
    <n v="4002.5"/>
    <x v="6"/>
    <x v="32"/>
  </r>
  <r>
    <x v="2262"/>
    <x v="2262"/>
    <x v="2260"/>
    <x v="126"/>
    <x v="1592"/>
    <x v="1763"/>
    <x v="0"/>
    <x v="0"/>
    <s v="USD"/>
    <n v="1416268800"/>
    <x v="2261"/>
    <n v="1413295358"/>
    <x v="2262"/>
    <x v="0"/>
    <x v="331"/>
    <x v="0"/>
    <x v="32"/>
    <n v="2634"/>
    <x v="6"/>
    <x v="32"/>
  </r>
  <r>
    <x v="2263"/>
    <x v="2263"/>
    <x v="2261"/>
    <x v="51"/>
    <x v="1593"/>
    <x v="1764"/>
    <x v="0"/>
    <x v="11"/>
    <s v="SEK"/>
    <n v="1422734313"/>
    <x v="2262"/>
    <n v="1420919913"/>
    <x v="2263"/>
    <x v="0"/>
    <x v="65"/>
    <x v="0"/>
    <x v="32"/>
    <n v="4363"/>
    <x v="6"/>
    <x v="32"/>
  </r>
  <r>
    <x v="2264"/>
    <x v="2264"/>
    <x v="2262"/>
    <x v="12"/>
    <x v="1594"/>
    <x v="1765"/>
    <x v="0"/>
    <x v="0"/>
    <s v="USD"/>
    <n v="1463972400"/>
    <x v="2263"/>
    <n v="1462543114"/>
    <x v="2264"/>
    <x v="0"/>
    <x v="440"/>
    <x v="0"/>
    <x v="32"/>
    <n v="5623.5"/>
    <x v="6"/>
    <x v="32"/>
  </r>
  <r>
    <x v="2265"/>
    <x v="2265"/>
    <x v="2263"/>
    <x v="48"/>
    <x v="1595"/>
    <x v="1766"/>
    <x v="0"/>
    <x v="1"/>
    <s v="GBP"/>
    <n v="1479846507"/>
    <x v="2264"/>
    <n v="1479241707"/>
    <x v="2265"/>
    <x v="0"/>
    <x v="57"/>
    <x v="0"/>
    <x v="32"/>
    <n v="307"/>
    <x v="6"/>
    <x v="32"/>
  </r>
  <r>
    <x v="2266"/>
    <x v="2266"/>
    <x v="2264"/>
    <x v="15"/>
    <x v="1596"/>
    <x v="1767"/>
    <x v="0"/>
    <x v="0"/>
    <s v="USD"/>
    <n v="1461722400"/>
    <x v="2265"/>
    <n v="1460235592"/>
    <x v="2266"/>
    <x v="0"/>
    <x v="441"/>
    <x v="0"/>
    <x v="32"/>
    <n v="2499"/>
    <x v="6"/>
    <x v="32"/>
  </r>
  <r>
    <x v="2267"/>
    <x v="2267"/>
    <x v="2265"/>
    <x v="22"/>
    <x v="1597"/>
    <x v="1768"/>
    <x v="0"/>
    <x v="0"/>
    <s v="USD"/>
    <n v="1419123600"/>
    <x v="2266"/>
    <n v="1416945297"/>
    <x v="2267"/>
    <x v="0"/>
    <x v="442"/>
    <x v="0"/>
    <x v="32"/>
    <n v="38254.5"/>
    <x v="6"/>
    <x v="32"/>
  </r>
  <r>
    <x v="2268"/>
    <x v="2268"/>
    <x v="2266"/>
    <x v="89"/>
    <x v="1598"/>
    <x v="946"/>
    <x v="0"/>
    <x v="0"/>
    <s v="USD"/>
    <n v="1489283915"/>
    <x v="2267"/>
    <n v="1486691915"/>
    <x v="2268"/>
    <x v="0"/>
    <x v="441"/>
    <x v="0"/>
    <x v="32"/>
    <n v="14461"/>
    <x v="6"/>
    <x v="32"/>
  </r>
  <r>
    <x v="2269"/>
    <x v="2269"/>
    <x v="2267"/>
    <x v="30"/>
    <x v="1599"/>
    <x v="1769"/>
    <x v="0"/>
    <x v="0"/>
    <s v="USD"/>
    <n v="1488862800"/>
    <x v="2268"/>
    <n v="1486745663"/>
    <x v="2269"/>
    <x v="0"/>
    <x v="443"/>
    <x v="0"/>
    <x v="32"/>
    <n v="22971.5"/>
    <x v="6"/>
    <x v="32"/>
  </r>
  <r>
    <x v="2270"/>
    <x v="2270"/>
    <x v="2268"/>
    <x v="31"/>
    <x v="1600"/>
    <x v="1770"/>
    <x v="0"/>
    <x v="0"/>
    <s v="USD"/>
    <n v="1484085540"/>
    <x v="2269"/>
    <n v="1482353513"/>
    <x v="2270"/>
    <x v="0"/>
    <x v="444"/>
    <x v="0"/>
    <x v="32"/>
    <n v="90866"/>
    <x v="6"/>
    <x v="32"/>
  </r>
  <r>
    <x v="2271"/>
    <x v="2271"/>
    <x v="2269"/>
    <x v="22"/>
    <x v="1601"/>
    <x v="1771"/>
    <x v="0"/>
    <x v="0"/>
    <s v="USD"/>
    <n v="1481328004"/>
    <x v="2270"/>
    <n v="1478736004"/>
    <x v="2271"/>
    <x v="0"/>
    <x v="445"/>
    <x v="0"/>
    <x v="32"/>
    <n v="28973"/>
    <x v="6"/>
    <x v="32"/>
  </r>
  <r>
    <x v="2272"/>
    <x v="2272"/>
    <x v="2270"/>
    <x v="28"/>
    <x v="1602"/>
    <x v="1772"/>
    <x v="0"/>
    <x v="0"/>
    <s v="USD"/>
    <n v="1449506836"/>
    <x v="2271"/>
    <n v="1446914836"/>
    <x v="2272"/>
    <x v="0"/>
    <x v="446"/>
    <x v="0"/>
    <x v="32"/>
    <n v="7255"/>
    <x v="6"/>
    <x v="32"/>
  </r>
  <r>
    <x v="2273"/>
    <x v="2273"/>
    <x v="2271"/>
    <x v="30"/>
    <x v="1603"/>
    <x v="1773"/>
    <x v="0"/>
    <x v="5"/>
    <s v="CAD"/>
    <n v="1489320642"/>
    <x v="2272"/>
    <n v="1487164242"/>
    <x v="2273"/>
    <x v="0"/>
    <x v="206"/>
    <x v="0"/>
    <x v="32"/>
    <n v="2828"/>
    <x v="6"/>
    <x v="32"/>
  </r>
  <r>
    <x v="2274"/>
    <x v="2274"/>
    <x v="2272"/>
    <x v="30"/>
    <x v="1604"/>
    <x v="1774"/>
    <x v="0"/>
    <x v="0"/>
    <s v="USD"/>
    <n v="1393156857"/>
    <x v="2273"/>
    <n v="1390564857"/>
    <x v="2274"/>
    <x v="0"/>
    <x v="221"/>
    <x v="0"/>
    <x v="32"/>
    <n v="1544.5"/>
    <x v="6"/>
    <x v="32"/>
  </r>
  <r>
    <x v="2275"/>
    <x v="2275"/>
    <x v="2273"/>
    <x v="81"/>
    <x v="1605"/>
    <x v="1775"/>
    <x v="0"/>
    <x v="1"/>
    <s v="GBP"/>
    <n v="1419259679"/>
    <x v="2274"/>
    <n v="1416667679"/>
    <x v="2275"/>
    <x v="0"/>
    <x v="1"/>
    <x v="0"/>
    <x v="32"/>
    <n v="1364.75"/>
    <x v="6"/>
    <x v="32"/>
  </r>
  <r>
    <x v="2276"/>
    <x v="2276"/>
    <x v="2274"/>
    <x v="335"/>
    <x v="1606"/>
    <x v="1776"/>
    <x v="0"/>
    <x v="0"/>
    <s v="USD"/>
    <n v="1388936289"/>
    <x v="2275"/>
    <n v="1386344289"/>
    <x v="2276"/>
    <x v="0"/>
    <x v="11"/>
    <x v="0"/>
    <x v="32"/>
    <n v="2465.5"/>
    <x v="6"/>
    <x v="32"/>
  </r>
  <r>
    <x v="2277"/>
    <x v="2277"/>
    <x v="2275"/>
    <x v="0"/>
    <x v="1607"/>
    <x v="1777"/>
    <x v="0"/>
    <x v="0"/>
    <s v="USD"/>
    <n v="1330359423"/>
    <x v="2276"/>
    <n v="1327767423"/>
    <x v="2277"/>
    <x v="0"/>
    <x v="447"/>
    <x v="0"/>
    <x v="32"/>
    <n v="6099.5"/>
    <x v="6"/>
    <x v="32"/>
  </r>
  <r>
    <x v="2278"/>
    <x v="2278"/>
    <x v="2276"/>
    <x v="13"/>
    <x v="1608"/>
    <x v="1778"/>
    <x v="0"/>
    <x v="13"/>
    <s v="EUR"/>
    <n v="1451861940"/>
    <x v="2277"/>
    <n v="1448902867"/>
    <x v="2278"/>
    <x v="0"/>
    <x v="332"/>
    <x v="0"/>
    <x v="32"/>
    <n v="2758"/>
    <x v="6"/>
    <x v="32"/>
  </r>
  <r>
    <x v="2279"/>
    <x v="2279"/>
    <x v="2277"/>
    <x v="28"/>
    <x v="1609"/>
    <x v="1779"/>
    <x v="0"/>
    <x v="0"/>
    <s v="USD"/>
    <n v="1423022400"/>
    <x v="2278"/>
    <n v="1421436099"/>
    <x v="2279"/>
    <x v="0"/>
    <x v="58"/>
    <x v="0"/>
    <x v="32"/>
    <n v="785"/>
    <x v="6"/>
    <x v="32"/>
  </r>
  <r>
    <x v="2280"/>
    <x v="2280"/>
    <x v="2278"/>
    <x v="336"/>
    <x v="1610"/>
    <x v="1780"/>
    <x v="0"/>
    <x v="0"/>
    <s v="USD"/>
    <n v="1442501991"/>
    <x v="2279"/>
    <n v="1439909991"/>
    <x v="2280"/>
    <x v="0"/>
    <x v="436"/>
    <x v="0"/>
    <x v="32"/>
    <n v="20015.25"/>
    <x v="6"/>
    <x v="32"/>
  </r>
  <r>
    <x v="2281"/>
    <x v="2281"/>
    <x v="2279"/>
    <x v="43"/>
    <x v="1611"/>
    <x v="1781"/>
    <x v="0"/>
    <x v="0"/>
    <s v="USD"/>
    <n v="1311576600"/>
    <x v="2280"/>
    <n v="1306219897"/>
    <x v="2281"/>
    <x v="0"/>
    <x v="202"/>
    <x v="0"/>
    <x v="11"/>
    <n v="283"/>
    <x v="4"/>
    <x v="11"/>
  </r>
  <r>
    <x v="2282"/>
    <x v="2282"/>
    <x v="2280"/>
    <x v="47"/>
    <x v="1612"/>
    <x v="1782"/>
    <x v="0"/>
    <x v="0"/>
    <s v="USD"/>
    <n v="1452744686"/>
    <x v="2281"/>
    <n v="1447560686"/>
    <x v="2282"/>
    <x v="0"/>
    <x v="8"/>
    <x v="0"/>
    <x v="11"/>
    <n v="701"/>
    <x v="4"/>
    <x v="11"/>
  </r>
  <r>
    <x v="2283"/>
    <x v="2283"/>
    <x v="2281"/>
    <x v="9"/>
    <x v="1613"/>
    <x v="1783"/>
    <x v="0"/>
    <x v="0"/>
    <s v="USD"/>
    <n v="1336528804"/>
    <x v="2282"/>
    <n v="1331348404"/>
    <x v="2283"/>
    <x v="0"/>
    <x v="53"/>
    <x v="0"/>
    <x v="11"/>
    <n v="1536.83"/>
    <x v="4"/>
    <x v="11"/>
  </r>
  <r>
    <x v="2284"/>
    <x v="2284"/>
    <x v="2282"/>
    <x v="12"/>
    <x v="1614"/>
    <x v="1784"/>
    <x v="0"/>
    <x v="0"/>
    <s v="USD"/>
    <n v="1299902400"/>
    <x v="2283"/>
    <n v="1297451245"/>
    <x v="2284"/>
    <x v="0"/>
    <x v="211"/>
    <x v="0"/>
    <x v="11"/>
    <n v="3216.1350000000002"/>
    <x v="4"/>
    <x v="11"/>
  </r>
  <r>
    <x v="2285"/>
    <x v="2285"/>
    <x v="2283"/>
    <x v="9"/>
    <x v="1615"/>
    <x v="1785"/>
    <x v="0"/>
    <x v="0"/>
    <s v="USD"/>
    <n v="1340944043"/>
    <x v="2284"/>
    <n v="1338352043"/>
    <x v="2285"/>
    <x v="0"/>
    <x v="1"/>
    <x v="0"/>
    <x v="11"/>
    <n v="1860"/>
    <x v="4"/>
    <x v="11"/>
  </r>
  <r>
    <x v="2286"/>
    <x v="2286"/>
    <x v="2284"/>
    <x v="15"/>
    <x v="1616"/>
    <x v="1395"/>
    <x v="0"/>
    <x v="0"/>
    <s v="USD"/>
    <n v="1378439940"/>
    <x v="2285"/>
    <n v="1376003254"/>
    <x v="2286"/>
    <x v="0"/>
    <x v="25"/>
    <x v="0"/>
    <x v="11"/>
    <n v="757.5"/>
    <x v="4"/>
    <x v="11"/>
  </r>
  <r>
    <x v="2287"/>
    <x v="2287"/>
    <x v="2285"/>
    <x v="37"/>
    <x v="1617"/>
    <x v="1786"/>
    <x v="0"/>
    <x v="0"/>
    <s v="USD"/>
    <n v="1403539260"/>
    <x v="2286"/>
    <n v="1401724860"/>
    <x v="2287"/>
    <x v="0"/>
    <x v="448"/>
    <x v="0"/>
    <x v="11"/>
    <n v="2752.4949999999999"/>
    <x v="4"/>
    <x v="11"/>
  </r>
  <r>
    <x v="2288"/>
    <x v="2288"/>
    <x v="2286"/>
    <x v="28"/>
    <x v="1099"/>
    <x v="1787"/>
    <x v="0"/>
    <x v="0"/>
    <s v="USD"/>
    <n v="1340733600"/>
    <x v="2287"/>
    <n v="1339098689"/>
    <x v="2288"/>
    <x v="0"/>
    <x v="20"/>
    <x v="0"/>
    <x v="11"/>
    <n v="513"/>
    <x v="4"/>
    <x v="11"/>
  </r>
  <r>
    <x v="2289"/>
    <x v="2289"/>
    <x v="2287"/>
    <x v="15"/>
    <x v="1618"/>
    <x v="202"/>
    <x v="0"/>
    <x v="0"/>
    <s v="USD"/>
    <n v="1386372120"/>
    <x v="2288"/>
    <n v="1382659060"/>
    <x v="2289"/>
    <x v="0"/>
    <x v="20"/>
    <x v="0"/>
    <x v="11"/>
    <n v="818"/>
    <x v="4"/>
    <x v="11"/>
  </r>
  <r>
    <x v="2290"/>
    <x v="2290"/>
    <x v="2288"/>
    <x v="15"/>
    <x v="1619"/>
    <x v="1788"/>
    <x v="0"/>
    <x v="0"/>
    <s v="USD"/>
    <n v="1259686800"/>
    <x v="2289"/>
    <n v="1252908330"/>
    <x v="2290"/>
    <x v="0"/>
    <x v="60"/>
    <x v="0"/>
    <x v="11"/>
    <n v="795"/>
    <x v="4"/>
    <x v="11"/>
  </r>
  <r>
    <x v="2291"/>
    <x v="2291"/>
    <x v="2289"/>
    <x v="30"/>
    <x v="1620"/>
    <x v="1789"/>
    <x v="0"/>
    <x v="0"/>
    <s v="USD"/>
    <n v="1335153600"/>
    <x v="2290"/>
    <n v="1332199618"/>
    <x v="2291"/>
    <x v="0"/>
    <x v="68"/>
    <x v="0"/>
    <x v="11"/>
    <n v="2181.5"/>
    <x v="4"/>
    <x v="11"/>
  </r>
  <r>
    <x v="2292"/>
    <x v="2292"/>
    <x v="2290"/>
    <x v="13"/>
    <x v="1621"/>
    <x v="1790"/>
    <x v="0"/>
    <x v="0"/>
    <s v="USD"/>
    <n v="1334767476"/>
    <x v="2291"/>
    <n v="1332175476"/>
    <x v="2292"/>
    <x v="0"/>
    <x v="67"/>
    <x v="0"/>
    <x v="11"/>
    <n v="1095.5050000000001"/>
    <x v="4"/>
    <x v="11"/>
  </r>
  <r>
    <x v="2293"/>
    <x v="2293"/>
    <x v="2291"/>
    <x v="16"/>
    <x v="1622"/>
    <x v="1791"/>
    <x v="0"/>
    <x v="0"/>
    <s v="USD"/>
    <n v="1348545540"/>
    <x v="2292"/>
    <n v="1346345999"/>
    <x v="2293"/>
    <x v="0"/>
    <x v="74"/>
    <x v="0"/>
    <x v="11"/>
    <n v="473.5"/>
    <x v="4"/>
    <x v="11"/>
  </r>
  <r>
    <x v="2294"/>
    <x v="2294"/>
    <x v="2292"/>
    <x v="10"/>
    <x v="1623"/>
    <x v="1792"/>
    <x v="0"/>
    <x v="0"/>
    <s v="USD"/>
    <n v="1358702480"/>
    <x v="2293"/>
    <n v="1356110480"/>
    <x v="2294"/>
    <x v="0"/>
    <x v="300"/>
    <x v="0"/>
    <x v="11"/>
    <n v="3708.02"/>
    <x v="4"/>
    <x v="11"/>
  </r>
  <r>
    <x v="2295"/>
    <x v="2295"/>
    <x v="2293"/>
    <x v="38"/>
    <x v="1624"/>
    <x v="1410"/>
    <x v="0"/>
    <x v="0"/>
    <s v="USD"/>
    <n v="1359240856"/>
    <x v="2294"/>
    <n v="1356648856"/>
    <x v="2295"/>
    <x v="0"/>
    <x v="69"/>
    <x v="0"/>
    <x v="11"/>
    <n v="768.5"/>
    <x v="4"/>
    <x v="11"/>
  </r>
  <r>
    <x v="2296"/>
    <x v="2296"/>
    <x v="2294"/>
    <x v="39"/>
    <x v="1625"/>
    <x v="1793"/>
    <x v="0"/>
    <x v="0"/>
    <s v="USD"/>
    <n v="1330018426"/>
    <x v="2295"/>
    <n v="1326994426"/>
    <x v="2296"/>
    <x v="0"/>
    <x v="108"/>
    <x v="0"/>
    <x v="11"/>
    <n v="5290"/>
    <x v="4"/>
    <x v="11"/>
  </r>
  <r>
    <x v="2297"/>
    <x v="2297"/>
    <x v="2295"/>
    <x v="28"/>
    <x v="1626"/>
    <x v="1794"/>
    <x v="0"/>
    <x v="0"/>
    <s v="USD"/>
    <n v="1331697540"/>
    <x v="2296"/>
    <n v="1328749249"/>
    <x v="2297"/>
    <x v="0"/>
    <x v="10"/>
    <x v="0"/>
    <x v="11"/>
    <n v="512.5"/>
    <x v="4"/>
    <x v="11"/>
  </r>
  <r>
    <x v="2298"/>
    <x v="2298"/>
    <x v="2296"/>
    <x v="11"/>
    <x v="1627"/>
    <x v="1795"/>
    <x v="0"/>
    <x v="0"/>
    <s v="USD"/>
    <n v="1395861033"/>
    <x v="2297"/>
    <n v="1393272633"/>
    <x v="2298"/>
    <x v="0"/>
    <x v="449"/>
    <x v="0"/>
    <x v="11"/>
    <n v="15905"/>
    <x v="4"/>
    <x v="11"/>
  </r>
  <r>
    <x v="2299"/>
    <x v="2299"/>
    <x v="2297"/>
    <x v="43"/>
    <x v="1628"/>
    <x v="1796"/>
    <x v="0"/>
    <x v="0"/>
    <s v="USD"/>
    <n v="1296953209"/>
    <x v="2298"/>
    <n v="1295657209"/>
    <x v="2299"/>
    <x v="0"/>
    <x v="25"/>
    <x v="0"/>
    <x v="11"/>
    <n v="532.25"/>
    <x v="4"/>
    <x v="11"/>
  </r>
  <r>
    <x v="2300"/>
    <x v="2300"/>
    <x v="2298"/>
    <x v="134"/>
    <x v="1629"/>
    <x v="982"/>
    <x v="0"/>
    <x v="0"/>
    <s v="USD"/>
    <n v="1340904416"/>
    <x v="2299"/>
    <n v="1339694816"/>
    <x v="2300"/>
    <x v="0"/>
    <x v="63"/>
    <x v="0"/>
    <x v="11"/>
    <n v="408.5"/>
    <x v="4"/>
    <x v="11"/>
  </r>
  <r>
    <x v="2301"/>
    <x v="2301"/>
    <x v="2299"/>
    <x v="10"/>
    <x v="1630"/>
    <x v="1797"/>
    <x v="0"/>
    <x v="0"/>
    <s v="USD"/>
    <n v="1371785496"/>
    <x v="2300"/>
    <n v="1369193496"/>
    <x v="2301"/>
    <x v="1"/>
    <x v="263"/>
    <x v="0"/>
    <x v="14"/>
    <n v="3445.61"/>
    <x v="4"/>
    <x v="14"/>
  </r>
  <r>
    <x v="2302"/>
    <x v="2302"/>
    <x v="2300"/>
    <x v="98"/>
    <x v="1631"/>
    <x v="1798"/>
    <x v="0"/>
    <x v="0"/>
    <s v="USD"/>
    <n v="1388473200"/>
    <x v="2301"/>
    <n v="1385585434"/>
    <x v="2302"/>
    <x v="1"/>
    <x v="268"/>
    <x v="0"/>
    <x v="14"/>
    <n v="2005"/>
    <x v="4"/>
    <x v="14"/>
  </r>
  <r>
    <x v="2303"/>
    <x v="2303"/>
    <x v="2301"/>
    <x v="337"/>
    <x v="1632"/>
    <x v="1799"/>
    <x v="0"/>
    <x v="0"/>
    <s v="USD"/>
    <n v="1323747596"/>
    <x v="2302"/>
    <n v="1320287996"/>
    <x v="2303"/>
    <x v="1"/>
    <x v="273"/>
    <x v="0"/>
    <x v="14"/>
    <n v="3578.3049999999998"/>
    <x v="4"/>
    <x v="14"/>
  </r>
  <r>
    <x v="2304"/>
    <x v="2304"/>
    <x v="2302"/>
    <x v="12"/>
    <x v="1633"/>
    <x v="1800"/>
    <x v="0"/>
    <x v="0"/>
    <s v="USD"/>
    <n v="1293857940"/>
    <x v="1254"/>
    <n v="1290281691"/>
    <x v="2304"/>
    <x v="1"/>
    <x v="116"/>
    <x v="0"/>
    <x v="14"/>
    <n v="3077.51"/>
    <x v="4"/>
    <x v="14"/>
  </r>
  <r>
    <x v="2305"/>
    <x v="2305"/>
    <x v="2303"/>
    <x v="102"/>
    <x v="1634"/>
    <x v="1801"/>
    <x v="0"/>
    <x v="0"/>
    <s v="USD"/>
    <n v="1407520800"/>
    <x v="2303"/>
    <n v="1405356072"/>
    <x v="2305"/>
    <x v="1"/>
    <x v="157"/>
    <x v="0"/>
    <x v="14"/>
    <n v="9194"/>
    <x v="4"/>
    <x v="14"/>
  </r>
  <r>
    <x v="2306"/>
    <x v="2306"/>
    <x v="2304"/>
    <x v="8"/>
    <x v="1635"/>
    <x v="1802"/>
    <x v="0"/>
    <x v="0"/>
    <s v="USD"/>
    <n v="1331352129"/>
    <x v="2304"/>
    <n v="1328760129"/>
    <x v="2306"/>
    <x v="1"/>
    <x v="196"/>
    <x v="0"/>
    <x v="14"/>
    <n v="1904.7750000000001"/>
    <x v="4"/>
    <x v="14"/>
  </r>
  <r>
    <x v="2307"/>
    <x v="2307"/>
    <x v="2305"/>
    <x v="338"/>
    <x v="1636"/>
    <x v="1803"/>
    <x v="0"/>
    <x v="0"/>
    <s v="USD"/>
    <n v="1336245328"/>
    <x v="2305"/>
    <n v="1333653333"/>
    <x v="2307"/>
    <x v="1"/>
    <x v="11"/>
    <x v="0"/>
    <x v="14"/>
    <n v="1085.1300000000001"/>
    <x v="4"/>
    <x v="14"/>
  </r>
  <r>
    <x v="2308"/>
    <x v="2308"/>
    <x v="2306"/>
    <x v="63"/>
    <x v="1637"/>
    <x v="1804"/>
    <x v="0"/>
    <x v="0"/>
    <s v="USD"/>
    <n v="1409274000"/>
    <x v="2306"/>
    <n v="1406847996"/>
    <x v="2308"/>
    <x v="1"/>
    <x v="450"/>
    <x v="0"/>
    <x v="14"/>
    <n v="25633.555"/>
    <x v="4"/>
    <x v="14"/>
  </r>
  <r>
    <x v="2309"/>
    <x v="2309"/>
    <x v="2307"/>
    <x v="12"/>
    <x v="1638"/>
    <x v="1805"/>
    <x v="0"/>
    <x v="0"/>
    <s v="USD"/>
    <n v="1362872537"/>
    <x v="2307"/>
    <n v="1359848537"/>
    <x v="2309"/>
    <x v="1"/>
    <x v="329"/>
    <x v="0"/>
    <x v="14"/>
    <n v="3253.7350000000001"/>
    <x v="4"/>
    <x v="14"/>
  </r>
  <r>
    <x v="2310"/>
    <x v="2310"/>
    <x v="2308"/>
    <x v="17"/>
    <x v="1639"/>
    <x v="1806"/>
    <x v="0"/>
    <x v="0"/>
    <s v="USD"/>
    <n v="1363889015"/>
    <x v="2308"/>
    <n v="1361300615"/>
    <x v="2310"/>
    <x v="1"/>
    <x v="451"/>
    <x v="0"/>
    <x v="14"/>
    <n v="40279.68"/>
    <x v="4"/>
    <x v="14"/>
  </r>
  <r>
    <x v="2311"/>
    <x v="2311"/>
    <x v="2309"/>
    <x v="7"/>
    <x v="1640"/>
    <x v="1807"/>
    <x v="0"/>
    <x v="0"/>
    <s v="USD"/>
    <n v="1399421189"/>
    <x v="2309"/>
    <n v="1396829189"/>
    <x v="2311"/>
    <x v="1"/>
    <x v="201"/>
    <x v="0"/>
    <x v="14"/>
    <n v="4737"/>
    <x v="4"/>
    <x v="14"/>
  </r>
  <r>
    <x v="2312"/>
    <x v="2312"/>
    <x v="2310"/>
    <x v="9"/>
    <x v="1641"/>
    <x v="1808"/>
    <x v="0"/>
    <x v="0"/>
    <s v="USD"/>
    <n v="1397862000"/>
    <x v="2310"/>
    <n v="1395155478"/>
    <x v="2312"/>
    <x v="1"/>
    <x v="1"/>
    <x v="0"/>
    <x v="14"/>
    <n v="1657.5"/>
    <x v="4"/>
    <x v="14"/>
  </r>
  <r>
    <x v="2313"/>
    <x v="2313"/>
    <x v="2311"/>
    <x v="10"/>
    <x v="1642"/>
    <x v="1809"/>
    <x v="0"/>
    <x v="0"/>
    <s v="USD"/>
    <n v="1336086026"/>
    <x v="2311"/>
    <n v="1333494026"/>
    <x v="2313"/>
    <x v="1"/>
    <x v="328"/>
    <x v="0"/>
    <x v="14"/>
    <n v="4474.51"/>
    <x v="4"/>
    <x v="14"/>
  </r>
  <r>
    <x v="2314"/>
    <x v="2314"/>
    <x v="2312"/>
    <x v="38"/>
    <x v="1643"/>
    <x v="1810"/>
    <x v="0"/>
    <x v="0"/>
    <s v="USD"/>
    <n v="1339074857"/>
    <x v="2312"/>
    <n v="1336482857"/>
    <x v="2314"/>
    <x v="1"/>
    <x v="133"/>
    <x v="0"/>
    <x v="14"/>
    <n v="966.82"/>
    <x v="4"/>
    <x v="14"/>
  </r>
  <r>
    <x v="2315"/>
    <x v="2315"/>
    <x v="2313"/>
    <x v="30"/>
    <x v="1644"/>
    <x v="946"/>
    <x v="0"/>
    <x v="0"/>
    <s v="USD"/>
    <n v="1336238743"/>
    <x v="2313"/>
    <n v="1333646743"/>
    <x v="2315"/>
    <x v="1"/>
    <x v="31"/>
    <x v="0"/>
    <x v="14"/>
    <n v="1314.5"/>
    <x v="4"/>
    <x v="14"/>
  </r>
  <r>
    <x v="2316"/>
    <x v="2316"/>
    <x v="2314"/>
    <x v="36"/>
    <x v="1645"/>
    <x v="1811"/>
    <x v="0"/>
    <x v="0"/>
    <s v="USD"/>
    <n v="1260383040"/>
    <x v="2314"/>
    <n v="1253726650"/>
    <x v="2316"/>
    <x v="1"/>
    <x v="452"/>
    <x v="0"/>
    <x v="14"/>
    <n v="7903.2"/>
    <x v="4"/>
    <x v="14"/>
  </r>
  <r>
    <x v="2317"/>
    <x v="2317"/>
    <x v="2315"/>
    <x v="44"/>
    <x v="1646"/>
    <x v="87"/>
    <x v="0"/>
    <x v="0"/>
    <s v="USD"/>
    <n v="1266210000"/>
    <x v="2315"/>
    <n v="1263474049"/>
    <x v="2317"/>
    <x v="1"/>
    <x v="19"/>
    <x v="0"/>
    <x v="14"/>
    <n v="219"/>
    <x v="4"/>
    <x v="14"/>
  </r>
  <r>
    <x v="2318"/>
    <x v="2318"/>
    <x v="2316"/>
    <x v="10"/>
    <x v="1647"/>
    <x v="1812"/>
    <x v="0"/>
    <x v="0"/>
    <s v="USD"/>
    <n v="1253937540"/>
    <x v="2316"/>
    <n v="1251214014"/>
    <x v="2318"/>
    <x v="1"/>
    <x v="430"/>
    <x v="0"/>
    <x v="14"/>
    <n v="3108"/>
    <x v="4"/>
    <x v="14"/>
  </r>
  <r>
    <x v="2319"/>
    <x v="2319"/>
    <x v="2317"/>
    <x v="9"/>
    <x v="1648"/>
    <x v="1813"/>
    <x v="0"/>
    <x v="0"/>
    <s v="USD"/>
    <n v="1387072685"/>
    <x v="2317"/>
    <n v="1384480685"/>
    <x v="2319"/>
    <x v="1"/>
    <x v="99"/>
    <x v="0"/>
    <x v="14"/>
    <n v="1654"/>
    <x v="4"/>
    <x v="14"/>
  </r>
  <r>
    <x v="2320"/>
    <x v="2320"/>
    <x v="2318"/>
    <x v="10"/>
    <x v="1649"/>
    <x v="1814"/>
    <x v="0"/>
    <x v="0"/>
    <s v="USD"/>
    <n v="1396463800"/>
    <x v="2318"/>
    <n v="1393443400"/>
    <x v="2320"/>
    <x v="1"/>
    <x v="30"/>
    <x v="0"/>
    <x v="14"/>
    <n v="2761"/>
    <x v="4"/>
    <x v="14"/>
  </r>
  <r>
    <x v="2321"/>
    <x v="2321"/>
    <x v="2319"/>
    <x v="339"/>
    <x v="1650"/>
    <x v="1815"/>
    <x v="3"/>
    <x v="15"/>
    <s v="EUR"/>
    <n v="1491282901"/>
    <x v="2319"/>
    <n v="1488694501"/>
    <x v="2321"/>
    <x v="0"/>
    <x v="31"/>
    <x v="1"/>
    <x v="33"/>
    <n v="2097"/>
    <x v="7"/>
    <x v="33"/>
  </r>
  <r>
    <x v="2322"/>
    <x v="2322"/>
    <x v="2320"/>
    <x v="200"/>
    <x v="1079"/>
    <x v="1816"/>
    <x v="3"/>
    <x v="0"/>
    <s v="USD"/>
    <n v="1491769769"/>
    <x v="2320"/>
    <n v="1489181369"/>
    <x v="2322"/>
    <x v="0"/>
    <x v="80"/>
    <x v="1"/>
    <x v="33"/>
    <n v="44.5"/>
    <x v="7"/>
    <x v="33"/>
  </r>
  <r>
    <x v="2323"/>
    <x v="2323"/>
    <x v="2321"/>
    <x v="49"/>
    <x v="678"/>
    <x v="1817"/>
    <x v="3"/>
    <x v="0"/>
    <s v="USD"/>
    <n v="1490033247"/>
    <x v="2321"/>
    <n v="1489428447"/>
    <x v="2323"/>
    <x v="0"/>
    <x v="80"/>
    <x v="1"/>
    <x v="33"/>
    <n v="62"/>
    <x v="7"/>
    <x v="33"/>
  </r>
  <r>
    <x v="2324"/>
    <x v="2324"/>
    <x v="2322"/>
    <x v="51"/>
    <x v="970"/>
    <x v="1818"/>
    <x v="3"/>
    <x v="1"/>
    <s v="GBP"/>
    <n v="1490559285"/>
    <x v="2322"/>
    <n v="1487970885"/>
    <x v="2324"/>
    <x v="0"/>
    <x v="42"/>
    <x v="1"/>
    <x v="33"/>
    <n v="808"/>
    <x v="7"/>
    <x v="33"/>
  </r>
  <r>
    <x v="2325"/>
    <x v="2325"/>
    <x v="2323"/>
    <x v="28"/>
    <x v="439"/>
    <x v="1819"/>
    <x v="3"/>
    <x v="0"/>
    <s v="USD"/>
    <n v="1490830331"/>
    <x v="2323"/>
    <n v="1488241931"/>
    <x v="2325"/>
    <x v="0"/>
    <x v="63"/>
    <x v="1"/>
    <x v="33"/>
    <n v="43.5"/>
    <x v="7"/>
    <x v="33"/>
  </r>
  <r>
    <x v="2326"/>
    <x v="2326"/>
    <x v="2324"/>
    <x v="36"/>
    <x v="1651"/>
    <x v="174"/>
    <x v="3"/>
    <x v="0"/>
    <s v="USD"/>
    <n v="1493571600"/>
    <x v="2324"/>
    <n v="1489106948"/>
    <x v="2326"/>
    <x v="0"/>
    <x v="29"/>
    <x v="1"/>
    <x v="33"/>
    <n v="54.5"/>
    <x v="7"/>
    <x v="33"/>
  </r>
  <r>
    <x v="2327"/>
    <x v="2327"/>
    <x v="2325"/>
    <x v="19"/>
    <x v="1652"/>
    <x v="1820"/>
    <x v="0"/>
    <x v="0"/>
    <s v="USD"/>
    <n v="1409090440"/>
    <x v="2325"/>
    <n v="1406066440"/>
    <x v="2327"/>
    <x v="1"/>
    <x v="453"/>
    <x v="0"/>
    <x v="33"/>
    <n v="93744.005000000005"/>
    <x v="7"/>
    <x v="33"/>
  </r>
  <r>
    <x v="2328"/>
    <x v="2328"/>
    <x v="2326"/>
    <x v="3"/>
    <x v="1653"/>
    <x v="1821"/>
    <x v="0"/>
    <x v="0"/>
    <s v="USD"/>
    <n v="1434307537"/>
    <x v="2326"/>
    <n v="1431715537"/>
    <x v="2328"/>
    <x v="1"/>
    <x v="416"/>
    <x v="0"/>
    <x v="33"/>
    <n v="12991"/>
    <x v="7"/>
    <x v="33"/>
  </r>
  <r>
    <x v="2329"/>
    <x v="2329"/>
    <x v="2327"/>
    <x v="31"/>
    <x v="1654"/>
    <x v="1822"/>
    <x v="0"/>
    <x v="0"/>
    <s v="USD"/>
    <n v="1405609146"/>
    <x v="2327"/>
    <n v="1403017146"/>
    <x v="2329"/>
    <x v="1"/>
    <x v="207"/>
    <x v="0"/>
    <x v="33"/>
    <n v="13302.5"/>
    <x v="7"/>
    <x v="33"/>
  </r>
  <r>
    <x v="2330"/>
    <x v="2330"/>
    <x v="2328"/>
    <x v="19"/>
    <x v="1655"/>
    <x v="1823"/>
    <x v="0"/>
    <x v="0"/>
    <s v="USD"/>
    <n v="1451001600"/>
    <x v="2328"/>
    <n v="1448400943"/>
    <x v="2330"/>
    <x v="1"/>
    <x v="430"/>
    <x v="0"/>
    <x v="33"/>
    <n v="18005.5"/>
    <x v="7"/>
    <x v="33"/>
  </r>
  <r>
    <x v="2331"/>
    <x v="2331"/>
    <x v="2329"/>
    <x v="6"/>
    <x v="1656"/>
    <x v="1824"/>
    <x v="0"/>
    <x v="0"/>
    <s v="USD"/>
    <n v="1408320490"/>
    <x v="2329"/>
    <n v="1405728490"/>
    <x v="2331"/>
    <x v="1"/>
    <x v="454"/>
    <x v="0"/>
    <x v="33"/>
    <n v="5914.05"/>
    <x v="7"/>
    <x v="33"/>
  </r>
  <r>
    <x v="2332"/>
    <x v="2332"/>
    <x v="2330"/>
    <x v="31"/>
    <x v="1657"/>
    <x v="1825"/>
    <x v="0"/>
    <x v="0"/>
    <s v="USD"/>
    <n v="1423235071"/>
    <x v="2330"/>
    <n v="1420643071"/>
    <x v="2332"/>
    <x v="1"/>
    <x v="455"/>
    <x v="0"/>
    <x v="33"/>
    <n v="13464.5"/>
    <x v="7"/>
    <x v="33"/>
  </r>
  <r>
    <x v="2333"/>
    <x v="2333"/>
    <x v="2331"/>
    <x v="20"/>
    <x v="610"/>
    <x v="1826"/>
    <x v="0"/>
    <x v="0"/>
    <s v="USD"/>
    <n v="1401385800"/>
    <x v="2331"/>
    <n v="1399563390"/>
    <x v="2333"/>
    <x v="1"/>
    <x v="225"/>
    <x v="0"/>
    <x v="33"/>
    <n v="683.5"/>
    <x v="7"/>
    <x v="33"/>
  </r>
  <r>
    <x v="2334"/>
    <x v="2334"/>
    <x v="2332"/>
    <x v="23"/>
    <x v="1658"/>
    <x v="1827"/>
    <x v="0"/>
    <x v="0"/>
    <s v="USD"/>
    <n v="1415208840"/>
    <x v="2332"/>
    <n v="1412611498"/>
    <x v="2334"/>
    <x v="1"/>
    <x v="85"/>
    <x v="0"/>
    <x v="33"/>
    <n v="2072.5"/>
    <x v="7"/>
    <x v="33"/>
  </r>
  <r>
    <x v="2335"/>
    <x v="2335"/>
    <x v="2333"/>
    <x v="31"/>
    <x v="1659"/>
    <x v="1828"/>
    <x v="0"/>
    <x v="0"/>
    <s v="USD"/>
    <n v="1402494243"/>
    <x v="2333"/>
    <n v="1399902243"/>
    <x v="2335"/>
    <x v="1"/>
    <x v="170"/>
    <x v="0"/>
    <x v="33"/>
    <n v="12894.5"/>
    <x v="7"/>
    <x v="33"/>
  </r>
  <r>
    <x v="2336"/>
    <x v="2336"/>
    <x v="2334"/>
    <x v="22"/>
    <x v="1660"/>
    <x v="1829"/>
    <x v="0"/>
    <x v="0"/>
    <s v="USD"/>
    <n v="1394316695"/>
    <x v="2334"/>
    <n v="1390860695"/>
    <x v="2336"/>
    <x v="1"/>
    <x v="456"/>
    <x v="0"/>
    <x v="33"/>
    <n v="53155.754999999997"/>
    <x v="7"/>
    <x v="33"/>
  </r>
  <r>
    <x v="2337"/>
    <x v="2337"/>
    <x v="2335"/>
    <x v="14"/>
    <x v="1661"/>
    <x v="1830"/>
    <x v="0"/>
    <x v="0"/>
    <s v="USD"/>
    <n v="1403796143"/>
    <x v="2335"/>
    <n v="1401204143"/>
    <x v="2337"/>
    <x v="1"/>
    <x v="122"/>
    <x v="0"/>
    <x v="33"/>
    <n v="6729"/>
    <x v="7"/>
    <x v="33"/>
  </r>
  <r>
    <x v="2338"/>
    <x v="2338"/>
    <x v="2336"/>
    <x v="36"/>
    <x v="1662"/>
    <x v="1831"/>
    <x v="0"/>
    <x v="0"/>
    <s v="USD"/>
    <n v="1404077484"/>
    <x v="2336"/>
    <n v="1401485484"/>
    <x v="2338"/>
    <x v="1"/>
    <x v="252"/>
    <x v="0"/>
    <x v="33"/>
    <n v="7647.25"/>
    <x v="7"/>
    <x v="33"/>
  </r>
  <r>
    <x v="2339"/>
    <x v="2339"/>
    <x v="2337"/>
    <x v="31"/>
    <x v="1663"/>
    <x v="1832"/>
    <x v="0"/>
    <x v="0"/>
    <s v="USD"/>
    <n v="1482134340"/>
    <x v="2337"/>
    <n v="1479496309"/>
    <x v="2339"/>
    <x v="1"/>
    <x v="457"/>
    <x v="0"/>
    <x v="33"/>
    <n v="37328"/>
    <x v="7"/>
    <x v="33"/>
  </r>
  <r>
    <x v="2340"/>
    <x v="2340"/>
    <x v="2338"/>
    <x v="79"/>
    <x v="1664"/>
    <x v="1833"/>
    <x v="0"/>
    <x v="0"/>
    <s v="USD"/>
    <n v="1477841138"/>
    <x v="2338"/>
    <n v="1475249138"/>
    <x v="2340"/>
    <x v="1"/>
    <x v="458"/>
    <x v="0"/>
    <x v="33"/>
    <n v="21357"/>
    <x v="7"/>
    <x v="33"/>
  </r>
  <r>
    <x v="2341"/>
    <x v="2341"/>
    <x v="2339"/>
    <x v="10"/>
    <x v="117"/>
    <x v="109"/>
    <x v="1"/>
    <x v="0"/>
    <s v="USD"/>
    <n v="1436729504"/>
    <x v="2339"/>
    <n v="1434137504"/>
    <x v="2341"/>
    <x v="0"/>
    <x v="78"/>
    <x v="1"/>
    <x v="7"/>
    <n v="0"/>
    <x v="2"/>
    <x v="7"/>
  </r>
  <r>
    <x v="2342"/>
    <x v="2342"/>
    <x v="2340"/>
    <x v="62"/>
    <x v="117"/>
    <x v="109"/>
    <x v="1"/>
    <x v="0"/>
    <s v="USD"/>
    <n v="1412571600"/>
    <x v="2340"/>
    <n v="1410799870"/>
    <x v="2342"/>
    <x v="0"/>
    <x v="78"/>
    <x v="1"/>
    <x v="7"/>
    <n v="0"/>
    <x v="2"/>
    <x v="7"/>
  </r>
  <r>
    <x v="2343"/>
    <x v="2343"/>
    <x v="2341"/>
    <x v="3"/>
    <x v="452"/>
    <x v="419"/>
    <x v="1"/>
    <x v="0"/>
    <s v="USD"/>
    <n v="1452282420"/>
    <x v="2341"/>
    <n v="1447962505"/>
    <x v="2343"/>
    <x v="0"/>
    <x v="29"/>
    <x v="1"/>
    <x v="7"/>
    <n v="150.5"/>
    <x v="2"/>
    <x v="7"/>
  </r>
  <r>
    <x v="2344"/>
    <x v="2344"/>
    <x v="2342"/>
    <x v="28"/>
    <x v="116"/>
    <x v="370"/>
    <x v="1"/>
    <x v="5"/>
    <s v="CAD"/>
    <n v="1466789269"/>
    <x v="2342"/>
    <n v="1464197269"/>
    <x v="2344"/>
    <x v="0"/>
    <x v="29"/>
    <x v="1"/>
    <x v="7"/>
    <n v="1"/>
    <x v="2"/>
    <x v="7"/>
  </r>
  <r>
    <x v="2345"/>
    <x v="2345"/>
    <x v="2343"/>
    <x v="9"/>
    <x v="117"/>
    <x v="109"/>
    <x v="1"/>
    <x v="0"/>
    <s v="USD"/>
    <n v="1427845140"/>
    <x v="2343"/>
    <n v="1424822556"/>
    <x v="2345"/>
    <x v="0"/>
    <x v="78"/>
    <x v="1"/>
    <x v="7"/>
    <n v="0"/>
    <x v="2"/>
    <x v="7"/>
  </r>
  <r>
    <x v="2346"/>
    <x v="2346"/>
    <x v="2344"/>
    <x v="127"/>
    <x v="1665"/>
    <x v="1834"/>
    <x v="1"/>
    <x v="0"/>
    <s v="USD"/>
    <n v="1476731431"/>
    <x v="2344"/>
    <n v="1472843431"/>
    <x v="2346"/>
    <x v="0"/>
    <x v="83"/>
    <x v="1"/>
    <x v="7"/>
    <n v="21"/>
    <x v="2"/>
    <x v="7"/>
  </r>
  <r>
    <x v="2347"/>
    <x v="2347"/>
    <x v="2345"/>
    <x v="28"/>
    <x v="493"/>
    <x v="1835"/>
    <x v="1"/>
    <x v="0"/>
    <s v="USD"/>
    <n v="1472135676"/>
    <x v="2345"/>
    <n v="1469543676"/>
    <x v="2347"/>
    <x v="0"/>
    <x v="29"/>
    <x v="1"/>
    <x v="7"/>
    <n v="8"/>
    <x v="2"/>
    <x v="7"/>
  </r>
  <r>
    <x v="2348"/>
    <x v="2348"/>
    <x v="2346"/>
    <x v="54"/>
    <x v="795"/>
    <x v="1836"/>
    <x v="1"/>
    <x v="0"/>
    <s v="USD"/>
    <n v="1456006938"/>
    <x v="2346"/>
    <n v="1450822938"/>
    <x v="2348"/>
    <x v="0"/>
    <x v="81"/>
    <x v="1"/>
    <x v="7"/>
    <n v="137.5"/>
    <x v="2"/>
    <x v="7"/>
  </r>
  <r>
    <x v="2349"/>
    <x v="2349"/>
    <x v="2347"/>
    <x v="340"/>
    <x v="117"/>
    <x v="109"/>
    <x v="1"/>
    <x v="11"/>
    <s v="SEK"/>
    <n v="1439318228"/>
    <x v="2347"/>
    <n v="1436812628"/>
    <x v="2349"/>
    <x v="0"/>
    <x v="78"/>
    <x v="1"/>
    <x v="7"/>
    <n v="0"/>
    <x v="2"/>
    <x v="7"/>
  </r>
  <r>
    <x v="2350"/>
    <x v="2350"/>
    <x v="2348"/>
    <x v="63"/>
    <x v="117"/>
    <x v="109"/>
    <x v="1"/>
    <x v="17"/>
    <s v="EUR"/>
    <n v="1483474370"/>
    <x v="2348"/>
    <n v="1480882370"/>
    <x v="2350"/>
    <x v="0"/>
    <x v="78"/>
    <x v="1"/>
    <x v="7"/>
    <n v="0"/>
    <x v="2"/>
    <x v="7"/>
  </r>
  <r>
    <x v="2351"/>
    <x v="2351"/>
    <x v="2349"/>
    <x v="341"/>
    <x v="1651"/>
    <x v="1837"/>
    <x v="1"/>
    <x v="4"/>
    <s v="NZD"/>
    <n v="1430360739"/>
    <x v="2349"/>
    <n v="1427768739"/>
    <x v="2351"/>
    <x v="0"/>
    <x v="63"/>
    <x v="1"/>
    <x v="7"/>
    <n v="57.5"/>
    <x v="2"/>
    <x v="7"/>
  </r>
  <r>
    <x v="2352"/>
    <x v="2352"/>
    <x v="2350"/>
    <x v="13"/>
    <x v="117"/>
    <x v="109"/>
    <x v="1"/>
    <x v="0"/>
    <s v="USD"/>
    <n v="1433603552"/>
    <x v="2350"/>
    <n v="1428419552"/>
    <x v="2352"/>
    <x v="0"/>
    <x v="78"/>
    <x v="1"/>
    <x v="7"/>
    <n v="0"/>
    <x v="2"/>
    <x v="7"/>
  </r>
  <r>
    <x v="2353"/>
    <x v="2353"/>
    <x v="2351"/>
    <x v="28"/>
    <x v="117"/>
    <x v="109"/>
    <x v="1"/>
    <x v="0"/>
    <s v="USD"/>
    <n v="1429632822"/>
    <x v="2351"/>
    <n v="1428596022"/>
    <x v="2353"/>
    <x v="0"/>
    <x v="78"/>
    <x v="1"/>
    <x v="7"/>
    <n v="0"/>
    <x v="2"/>
    <x v="7"/>
  </r>
  <r>
    <x v="2354"/>
    <x v="2354"/>
    <x v="2352"/>
    <x v="19"/>
    <x v="379"/>
    <x v="1838"/>
    <x v="1"/>
    <x v="0"/>
    <s v="USD"/>
    <n v="1420910460"/>
    <x v="2352"/>
    <n v="1415726460"/>
    <x v="2354"/>
    <x v="0"/>
    <x v="29"/>
    <x v="1"/>
    <x v="7"/>
    <n v="13"/>
    <x v="2"/>
    <x v="7"/>
  </r>
  <r>
    <x v="2355"/>
    <x v="2355"/>
    <x v="2353"/>
    <x v="6"/>
    <x v="434"/>
    <x v="1839"/>
    <x v="1"/>
    <x v="2"/>
    <s v="AUD"/>
    <n v="1430604136"/>
    <x v="2353"/>
    <n v="1428012136"/>
    <x v="2355"/>
    <x v="0"/>
    <x v="84"/>
    <x v="1"/>
    <x v="7"/>
    <n v="28.5"/>
    <x v="2"/>
    <x v="7"/>
  </r>
  <r>
    <x v="2356"/>
    <x v="2356"/>
    <x v="2354"/>
    <x v="3"/>
    <x v="117"/>
    <x v="109"/>
    <x v="1"/>
    <x v="9"/>
    <s v="EUR"/>
    <n v="1433530104"/>
    <x v="2354"/>
    <n v="1430938104"/>
    <x v="2356"/>
    <x v="0"/>
    <x v="78"/>
    <x v="1"/>
    <x v="7"/>
    <n v="0"/>
    <x v="2"/>
    <x v="7"/>
  </r>
  <r>
    <x v="2357"/>
    <x v="2357"/>
    <x v="2355"/>
    <x v="100"/>
    <x v="117"/>
    <x v="109"/>
    <x v="1"/>
    <x v="1"/>
    <s v="GBP"/>
    <n v="1445093578"/>
    <x v="2355"/>
    <n v="1442501578"/>
    <x v="2357"/>
    <x v="0"/>
    <x v="78"/>
    <x v="1"/>
    <x v="7"/>
    <n v="0"/>
    <x v="2"/>
    <x v="7"/>
  </r>
  <r>
    <x v="2358"/>
    <x v="2358"/>
    <x v="2356"/>
    <x v="15"/>
    <x v="117"/>
    <x v="109"/>
    <x v="1"/>
    <x v="1"/>
    <s v="GBP"/>
    <n v="1422664740"/>
    <x v="2356"/>
    <n v="1417818036"/>
    <x v="2358"/>
    <x v="0"/>
    <x v="78"/>
    <x v="1"/>
    <x v="7"/>
    <n v="0"/>
    <x v="2"/>
    <x v="7"/>
  </r>
  <r>
    <x v="2359"/>
    <x v="2359"/>
    <x v="2357"/>
    <x v="51"/>
    <x v="1666"/>
    <x v="1840"/>
    <x v="1"/>
    <x v="0"/>
    <s v="USD"/>
    <n v="1438616124"/>
    <x v="2357"/>
    <n v="1433432124"/>
    <x v="2359"/>
    <x v="0"/>
    <x v="83"/>
    <x v="1"/>
    <x v="7"/>
    <n v="552"/>
    <x v="2"/>
    <x v="7"/>
  </r>
  <r>
    <x v="2360"/>
    <x v="2360"/>
    <x v="2358"/>
    <x v="10"/>
    <x v="369"/>
    <x v="167"/>
    <x v="1"/>
    <x v="5"/>
    <s v="CAD"/>
    <n v="1454864280"/>
    <x v="2358"/>
    <n v="1452272280"/>
    <x v="2360"/>
    <x v="0"/>
    <x v="29"/>
    <x v="1"/>
    <x v="7"/>
    <n v="1.5"/>
    <x v="2"/>
    <x v="7"/>
  </r>
  <r>
    <x v="2361"/>
    <x v="2361"/>
    <x v="2359"/>
    <x v="48"/>
    <x v="117"/>
    <x v="109"/>
    <x v="1"/>
    <x v="5"/>
    <s v="CAD"/>
    <n v="1462053600"/>
    <x v="2359"/>
    <n v="1459975008"/>
    <x v="2361"/>
    <x v="0"/>
    <x v="78"/>
    <x v="1"/>
    <x v="7"/>
    <n v="0"/>
    <x v="2"/>
    <x v="7"/>
  </r>
  <r>
    <x v="2362"/>
    <x v="2362"/>
    <x v="2360"/>
    <x v="329"/>
    <x v="678"/>
    <x v="1841"/>
    <x v="1"/>
    <x v="0"/>
    <s v="USD"/>
    <n v="1418315470"/>
    <x v="2360"/>
    <n v="1415723470"/>
    <x v="2362"/>
    <x v="0"/>
    <x v="84"/>
    <x v="1"/>
    <x v="7"/>
    <n v="61"/>
    <x v="2"/>
    <x v="7"/>
  </r>
  <r>
    <x v="2363"/>
    <x v="2363"/>
    <x v="2361"/>
    <x v="164"/>
    <x v="117"/>
    <x v="109"/>
    <x v="1"/>
    <x v="0"/>
    <s v="USD"/>
    <n v="1451348200"/>
    <x v="2361"/>
    <n v="1447460200"/>
    <x v="2363"/>
    <x v="0"/>
    <x v="78"/>
    <x v="1"/>
    <x v="7"/>
    <n v="0"/>
    <x v="2"/>
    <x v="7"/>
  </r>
  <r>
    <x v="2364"/>
    <x v="2364"/>
    <x v="2362"/>
    <x v="342"/>
    <x v="117"/>
    <x v="109"/>
    <x v="1"/>
    <x v="0"/>
    <s v="USD"/>
    <n v="1445898356"/>
    <x v="2362"/>
    <n v="1441146356"/>
    <x v="2364"/>
    <x v="0"/>
    <x v="78"/>
    <x v="1"/>
    <x v="7"/>
    <n v="0"/>
    <x v="2"/>
    <x v="7"/>
  </r>
  <r>
    <x v="2365"/>
    <x v="2365"/>
    <x v="2363"/>
    <x v="28"/>
    <x v="117"/>
    <x v="109"/>
    <x v="1"/>
    <x v="13"/>
    <s v="EUR"/>
    <n v="1453071600"/>
    <x v="2363"/>
    <n v="1449596425"/>
    <x v="2365"/>
    <x v="0"/>
    <x v="78"/>
    <x v="1"/>
    <x v="7"/>
    <n v="0"/>
    <x v="2"/>
    <x v="7"/>
  </r>
  <r>
    <x v="2366"/>
    <x v="2366"/>
    <x v="2364"/>
    <x v="31"/>
    <x v="1310"/>
    <x v="1842"/>
    <x v="1"/>
    <x v="1"/>
    <s v="GBP"/>
    <n v="1445431533"/>
    <x v="2364"/>
    <n v="1442839533"/>
    <x v="2366"/>
    <x v="0"/>
    <x v="74"/>
    <x v="1"/>
    <x v="7"/>
    <n v="1328.5"/>
    <x v="2"/>
    <x v="7"/>
  </r>
  <r>
    <x v="2367"/>
    <x v="2367"/>
    <x v="2365"/>
    <x v="63"/>
    <x v="1667"/>
    <x v="1843"/>
    <x v="1"/>
    <x v="0"/>
    <s v="USD"/>
    <n v="1461622616"/>
    <x v="2365"/>
    <n v="1456442216"/>
    <x v="2367"/>
    <x v="0"/>
    <x v="25"/>
    <x v="1"/>
    <x v="7"/>
    <n v="342"/>
    <x v="2"/>
    <x v="7"/>
  </r>
  <r>
    <x v="2368"/>
    <x v="2368"/>
    <x v="2366"/>
    <x v="79"/>
    <x v="173"/>
    <x v="1161"/>
    <x v="1"/>
    <x v="0"/>
    <s v="USD"/>
    <n v="1429028365"/>
    <x v="2366"/>
    <n v="1425143965"/>
    <x v="2368"/>
    <x v="0"/>
    <x v="84"/>
    <x v="1"/>
    <x v="7"/>
    <n v="51"/>
    <x v="2"/>
    <x v="7"/>
  </r>
  <r>
    <x v="2369"/>
    <x v="2369"/>
    <x v="2367"/>
    <x v="31"/>
    <x v="117"/>
    <x v="109"/>
    <x v="1"/>
    <x v="0"/>
    <s v="USD"/>
    <n v="1455132611"/>
    <x v="2367"/>
    <n v="1452540611"/>
    <x v="2369"/>
    <x v="0"/>
    <x v="78"/>
    <x v="1"/>
    <x v="7"/>
    <n v="0"/>
    <x v="2"/>
    <x v="7"/>
  </r>
  <r>
    <x v="2370"/>
    <x v="2370"/>
    <x v="2368"/>
    <x v="31"/>
    <x v="376"/>
    <x v="1844"/>
    <x v="1"/>
    <x v="0"/>
    <s v="USD"/>
    <n v="1418877141"/>
    <x v="2368"/>
    <n v="1416285141"/>
    <x v="2370"/>
    <x v="0"/>
    <x v="80"/>
    <x v="1"/>
    <x v="7"/>
    <n v="43"/>
    <x v="2"/>
    <x v="7"/>
  </r>
  <r>
    <x v="2371"/>
    <x v="2371"/>
    <x v="2369"/>
    <x v="13"/>
    <x v="117"/>
    <x v="109"/>
    <x v="1"/>
    <x v="0"/>
    <s v="USD"/>
    <n v="1435257596"/>
    <x v="2369"/>
    <n v="1432665596"/>
    <x v="2371"/>
    <x v="0"/>
    <x v="78"/>
    <x v="1"/>
    <x v="7"/>
    <n v="0"/>
    <x v="2"/>
    <x v="7"/>
  </r>
  <r>
    <x v="2372"/>
    <x v="2372"/>
    <x v="2370"/>
    <x v="62"/>
    <x v="147"/>
    <x v="1845"/>
    <x v="1"/>
    <x v="2"/>
    <s v="AUD"/>
    <n v="1429839571"/>
    <x v="2370"/>
    <n v="1427247571"/>
    <x v="2372"/>
    <x v="0"/>
    <x v="79"/>
    <x v="1"/>
    <x v="7"/>
    <n v="93"/>
    <x v="2"/>
    <x v="7"/>
  </r>
  <r>
    <x v="2373"/>
    <x v="2373"/>
    <x v="2371"/>
    <x v="343"/>
    <x v="155"/>
    <x v="1846"/>
    <x v="1"/>
    <x v="11"/>
    <s v="SEK"/>
    <n v="1440863624"/>
    <x v="2371"/>
    <n v="1438271624"/>
    <x v="2373"/>
    <x v="0"/>
    <x v="29"/>
    <x v="1"/>
    <x v="7"/>
    <n v="25.5"/>
    <x v="2"/>
    <x v="7"/>
  </r>
  <r>
    <x v="2374"/>
    <x v="2374"/>
    <x v="2372"/>
    <x v="29"/>
    <x v="115"/>
    <x v="1847"/>
    <x v="1"/>
    <x v="0"/>
    <s v="USD"/>
    <n v="1423772060"/>
    <x v="2372"/>
    <n v="1421180060"/>
    <x v="2374"/>
    <x v="0"/>
    <x v="29"/>
    <x v="1"/>
    <x v="7"/>
    <n v="5.5"/>
    <x v="2"/>
    <x v="7"/>
  </r>
  <r>
    <x v="2375"/>
    <x v="2375"/>
    <x v="2373"/>
    <x v="3"/>
    <x v="117"/>
    <x v="109"/>
    <x v="1"/>
    <x v="0"/>
    <s v="USD"/>
    <n v="1473451437"/>
    <x v="2373"/>
    <n v="1470859437"/>
    <x v="2375"/>
    <x v="0"/>
    <x v="78"/>
    <x v="1"/>
    <x v="7"/>
    <n v="0"/>
    <x v="2"/>
    <x v="7"/>
  </r>
  <r>
    <x v="2376"/>
    <x v="2376"/>
    <x v="2374"/>
    <x v="9"/>
    <x v="1668"/>
    <x v="1848"/>
    <x v="1"/>
    <x v="0"/>
    <s v="USD"/>
    <n v="1449785566"/>
    <x v="2374"/>
    <n v="1447193566"/>
    <x v="2376"/>
    <x v="0"/>
    <x v="80"/>
    <x v="1"/>
    <x v="7"/>
    <n v="165.16499999999999"/>
    <x v="2"/>
    <x v="7"/>
  </r>
  <r>
    <x v="2377"/>
    <x v="2377"/>
    <x v="2375"/>
    <x v="30"/>
    <x v="117"/>
    <x v="109"/>
    <x v="1"/>
    <x v="5"/>
    <s v="CAD"/>
    <n v="1480110783"/>
    <x v="2375"/>
    <n v="1477515183"/>
    <x v="2377"/>
    <x v="0"/>
    <x v="78"/>
    <x v="1"/>
    <x v="7"/>
    <n v="0"/>
    <x v="2"/>
    <x v="7"/>
  </r>
  <r>
    <x v="2378"/>
    <x v="2378"/>
    <x v="2376"/>
    <x v="74"/>
    <x v="117"/>
    <x v="109"/>
    <x v="1"/>
    <x v="0"/>
    <s v="USD"/>
    <n v="1440548330"/>
    <x v="2376"/>
    <n v="1438042730"/>
    <x v="2378"/>
    <x v="0"/>
    <x v="78"/>
    <x v="1"/>
    <x v="7"/>
    <n v="0"/>
    <x v="2"/>
    <x v="7"/>
  </r>
  <r>
    <x v="2379"/>
    <x v="2379"/>
    <x v="2377"/>
    <x v="11"/>
    <x v="117"/>
    <x v="109"/>
    <x v="1"/>
    <x v="0"/>
    <s v="USD"/>
    <n v="1444004616"/>
    <x v="2377"/>
    <n v="1440116616"/>
    <x v="2379"/>
    <x v="0"/>
    <x v="78"/>
    <x v="1"/>
    <x v="7"/>
    <n v="0"/>
    <x v="2"/>
    <x v="7"/>
  </r>
  <r>
    <x v="2380"/>
    <x v="2380"/>
    <x v="2378"/>
    <x v="36"/>
    <x v="434"/>
    <x v="456"/>
    <x v="1"/>
    <x v="0"/>
    <s v="USD"/>
    <n v="1443726142"/>
    <x v="2378"/>
    <n v="1441134142"/>
    <x v="2380"/>
    <x v="0"/>
    <x v="83"/>
    <x v="1"/>
    <x v="7"/>
    <n v="29"/>
    <x v="2"/>
    <x v="7"/>
  </r>
  <r>
    <x v="2381"/>
    <x v="2381"/>
    <x v="2379"/>
    <x v="344"/>
    <x v="1669"/>
    <x v="1849"/>
    <x v="1"/>
    <x v="0"/>
    <s v="USD"/>
    <n v="1428704848"/>
    <x v="2379"/>
    <n v="1426112848"/>
    <x v="2381"/>
    <x v="0"/>
    <x v="63"/>
    <x v="1"/>
    <x v="7"/>
    <n v="789"/>
    <x v="2"/>
    <x v="7"/>
  </r>
  <r>
    <x v="2382"/>
    <x v="2382"/>
    <x v="2380"/>
    <x v="9"/>
    <x v="735"/>
    <x v="453"/>
    <x v="1"/>
    <x v="0"/>
    <s v="USD"/>
    <n v="1438662603"/>
    <x v="2380"/>
    <n v="1436502603"/>
    <x v="2382"/>
    <x v="0"/>
    <x v="84"/>
    <x v="1"/>
    <x v="7"/>
    <n v="38.5"/>
    <x v="2"/>
    <x v="7"/>
  </r>
  <r>
    <x v="2383"/>
    <x v="2383"/>
    <x v="2381"/>
    <x v="3"/>
    <x v="140"/>
    <x v="1850"/>
    <x v="1"/>
    <x v="4"/>
    <s v="NZD"/>
    <n v="1424568107"/>
    <x v="2381"/>
    <n v="1421976107"/>
    <x v="2383"/>
    <x v="0"/>
    <x v="83"/>
    <x v="1"/>
    <x v="7"/>
    <n v="219"/>
    <x v="2"/>
    <x v="7"/>
  </r>
  <r>
    <x v="2384"/>
    <x v="2384"/>
    <x v="2382"/>
    <x v="28"/>
    <x v="138"/>
    <x v="417"/>
    <x v="1"/>
    <x v="0"/>
    <s v="USD"/>
    <n v="1415932643"/>
    <x v="2382"/>
    <n v="1413337043"/>
    <x v="2384"/>
    <x v="0"/>
    <x v="22"/>
    <x v="1"/>
    <x v="7"/>
    <n v="8"/>
    <x v="2"/>
    <x v="7"/>
  </r>
  <r>
    <x v="2385"/>
    <x v="2385"/>
    <x v="2383"/>
    <x v="99"/>
    <x v="1670"/>
    <x v="1851"/>
    <x v="1"/>
    <x v="0"/>
    <s v="USD"/>
    <n v="1438793432"/>
    <x v="2383"/>
    <n v="1436201432"/>
    <x v="2385"/>
    <x v="0"/>
    <x v="63"/>
    <x v="1"/>
    <x v="7"/>
    <n v="397.5"/>
    <x v="2"/>
    <x v="7"/>
  </r>
  <r>
    <x v="2386"/>
    <x v="2386"/>
    <x v="2384"/>
    <x v="11"/>
    <x v="117"/>
    <x v="109"/>
    <x v="1"/>
    <x v="5"/>
    <s v="CAD"/>
    <n v="1420920424"/>
    <x v="2384"/>
    <n v="1415736424"/>
    <x v="2386"/>
    <x v="0"/>
    <x v="78"/>
    <x v="1"/>
    <x v="7"/>
    <n v="0"/>
    <x v="2"/>
    <x v="7"/>
  </r>
  <r>
    <x v="2387"/>
    <x v="2387"/>
    <x v="2385"/>
    <x v="60"/>
    <x v="772"/>
    <x v="1852"/>
    <x v="1"/>
    <x v="0"/>
    <s v="USD"/>
    <n v="1469199740"/>
    <x v="2385"/>
    <n v="1465311740"/>
    <x v="2387"/>
    <x v="0"/>
    <x v="83"/>
    <x v="1"/>
    <x v="7"/>
    <n v="514.5"/>
    <x v="2"/>
    <x v="7"/>
  </r>
  <r>
    <x v="2388"/>
    <x v="2388"/>
    <x v="2386"/>
    <x v="258"/>
    <x v="1501"/>
    <x v="1853"/>
    <x v="1"/>
    <x v="0"/>
    <s v="USD"/>
    <n v="1421350140"/>
    <x v="2386"/>
    <n v="1418761759"/>
    <x v="2388"/>
    <x v="0"/>
    <x v="22"/>
    <x v="1"/>
    <x v="7"/>
    <n v="235.5"/>
    <x v="2"/>
    <x v="7"/>
  </r>
  <r>
    <x v="2389"/>
    <x v="2389"/>
    <x v="2387"/>
    <x v="194"/>
    <x v="134"/>
    <x v="1854"/>
    <x v="1"/>
    <x v="6"/>
    <s v="EUR"/>
    <n v="1437861540"/>
    <x v="2387"/>
    <n v="1435160452"/>
    <x v="2389"/>
    <x v="0"/>
    <x v="29"/>
    <x v="1"/>
    <x v="7"/>
    <n v="15.5"/>
    <x v="2"/>
    <x v="7"/>
  </r>
  <r>
    <x v="2390"/>
    <x v="2390"/>
    <x v="2388"/>
    <x v="345"/>
    <x v="117"/>
    <x v="109"/>
    <x v="1"/>
    <x v="2"/>
    <s v="AUD"/>
    <n v="1420352264"/>
    <x v="2388"/>
    <n v="1416896264"/>
    <x v="2390"/>
    <x v="0"/>
    <x v="78"/>
    <x v="1"/>
    <x v="7"/>
    <n v="0"/>
    <x v="2"/>
    <x v="7"/>
  </r>
  <r>
    <x v="2391"/>
    <x v="2391"/>
    <x v="2389"/>
    <x v="22"/>
    <x v="379"/>
    <x v="415"/>
    <x v="1"/>
    <x v="0"/>
    <s v="USD"/>
    <n v="1427825044"/>
    <x v="2389"/>
    <n v="1425236644"/>
    <x v="2391"/>
    <x v="0"/>
    <x v="29"/>
    <x v="1"/>
    <x v="7"/>
    <n v="13"/>
    <x v="2"/>
    <x v="7"/>
  </r>
  <r>
    <x v="2392"/>
    <x v="2392"/>
    <x v="2390"/>
    <x v="285"/>
    <x v="117"/>
    <x v="109"/>
    <x v="1"/>
    <x v="0"/>
    <s v="USD"/>
    <n v="1446087223"/>
    <x v="2390"/>
    <n v="1443495223"/>
    <x v="2392"/>
    <x v="0"/>
    <x v="78"/>
    <x v="1"/>
    <x v="7"/>
    <n v="0"/>
    <x v="2"/>
    <x v="7"/>
  </r>
  <r>
    <x v="2393"/>
    <x v="2393"/>
    <x v="2391"/>
    <x v="57"/>
    <x v="155"/>
    <x v="833"/>
    <x v="1"/>
    <x v="0"/>
    <s v="USD"/>
    <n v="1439048017"/>
    <x v="2391"/>
    <n v="1436456017"/>
    <x v="2393"/>
    <x v="0"/>
    <x v="29"/>
    <x v="1"/>
    <x v="7"/>
    <n v="25.5"/>
    <x v="2"/>
    <x v="7"/>
  </r>
  <r>
    <x v="2394"/>
    <x v="2394"/>
    <x v="2392"/>
    <x v="10"/>
    <x v="158"/>
    <x v="1855"/>
    <x v="1"/>
    <x v="17"/>
    <s v="EUR"/>
    <n v="1424940093"/>
    <x v="2392"/>
    <n v="1422348093"/>
    <x v="2394"/>
    <x v="0"/>
    <x v="84"/>
    <x v="1"/>
    <x v="7"/>
    <n v="2.5"/>
    <x v="2"/>
    <x v="7"/>
  </r>
  <r>
    <x v="2395"/>
    <x v="2395"/>
    <x v="2393"/>
    <x v="287"/>
    <x v="117"/>
    <x v="109"/>
    <x v="1"/>
    <x v="0"/>
    <s v="USD"/>
    <n v="1484038620"/>
    <x v="2393"/>
    <n v="1481597687"/>
    <x v="2395"/>
    <x v="0"/>
    <x v="78"/>
    <x v="1"/>
    <x v="7"/>
    <n v="0"/>
    <x v="2"/>
    <x v="7"/>
  </r>
  <r>
    <x v="2396"/>
    <x v="2396"/>
    <x v="2394"/>
    <x v="10"/>
    <x v="115"/>
    <x v="418"/>
    <x v="1"/>
    <x v="16"/>
    <s v="CHF"/>
    <n v="1444940558"/>
    <x v="2394"/>
    <n v="1442348558"/>
    <x v="2396"/>
    <x v="0"/>
    <x v="29"/>
    <x v="1"/>
    <x v="7"/>
    <n v="5.5"/>
    <x v="2"/>
    <x v="7"/>
  </r>
  <r>
    <x v="2397"/>
    <x v="2397"/>
    <x v="2395"/>
    <x v="346"/>
    <x v="117"/>
    <x v="109"/>
    <x v="1"/>
    <x v="0"/>
    <s v="USD"/>
    <n v="1420233256"/>
    <x v="2395"/>
    <n v="1417641256"/>
    <x v="2397"/>
    <x v="0"/>
    <x v="78"/>
    <x v="1"/>
    <x v="7"/>
    <n v="0"/>
    <x v="2"/>
    <x v="7"/>
  </r>
  <r>
    <x v="2398"/>
    <x v="2398"/>
    <x v="2396"/>
    <x v="23"/>
    <x v="117"/>
    <x v="109"/>
    <x v="1"/>
    <x v="0"/>
    <s v="USD"/>
    <n v="1435874384"/>
    <x v="2396"/>
    <n v="1433282384"/>
    <x v="2398"/>
    <x v="0"/>
    <x v="78"/>
    <x v="1"/>
    <x v="7"/>
    <n v="0"/>
    <x v="2"/>
    <x v="7"/>
  </r>
  <r>
    <x v="2399"/>
    <x v="2399"/>
    <x v="2397"/>
    <x v="93"/>
    <x v="117"/>
    <x v="109"/>
    <x v="1"/>
    <x v="11"/>
    <s v="SEK"/>
    <n v="1418934506"/>
    <x v="2397"/>
    <n v="1415910506"/>
    <x v="2399"/>
    <x v="0"/>
    <x v="78"/>
    <x v="1"/>
    <x v="7"/>
    <n v="0"/>
    <x v="2"/>
    <x v="7"/>
  </r>
  <r>
    <x v="2400"/>
    <x v="2400"/>
    <x v="2398"/>
    <x v="63"/>
    <x v="117"/>
    <x v="109"/>
    <x v="1"/>
    <x v="2"/>
    <s v="AUD"/>
    <n v="1460615164"/>
    <x v="2398"/>
    <n v="1458023164"/>
    <x v="2400"/>
    <x v="0"/>
    <x v="78"/>
    <x v="1"/>
    <x v="7"/>
    <n v="0"/>
    <x v="2"/>
    <x v="7"/>
  </r>
  <r>
    <x v="2401"/>
    <x v="2401"/>
    <x v="2399"/>
    <x v="89"/>
    <x v="1671"/>
    <x v="1856"/>
    <x v="2"/>
    <x v="0"/>
    <s v="USD"/>
    <n v="1457207096"/>
    <x v="2399"/>
    <n v="1452023096"/>
    <x v="2401"/>
    <x v="0"/>
    <x v="82"/>
    <x v="1"/>
    <x v="19"/>
    <n v="105"/>
    <x v="7"/>
    <x v="19"/>
  </r>
  <r>
    <x v="2402"/>
    <x v="2402"/>
    <x v="2400"/>
    <x v="14"/>
    <x v="401"/>
    <x v="414"/>
    <x v="2"/>
    <x v="0"/>
    <s v="USD"/>
    <n v="1431533931"/>
    <x v="2400"/>
    <n v="1428941931"/>
    <x v="2402"/>
    <x v="0"/>
    <x v="29"/>
    <x v="1"/>
    <x v="19"/>
    <n v="26.5"/>
    <x v="7"/>
    <x v="19"/>
  </r>
  <r>
    <x v="2403"/>
    <x v="2403"/>
    <x v="2401"/>
    <x v="38"/>
    <x v="1672"/>
    <x v="1857"/>
    <x v="2"/>
    <x v="1"/>
    <s v="GBP"/>
    <n v="1459368658"/>
    <x v="2401"/>
    <n v="1454188258"/>
    <x v="2403"/>
    <x v="0"/>
    <x v="8"/>
    <x v="1"/>
    <x v="19"/>
    <n v="107"/>
    <x v="7"/>
    <x v="19"/>
  </r>
  <r>
    <x v="2404"/>
    <x v="2404"/>
    <x v="2402"/>
    <x v="36"/>
    <x v="117"/>
    <x v="109"/>
    <x v="2"/>
    <x v="0"/>
    <s v="USD"/>
    <n v="1451782607"/>
    <x v="2402"/>
    <n v="1449190607"/>
    <x v="2404"/>
    <x v="0"/>
    <x v="78"/>
    <x v="1"/>
    <x v="19"/>
    <n v="0"/>
    <x v="7"/>
    <x v="19"/>
  </r>
  <r>
    <x v="2405"/>
    <x v="2405"/>
    <x v="2403"/>
    <x v="10"/>
    <x v="1673"/>
    <x v="1858"/>
    <x v="2"/>
    <x v="0"/>
    <s v="USD"/>
    <n v="1472911375"/>
    <x v="2403"/>
    <n v="1471096975"/>
    <x v="2405"/>
    <x v="0"/>
    <x v="9"/>
    <x v="1"/>
    <x v="19"/>
    <n v="573"/>
    <x v="7"/>
    <x v="19"/>
  </r>
  <r>
    <x v="2406"/>
    <x v="2406"/>
    <x v="2404"/>
    <x v="53"/>
    <x v="1674"/>
    <x v="1859"/>
    <x v="2"/>
    <x v="0"/>
    <s v="USD"/>
    <n v="1421635190"/>
    <x v="2404"/>
    <n v="1418179190"/>
    <x v="2406"/>
    <x v="0"/>
    <x v="38"/>
    <x v="1"/>
    <x v="19"/>
    <n v="680.5"/>
    <x v="7"/>
    <x v="19"/>
  </r>
  <r>
    <x v="2407"/>
    <x v="2407"/>
    <x v="2405"/>
    <x v="29"/>
    <x v="1675"/>
    <x v="1860"/>
    <x v="2"/>
    <x v="0"/>
    <s v="USD"/>
    <n v="1428732000"/>
    <x v="2405"/>
    <n v="1426772928"/>
    <x v="2407"/>
    <x v="0"/>
    <x v="51"/>
    <x v="1"/>
    <x v="19"/>
    <n v="2795"/>
    <x v="7"/>
    <x v="19"/>
  </r>
  <r>
    <x v="2408"/>
    <x v="2408"/>
    <x v="2406"/>
    <x v="36"/>
    <x v="134"/>
    <x v="418"/>
    <x v="2"/>
    <x v="0"/>
    <s v="USD"/>
    <n v="1415247757"/>
    <x v="2406"/>
    <n v="1412652157"/>
    <x v="2408"/>
    <x v="0"/>
    <x v="84"/>
    <x v="1"/>
    <x v="19"/>
    <n v="16"/>
    <x v="7"/>
    <x v="19"/>
  </r>
  <r>
    <x v="2409"/>
    <x v="2409"/>
    <x v="2407"/>
    <x v="31"/>
    <x v="75"/>
    <x v="1861"/>
    <x v="2"/>
    <x v="0"/>
    <s v="USD"/>
    <n v="1439931675"/>
    <x v="2407"/>
    <n v="1437339675"/>
    <x v="2409"/>
    <x v="0"/>
    <x v="79"/>
    <x v="1"/>
    <x v="19"/>
    <n v="233"/>
    <x v="7"/>
    <x v="19"/>
  </r>
  <r>
    <x v="2410"/>
    <x v="2410"/>
    <x v="2408"/>
    <x v="36"/>
    <x v="117"/>
    <x v="109"/>
    <x v="2"/>
    <x v="2"/>
    <s v="AUD"/>
    <n v="1441619275"/>
    <x v="2408"/>
    <n v="1439027275"/>
    <x v="2410"/>
    <x v="0"/>
    <x v="78"/>
    <x v="1"/>
    <x v="19"/>
    <n v="0"/>
    <x v="7"/>
    <x v="19"/>
  </r>
  <r>
    <x v="2411"/>
    <x v="2411"/>
    <x v="2409"/>
    <x v="31"/>
    <x v="118"/>
    <x v="1862"/>
    <x v="2"/>
    <x v="0"/>
    <s v="USD"/>
    <n v="1440524082"/>
    <x v="2409"/>
    <n v="1437932082"/>
    <x v="2411"/>
    <x v="0"/>
    <x v="83"/>
    <x v="1"/>
    <x v="19"/>
    <n v="77"/>
    <x v="7"/>
    <x v="19"/>
  </r>
  <r>
    <x v="2412"/>
    <x v="2412"/>
    <x v="2410"/>
    <x v="6"/>
    <x v="117"/>
    <x v="109"/>
    <x v="2"/>
    <x v="6"/>
    <s v="EUR"/>
    <n v="1480185673"/>
    <x v="2410"/>
    <n v="1476294073"/>
    <x v="2412"/>
    <x v="0"/>
    <x v="78"/>
    <x v="1"/>
    <x v="19"/>
    <n v="0"/>
    <x v="7"/>
    <x v="19"/>
  </r>
  <r>
    <x v="2413"/>
    <x v="2413"/>
    <x v="2411"/>
    <x v="9"/>
    <x v="379"/>
    <x v="1863"/>
    <x v="2"/>
    <x v="0"/>
    <s v="USD"/>
    <n v="1401579000"/>
    <x v="2411"/>
    <n v="1398911882"/>
    <x v="2413"/>
    <x v="0"/>
    <x v="83"/>
    <x v="1"/>
    <x v="19"/>
    <n v="14"/>
    <x v="7"/>
    <x v="19"/>
  </r>
  <r>
    <x v="2414"/>
    <x v="2414"/>
    <x v="2412"/>
    <x v="36"/>
    <x v="75"/>
    <x v="1864"/>
    <x v="2"/>
    <x v="0"/>
    <s v="USD"/>
    <n v="1440215940"/>
    <x v="2412"/>
    <n v="1436805660"/>
    <x v="2414"/>
    <x v="0"/>
    <x v="62"/>
    <x v="1"/>
    <x v="19"/>
    <n v="236.5"/>
    <x v="7"/>
    <x v="19"/>
  </r>
  <r>
    <x v="2415"/>
    <x v="2415"/>
    <x v="2413"/>
    <x v="127"/>
    <x v="400"/>
    <x v="1865"/>
    <x v="2"/>
    <x v="0"/>
    <s v="USD"/>
    <n v="1468615346"/>
    <x v="2413"/>
    <n v="1466023346"/>
    <x v="2415"/>
    <x v="0"/>
    <x v="79"/>
    <x v="1"/>
    <x v="19"/>
    <n v="170.5"/>
    <x v="7"/>
    <x v="19"/>
  </r>
  <r>
    <x v="2416"/>
    <x v="2416"/>
    <x v="2414"/>
    <x v="22"/>
    <x v="139"/>
    <x v="1866"/>
    <x v="2"/>
    <x v="0"/>
    <s v="USD"/>
    <n v="1426345200"/>
    <x v="2414"/>
    <n v="1421343743"/>
    <x v="2416"/>
    <x v="0"/>
    <x v="29"/>
    <x v="1"/>
    <x v="19"/>
    <n v="3"/>
    <x v="7"/>
    <x v="19"/>
  </r>
  <r>
    <x v="2417"/>
    <x v="2417"/>
    <x v="2415"/>
    <x v="28"/>
    <x v="117"/>
    <x v="109"/>
    <x v="2"/>
    <x v="0"/>
    <s v="USD"/>
    <n v="1407705187"/>
    <x v="2415"/>
    <n v="1405113187"/>
    <x v="2417"/>
    <x v="0"/>
    <x v="78"/>
    <x v="1"/>
    <x v="19"/>
    <n v="0"/>
    <x v="7"/>
    <x v="19"/>
  </r>
  <r>
    <x v="2418"/>
    <x v="2418"/>
    <x v="2416"/>
    <x v="31"/>
    <x v="139"/>
    <x v="459"/>
    <x v="2"/>
    <x v="0"/>
    <s v="USD"/>
    <n v="1427225644"/>
    <x v="2416"/>
    <n v="1422045244"/>
    <x v="2418"/>
    <x v="0"/>
    <x v="81"/>
    <x v="1"/>
    <x v="19"/>
    <n v="5"/>
    <x v="7"/>
    <x v="19"/>
  </r>
  <r>
    <x v="2419"/>
    <x v="2419"/>
    <x v="2417"/>
    <x v="9"/>
    <x v="117"/>
    <x v="109"/>
    <x v="2"/>
    <x v="0"/>
    <s v="USD"/>
    <n v="1424281389"/>
    <x v="2417"/>
    <n v="1419097389"/>
    <x v="2419"/>
    <x v="0"/>
    <x v="78"/>
    <x v="1"/>
    <x v="19"/>
    <n v="0"/>
    <x v="7"/>
    <x v="19"/>
  </r>
  <r>
    <x v="2420"/>
    <x v="2420"/>
    <x v="2418"/>
    <x v="347"/>
    <x v="1676"/>
    <x v="1867"/>
    <x v="2"/>
    <x v="0"/>
    <s v="USD"/>
    <n v="1415583695"/>
    <x v="2418"/>
    <n v="1410396095"/>
    <x v="2420"/>
    <x v="0"/>
    <x v="17"/>
    <x v="1"/>
    <x v="19"/>
    <n v="1268.5"/>
    <x v="7"/>
    <x v="19"/>
  </r>
  <r>
    <x v="2421"/>
    <x v="2421"/>
    <x v="2419"/>
    <x v="12"/>
    <x v="116"/>
    <x v="374"/>
    <x v="2"/>
    <x v="0"/>
    <s v="USD"/>
    <n v="1424536196"/>
    <x v="2419"/>
    <n v="1421944196"/>
    <x v="2421"/>
    <x v="0"/>
    <x v="29"/>
    <x v="1"/>
    <x v="19"/>
    <n v="1"/>
    <x v="7"/>
    <x v="19"/>
  </r>
  <r>
    <x v="2422"/>
    <x v="2422"/>
    <x v="2420"/>
    <x v="2"/>
    <x v="116"/>
    <x v="418"/>
    <x v="2"/>
    <x v="0"/>
    <s v="USD"/>
    <n v="1426091036"/>
    <x v="2420"/>
    <n v="1423502636"/>
    <x v="2422"/>
    <x v="0"/>
    <x v="29"/>
    <x v="1"/>
    <x v="19"/>
    <n v="1"/>
    <x v="7"/>
    <x v="19"/>
  </r>
  <r>
    <x v="2423"/>
    <x v="2423"/>
    <x v="2421"/>
    <x v="127"/>
    <x v="138"/>
    <x v="473"/>
    <x v="2"/>
    <x v="0"/>
    <s v="USD"/>
    <n v="1420044890"/>
    <x v="2421"/>
    <n v="1417452890"/>
    <x v="2423"/>
    <x v="0"/>
    <x v="29"/>
    <x v="1"/>
    <x v="19"/>
    <n v="4.5"/>
    <x v="7"/>
    <x v="19"/>
  </r>
  <r>
    <x v="2424"/>
    <x v="2424"/>
    <x v="2422"/>
    <x v="31"/>
    <x v="622"/>
    <x v="1868"/>
    <x v="2"/>
    <x v="0"/>
    <s v="USD"/>
    <n v="1414445108"/>
    <x v="2422"/>
    <n v="1411853108"/>
    <x v="2424"/>
    <x v="0"/>
    <x v="82"/>
    <x v="1"/>
    <x v="19"/>
    <n v="159.5"/>
    <x v="7"/>
    <x v="19"/>
  </r>
  <r>
    <x v="2425"/>
    <x v="2425"/>
    <x v="2423"/>
    <x v="8"/>
    <x v="116"/>
    <x v="1869"/>
    <x v="2"/>
    <x v="0"/>
    <s v="USD"/>
    <n v="1464386640"/>
    <x v="2423"/>
    <n v="1463090149"/>
    <x v="2425"/>
    <x v="0"/>
    <x v="29"/>
    <x v="1"/>
    <x v="19"/>
    <n v="1"/>
    <x v="7"/>
    <x v="19"/>
  </r>
  <r>
    <x v="2426"/>
    <x v="2426"/>
    <x v="2424"/>
    <x v="22"/>
    <x v="117"/>
    <x v="109"/>
    <x v="2"/>
    <x v="0"/>
    <s v="USD"/>
    <n v="1439006692"/>
    <x v="2424"/>
    <n v="1433822692"/>
    <x v="2426"/>
    <x v="0"/>
    <x v="78"/>
    <x v="1"/>
    <x v="19"/>
    <n v="0"/>
    <x v="7"/>
    <x v="19"/>
  </r>
  <r>
    <x v="2427"/>
    <x v="2427"/>
    <x v="2425"/>
    <x v="63"/>
    <x v="116"/>
    <x v="133"/>
    <x v="2"/>
    <x v="0"/>
    <s v="USD"/>
    <n v="1458715133"/>
    <x v="2425"/>
    <n v="1455262733"/>
    <x v="2427"/>
    <x v="0"/>
    <x v="29"/>
    <x v="1"/>
    <x v="19"/>
    <n v="1"/>
    <x v="7"/>
    <x v="19"/>
  </r>
  <r>
    <x v="2428"/>
    <x v="2428"/>
    <x v="2426"/>
    <x v="19"/>
    <x v="116"/>
    <x v="1870"/>
    <x v="2"/>
    <x v="0"/>
    <s v="USD"/>
    <n v="1426182551"/>
    <x v="2426"/>
    <n v="1423594151"/>
    <x v="2428"/>
    <x v="0"/>
    <x v="29"/>
    <x v="1"/>
    <x v="19"/>
    <n v="1"/>
    <x v="7"/>
    <x v="19"/>
  </r>
  <r>
    <x v="2429"/>
    <x v="2429"/>
    <x v="2427"/>
    <x v="348"/>
    <x v="557"/>
    <x v="1871"/>
    <x v="2"/>
    <x v="10"/>
    <s v="NOK"/>
    <n v="1486313040"/>
    <x v="2427"/>
    <n v="1483131966"/>
    <x v="2429"/>
    <x v="0"/>
    <x v="80"/>
    <x v="1"/>
    <x v="19"/>
    <n v="1004.5"/>
    <x v="7"/>
    <x v="19"/>
  </r>
  <r>
    <x v="2430"/>
    <x v="2430"/>
    <x v="2428"/>
    <x v="9"/>
    <x v="577"/>
    <x v="449"/>
    <x v="2"/>
    <x v="0"/>
    <s v="USD"/>
    <n v="1455246504"/>
    <x v="2428"/>
    <n v="1452654504"/>
    <x v="2430"/>
    <x v="0"/>
    <x v="84"/>
    <x v="1"/>
    <x v="19"/>
    <n v="11.5"/>
    <x v="7"/>
    <x v="19"/>
  </r>
  <r>
    <x v="2431"/>
    <x v="2431"/>
    <x v="2429"/>
    <x v="57"/>
    <x v="369"/>
    <x v="133"/>
    <x v="2"/>
    <x v="0"/>
    <s v="USD"/>
    <n v="1467080613"/>
    <x v="2429"/>
    <n v="1461896613"/>
    <x v="2431"/>
    <x v="0"/>
    <x v="84"/>
    <x v="1"/>
    <x v="19"/>
    <n v="2"/>
    <x v="7"/>
    <x v="19"/>
  </r>
  <r>
    <x v="2432"/>
    <x v="2432"/>
    <x v="2430"/>
    <x v="32"/>
    <x v="369"/>
    <x v="107"/>
    <x v="2"/>
    <x v="0"/>
    <s v="USD"/>
    <n v="1425791697"/>
    <x v="2430"/>
    <n v="1423199697"/>
    <x v="2432"/>
    <x v="0"/>
    <x v="84"/>
    <x v="1"/>
    <x v="19"/>
    <n v="2"/>
    <x v="7"/>
    <x v="19"/>
  </r>
  <r>
    <x v="2433"/>
    <x v="2433"/>
    <x v="2431"/>
    <x v="3"/>
    <x v="117"/>
    <x v="109"/>
    <x v="2"/>
    <x v="0"/>
    <s v="USD"/>
    <n v="1456608943"/>
    <x v="2431"/>
    <n v="1454016943"/>
    <x v="2433"/>
    <x v="0"/>
    <x v="78"/>
    <x v="1"/>
    <x v="19"/>
    <n v="0"/>
    <x v="7"/>
    <x v="19"/>
  </r>
  <r>
    <x v="2434"/>
    <x v="2434"/>
    <x v="2432"/>
    <x v="22"/>
    <x v="375"/>
    <x v="1872"/>
    <x v="2"/>
    <x v="0"/>
    <s v="USD"/>
    <n v="1438662474"/>
    <x v="2432"/>
    <n v="1435206474"/>
    <x v="2434"/>
    <x v="0"/>
    <x v="84"/>
    <x v="1"/>
    <x v="19"/>
    <n v="14"/>
    <x v="7"/>
    <x v="19"/>
  </r>
  <r>
    <x v="2435"/>
    <x v="2435"/>
    <x v="2433"/>
    <x v="65"/>
    <x v="1677"/>
    <x v="1873"/>
    <x v="2"/>
    <x v="11"/>
    <s v="SEK"/>
    <n v="1444027186"/>
    <x v="2433"/>
    <n v="1441435186"/>
    <x v="2435"/>
    <x v="0"/>
    <x v="80"/>
    <x v="1"/>
    <x v="19"/>
    <n v="614"/>
    <x v="7"/>
    <x v="19"/>
  </r>
  <r>
    <x v="2436"/>
    <x v="2436"/>
    <x v="2434"/>
    <x v="349"/>
    <x v="372"/>
    <x v="1874"/>
    <x v="2"/>
    <x v="5"/>
    <s v="CAD"/>
    <n v="1454078770"/>
    <x v="2434"/>
    <n v="1448894770"/>
    <x v="2436"/>
    <x v="0"/>
    <x v="84"/>
    <x v="1"/>
    <x v="19"/>
    <n v="23.5"/>
    <x v="7"/>
    <x v="19"/>
  </r>
  <r>
    <x v="2437"/>
    <x v="2437"/>
    <x v="2435"/>
    <x v="6"/>
    <x v="117"/>
    <x v="109"/>
    <x v="2"/>
    <x v="0"/>
    <s v="USD"/>
    <n v="1426615200"/>
    <x v="2435"/>
    <n v="1422400188"/>
    <x v="2437"/>
    <x v="0"/>
    <x v="78"/>
    <x v="1"/>
    <x v="19"/>
    <n v="0"/>
    <x v="7"/>
    <x v="19"/>
  </r>
  <r>
    <x v="2438"/>
    <x v="2438"/>
    <x v="2436"/>
    <x v="36"/>
    <x v="155"/>
    <x v="119"/>
    <x v="2"/>
    <x v="0"/>
    <s v="USD"/>
    <n v="1449529062"/>
    <x v="2436"/>
    <n v="1444341462"/>
    <x v="2438"/>
    <x v="0"/>
    <x v="29"/>
    <x v="1"/>
    <x v="19"/>
    <n v="25.5"/>
    <x v="7"/>
    <x v="19"/>
  </r>
  <r>
    <x v="2439"/>
    <x v="2439"/>
    <x v="2437"/>
    <x v="3"/>
    <x v="117"/>
    <x v="109"/>
    <x v="2"/>
    <x v="0"/>
    <s v="USD"/>
    <n v="1445197129"/>
    <x v="2437"/>
    <n v="1442605129"/>
    <x v="2439"/>
    <x v="0"/>
    <x v="78"/>
    <x v="1"/>
    <x v="19"/>
    <n v="0"/>
    <x v="7"/>
    <x v="19"/>
  </r>
  <r>
    <x v="2440"/>
    <x v="2440"/>
    <x v="2438"/>
    <x v="10"/>
    <x v="115"/>
    <x v="418"/>
    <x v="2"/>
    <x v="18"/>
    <s v="EUR"/>
    <n v="1455399313"/>
    <x v="2438"/>
    <n v="1452807313"/>
    <x v="2440"/>
    <x v="0"/>
    <x v="84"/>
    <x v="1"/>
    <x v="19"/>
    <n v="6"/>
    <x v="7"/>
    <x v="19"/>
  </r>
  <r>
    <x v="2441"/>
    <x v="2441"/>
    <x v="2439"/>
    <x v="51"/>
    <x v="1678"/>
    <x v="1875"/>
    <x v="0"/>
    <x v="0"/>
    <s v="USD"/>
    <n v="1437627540"/>
    <x v="2439"/>
    <n v="1435806054"/>
    <x v="2441"/>
    <x v="0"/>
    <x v="280"/>
    <x v="0"/>
    <x v="33"/>
    <n v="4100"/>
    <x v="7"/>
    <x v="33"/>
  </r>
  <r>
    <x v="2442"/>
    <x v="2442"/>
    <x v="2440"/>
    <x v="95"/>
    <x v="1679"/>
    <x v="1876"/>
    <x v="0"/>
    <x v="0"/>
    <s v="USD"/>
    <n v="1426777228"/>
    <x v="2440"/>
    <n v="1424188828"/>
    <x v="2442"/>
    <x v="0"/>
    <x v="459"/>
    <x v="0"/>
    <x v="33"/>
    <n v="15299"/>
    <x v="7"/>
    <x v="33"/>
  </r>
  <r>
    <x v="2443"/>
    <x v="2443"/>
    <x v="2441"/>
    <x v="22"/>
    <x v="1680"/>
    <x v="1877"/>
    <x v="0"/>
    <x v="0"/>
    <s v="USD"/>
    <n v="1408114822"/>
    <x v="2441"/>
    <n v="1405522822"/>
    <x v="2443"/>
    <x v="0"/>
    <x v="409"/>
    <x v="0"/>
    <x v="33"/>
    <n v="20406.994999999999"/>
    <x v="7"/>
    <x v="33"/>
  </r>
  <r>
    <x v="2444"/>
    <x v="2444"/>
    <x v="2442"/>
    <x v="9"/>
    <x v="1681"/>
    <x v="1878"/>
    <x v="0"/>
    <x v="0"/>
    <s v="USD"/>
    <n v="1464199591"/>
    <x v="2442"/>
    <n v="1461607591"/>
    <x v="2444"/>
    <x v="0"/>
    <x v="42"/>
    <x v="0"/>
    <x v="33"/>
    <n v="1659.5"/>
    <x v="7"/>
    <x v="33"/>
  </r>
  <r>
    <x v="2445"/>
    <x v="2445"/>
    <x v="2443"/>
    <x v="10"/>
    <x v="1682"/>
    <x v="1789"/>
    <x v="0"/>
    <x v="0"/>
    <s v="USD"/>
    <n v="1443242021"/>
    <x v="2443"/>
    <n v="1440650021"/>
    <x v="2445"/>
    <x v="0"/>
    <x v="248"/>
    <x v="0"/>
    <x v="33"/>
    <n v="4377.5"/>
    <x v="7"/>
    <x v="33"/>
  </r>
  <r>
    <x v="2446"/>
    <x v="2446"/>
    <x v="2444"/>
    <x v="10"/>
    <x v="1683"/>
    <x v="1879"/>
    <x v="0"/>
    <x v="0"/>
    <s v="USD"/>
    <n v="1480174071"/>
    <x v="2444"/>
    <n v="1477578471"/>
    <x v="2446"/>
    <x v="0"/>
    <x v="112"/>
    <x v="0"/>
    <x v="33"/>
    <n v="4255"/>
    <x v="7"/>
    <x v="33"/>
  </r>
  <r>
    <x v="2447"/>
    <x v="2447"/>
    <x v="2445"/>
    <x v="30"/>
    <x v="1684"/>
    <x v="1880"/>
    <x v="0"/>
    <x v="0"/>
    <s v="USD"/>
    <n v="1478923200"/>
    <x v="2445"/>
    <n v="1476184593"/>
    <x v="2447"/>
    <x v="0"/>
    <x v="152"/>
    <x v="0"/>
    <x v="33"/>
    <n v="5508.5"/>
    <x v="7"/>
    <x v="33"/>
  </r>
  <r>
    <x v="2448"/>
    <x v="2448"/>
    <x v="2446"/>
    <x v="44"/>
    <x v="357"/>
    <x v="1881"/>
    <x v="0"/>
    <x v="0"/>
    <s v="USD"/>
    <n v="1472621760"/>
    <x v="2446"/>
    <n v="1472110513"/>
    <x v="2448"/>
    <x v="0"/>
    <x v="82"/>
    <x v="0"/>
    <x v="33"/>
    <n v="219.5"/>
    <x v="7"/>
    <x v="33"/>
  </r>
  <r>
    <x v="2449"/>
    <x v="2449"/>
    <x v="2447"/>
    <x v="3"/>
    <x v="1685"/>
    <x v="1277"/>
    <x v="0"/>
    <x v="0"/>
    <s v="USD"/>
    <n v="1417321515"/>
    <x v="2447"/>
    <n v="1414725915"/>
    <x v="2449"/>
    <x v="0"/>
    <x v="148"/>
    <x v="0"/>
    <x v="33"/>
    <n v="5460"/>
    <x v="7"/>
    <x v="33"/>
  </r>
  <r>
    <x v="2450"/>
    <x v="2450"/>
    <x v="2448"/>
    <x v="36"/>
    <x v="1686"/>
    <x v="1882"/>
    <x v="0"/>
    <x v="0"/>
    <s v="USD"/>
    <n v="1414465860"/>
    <x v="2448"/>
    <n v="1411177456"/>
    <x v="2450"/>
    <x v="0"/>
    <x v="332"/>
    <x v="0"/>
    <x v="33"/>
    <n v="7666.0150000000003"/>
    <x v="7"/>
    <x v="33"/>
  </r>
  <r>
    <x v="2451"/>
    <x v="2451"/>
    <x v="2449"/>
    <x v="3"/>
    <x v="1687"/>
    <x v="1883"/>
    <x v="0"/>
    <x v="0"/>
    <s v="USD"/>
    <n v="1488750490"/>
    <x v="2449"/>
    <n v="1487022490"/>
    <x v="2451"/>
    <x v="0"/>
    <x v="153"/>
    <x v="0"/>
    <x v="33"/>
    <n v="5865.5"/>
    <x v="7"/>
    <x v="33"/>
  </r>
  <r>
    <x v="2452"/>
    <x v="2452"/>
    <x v="2450"/>
    <x v="20"/>
    <x v="1688"/>
    <x v="1884"/>
    <x v="0"/>
    <x v="0"/>
    <s v="USD"/>
    <n v="1451430000"/>
    <x v="2450"/>
    <n v="1448914500"/>
    <x v="2452"/>
    <x v="0"/>
    <x v="41"/>
    <x v="0"/>
    <x v="33"/>
    <n v="408"/>
    <x v="7"/>
    <x v="33"/>
  </r>
  <r>
    <x v="2453"/>
    <x v="2453"/>
    <x v="2451"/>
    <x v="9"/>
    <x v="1689"/>
    <x v="1885"/>
    <x v="0"/>
    <x v="0"/>
    <s v="USD"/>
    <n v="1486053409"/>
    <x v="2451"/>
    <n v="1483461409"/>
    <x v="2453"/>
    <x v="0"/>
    <x v="85"/>
    <x v="0"/>
    <x v="33"/>
    <n v="2354"/>
    <x v="7"/>
    <x v="33"/>
  </r>
  <r>
    <x v="2454"/>
    <x v="2454"/>
    <x v="2452"/>
    <x v="19"/>
    <x v="1690"/>
    <x v="1886"/>
    <x v="0"/>
    <x v="0"/>
    <s v="USD"/>
    <n v="1489207808"/>
    <x v="2452"/>
    <n v="1486183808"/>
    <x v="2454"/>
    <x v="0"/>
    <x v="208"/>
    <x v="0"/>
    <x v="33"/>
    <n v="17713"/>
    <x v="7"/>
    <x v="33"/>
  </r>
  <r>
    <x v="2455"/>
    <x v="2455"/>
    <x v="2453"/>
    <x v="43"/>
    <x v="1691"/>
    <x v="1887"/>
    <x v="0"/>
    <x v="0"/>
    <s v="USD"/>
    <n v="1461177950"/>
    <x v="2453"/>
    <n v="1458758750"/>
    <x v="2455"/>
    <x v="0"/>
    <x v="38"/>
    <x v="0"/>
    <x v="33"/>
    <n v="281"/>
    <x v="7"/>
    <x v="33"/>
  </r>
  <r>
    <x v="2456"/>
    <x v="2456"/>
    <x v="2454"/>
    <x v="15"/>
    <x v="1692"/>
    <x v="1888"/>
    <x v="0"/>
    <x v="0"/>
    <s v="USD"/>
    <n v="1488063839"/>
    <x v="2454"/>
    <n v="1485471839"/>
    <x v="2456"/>
    <x v="0"/>
    <x v="85"/>
    <x v="0"/>
    <x v="33"/>
    <n v="1390"/>
    <x v="7"/>
    <x v="33"/>
  </r>
  <r>
    <x v="2457"/>
    <x v="2457"/>
    <x v="2455"/>
    <x v="165"/>
    <x v="1693"/>
    <x v="1889"/>
    <x v="0"/>
    <x v="0"/>
    <s v="USD"/>
    <n v="1458826056"/>
    <x v="2455"/>
    <n v="1456237656"/>
    <x v="2457"/>
    <x v="0"/>
    <x v="204"/>
    <x v="0"/>
    <x v="33"/>
    <n v="11827"/>
    <x v="7"/>
    <x v="33"/>
  </r>
  <r>
    <x v="2458"/>
    <x v="2458"/>
    <x v="2456"/>
    <x v="10"/>
    <x v="1603"/>
    <x v="1890"/>
    <x v="0"/>
    <x v="0"/>
    <s v="USD"/>
    <n v="1465498800"/>
    <x v="2456"/>
    <n v="1462481718"/>
    <x v="2458"/>
    <x v="0"/>
    <x v="144"/>
    <x v="0"/>
    <x v="33"/>
    <n v="2794.5"/>
    <x v="7"/>
    <x v="33"/>
  </r>
  <r>
    <x v="2459"/>
    <x v="2459"/>
    <x v="2457"/>
    <x v="11"/>
    <x v="1694"/>
    <x v="1891"/>
    <x v="0"/>
    <x v="0"/>
    <s v="USD"/>
    <n v="1458742685"/>
    <x v="2457"/>
    <n v="1454858285"/>
    <x v="2459"/>
    <x v="0"/>
    <x v="460"/>
    <x v="0"/>
    <x v="33"/>
    <n v="15478.5"/>
    <x v="7"/>
    <x v="33"/>
  </r>
  <r>
    <x v="2460"/>
    <x v="2460"/>
    <x v="2458"/>
    <x v="0"/>
    <x v="1695"/>
    <x v="1892"/>
    <x v="0"/>
    <x v="0"/>
    <s v="USD"/>
    <n v="1483417020"/>
    <x v="2458"/>
    <n v="1480480167"/>
    <x v="2460"/>
    <x v="0"/>
    <x v="32"/>
    <x v="0"/>
    <x v="33"/>
    <n v="4317.5"/>
    <x v="7"/>
    <x v="33"/>
  </r>
  <r>
    <x v="2461"/>
    <x v="2461"/>
    <x v="2459"/>
    <x v="51"/>
    <x v="1696"/>
    <x v="965"/>
    <x v="0"/>
    <x v="0"/>
    <s v="USD"/>
    <n v="1317438000"/>
    <x v="1837"/>
    <n v="1314577097"/>
    <x v="2461"/>
    <x v="0"/>
    <x v="48"/>
    <x v="0"/>
    <x v="14"/>
    <n v="3935.5"/>
    <x v="4"/>
    <x v="14"/>
  </r>
  <r>
    <x v="2462"/>
    <x v="2462"/>
    <x v="2460"/>
    <x v="9"/>
    <x v="1697"/>
    <x v="1893"/>
    <x v="0"/>
    <x v="0"/>
    <s v="USD"/>
    <n v="1342672096"/>
    <x v="2459"/>
    <n v="1340944096"/>
    <x v="2462"/>
    <x v="0"/>
    <x v="248"/>
    <x v="0"/>
    <x v="14"/>
    <n v="1718.125"/>
    <x v="4"/>
    <x v="14"/>
  </r>
  <r>
    <x v="2463"/>
    <x v="2463"/>
    <x v="2461"/>
    <x v="13"/>
    <x v="66"/>
    <x v="63"/>
    <x v="0"/>
    <x v="0"/>
    <s v="USD"/>
    <n v="1366138800"/>
    <x v="2460"/>
    <n v="1362710425"/>
    <x v="2463"/>
    <x v="0"/>
    <x v="11"/>
    <x v="0"/>
    <x v="14"/>
    <n v="1200"/>
    <x v="4"/>
    <x v="14"/>
  </r>
  <r>
    <x v="2464"/>
    <x v="2464"/>
    <x v="2462"/>
    <x v="13"/>
    <x v="580"/>
    <x v="206"/>
    <x v="0"/>
    <x v="5"/>
    <s v="CAD"/>
    <n v="1443641340"/>
    <x v="2461"/>
    <n v="1441143397"/>
    <x v="2464"/>
    <x v="0"/>
    <x v="68"/>
    <x v="0"/>
    <x v="14"/>
    <n v="1132.5"/>
    <x v="4"/>
    <x v="14"/>
  </r>
  <r>
    <x v="2465"/>
    <x v="2465"/>
    <x v="2463"/>
    <x v="176"/>
    <x v="1698"/>
    <x v="1894"/>
    <x v="0"/>
    <x v="0"/>
    <s v="USD"/>
    <n v="1348420548"/>
    <x v="2462"/>
    <n v="1345828548"/>
    <x v="2465"/>
    <x v="0"/>
    <x v="53"/>
    <x v="0"/>
    <x v="14"/>
    <n v="654.5"/>
    <x v="4"/>
    <x v="14"/>
  </r>
  <r>
    <x v="2466"/>
    <x v="2466"/>
    <x v="2464"/>
    <x v="30"/>
    <x v="911"/>
    <x v="31"/>
    <x v="0"/>
    <x v="0"/>
    <s v="USD"/>
    <n v="1368066453"/>
    <x v="2463"/>
    <n v="1365474453"/>
    <x v="2466"/>
    <x v="0"/>
    <x v="47"/>
    <x v="0"/>
    <x v="14"/>
    <n v="1276"/>
    <x v="4"/>
    <x v="14"/>
  </r>
  <r>
    <x v="2467"/>
    <x v="2467"/>
    <x v="2465"/>
    <x v="28"/>
    <x v="1699"/>
    <x v="23"/>
    <x v="0"/>
    <x v="0"/>
    <s v="USD"/>
    <n v="1336669200"/>
    <x v="2464"/>
    <n v="1335473931"/>
    <x v="2467"/>
    <x v="0"/>
    <x v="68"/>
    <x v="0"/>
    <x v="14"/>
    <n v="614"/>
    <x v="4"/>
    <x v="14"/>
  </r>
  <r>
    <x v="2468"/>
    <x v="2468"/>
    <x v="2466"/>
    <x v="13"/>
    <x v="1700"/>
    <x v="1895"/>
    <x v="0"/>
    <x v="0"/>
    <s v="USD"/>
    <n v="1351400400"/>
    <x v="2465"/>
    <n v="1348285321"/>
    <x v="2468"/>
    <x v="0"/>
    <x v="6"/>
    <x v="0"/>
    <x v="14"/>
    <n v="1101.17"/>
    <x v="4"/>
    <x v="14"/>
  </r>
  <r>
    <x v="2469"/>
    <x v="2469"/>
    <x v="2467"/>
    <x v="38"/>
    <x v="1701"/>
    <x v="981"/>
    <x v="0"/>
    <x v="0"/>
    <s v="USD"/>
    <n v="1297160329"/>
    <x v="2466"/>
    <n v="1295000329"/>
    <x v="2469"/>
    <x v="0"/>
    <x v="5"/>
    <x v="0"/>
    <x v="14"/>
    <n v="705.5"/>
    <x v="4"/>
    <x v="14"/>
  </r>
  <r>
    <x v="2470"/>
    <x v="2470"/>
    <x v="2468"/>
    <x v="28"/>
    <x v="1702"/>
    <x v="1896"/>
    <x v="0"/>
    <x v="0"/>
    <s v="USD"/>
    <n v="1337824055"/>
    <x v="2467"/>
    <n v="1335232055"/>
    <x v="2470"/>
    <x v="0"/>
    <x v="17"/>
    <x v="0"/>
    <x v="14"/>
    <n v="533.82000000000005"/>
    <x v="4"/>
    <x v="14"/>
  </r>
  <r>
    <x v="2471"/>
    <x v="2471"/>
    <x v="2469"/>
    <x v="2"/>
    <x v="141"/>
    <x v="602"/>
    <x v="0"/>
    <x v="0"/>
    <s v="USD"/>
    <n v="1327535392"/>
    <x v="2468"/>
    <n v="1324079392"/>
    <x v="2471"/>
    <x v="0"/>
    <x v="57"/>
    <x v="0"/>
    <x v="14"/>
    <n v="328.5"/>
    <x v="4"/>
    <x v="14"/>
  </r>
  <r>
    <x v="2472"/>
    <x v="2472"/>
    <x v="2470"/>
    <x v="51"/>
    <x v="1703"/>
    <x v="1897"/>
    <x v="0"/>
    <x v="0"/>
    <s v="USD"/>
    <n v="1283562180"/>
    <x v="2469"/>
    <n v="1277433980"/>
    <x v="2472"/>
    <x v="0"/>
    <x v="201"/>
    <x v="0"/>
    <x v="14"/>
    <n v="5143.01"/>
    <x v="4"/>
    <x v="14"/>
  </r>
  <r>
    <x v="2473"/>
    <x v="2473"/>
    <x v="2471"/>
    <x v="13"/>
    <x v="41"/>
    <x v="31"/>
    <x v="0"/>
    <x v="0"/>
    <s v="USD"/>
    <n v="1352573869"/>
    <x v="2470"/>
    <n v="1349978269"/>
    <x v="2473"/>
    <x v="0"/>
    <x v="5"/>
    <x v="0"/>
    <x v="14"/>
    <n v="1023.5"/>
    <x v="4"/>
    <x v="14"/>
  </r>
  <r>
    <x v="2474"/>
    <x v="2474"/>
    <x v="2472"/>
    <x v="10"/>
    <x v="1704"/>
    <x v="1898"/>
    <x v="0"/>
    <x v="0"/>
    <s v="USD"/>
    <n v="1286756176"/>
    <x v="2471"/>
    <n v="1282868176"/>
    <x v="2474"/>
    <x v="0"/>
    <x v="44"/>
    <x v="0"/>
    <x v="14"/>
    <n v="2519.09"/>
    <x v="4"/>
    <x v="14"/>
  </r>
  <r>
    <x v="2475"/>
    <x v="2475"/>
    <x v="2473"/>
    <x v="30"/>
    <x v="1705"/>
    <x v="1262"/>
    <x v="0"/>
    <x v="0"/>
    <s v="USD"/>
    <n v="1278799200"/>
    <x v="2472"/>
    <n v="1273647255"/>
    <x v="2475"/>
    <x v="0"/>
    <x v="75"/>
    <x v="0"/>
    <x v="14"/>
    <n v="1349.5"/>
    <x v="4"/>
    <x v="14"/>
  </r>
  <r>
    <x v="2476"/>
    <x v="2476"/>
    <x v="2474"/>
    <x v="50"/>
    <x v="1706"/>
    <x v="1899"/>
    <x v="0"/>
    <x v="0"/>
    <s v="USD"/>
    <n v="1415004770"/>
    <x v="2473"/>
    <n v="1412149970"/>
    <x v="2476"/>
    <x v="0"/>
    <x v="165"/>
    <x v="0"/>
    <x v="14"/>
    <n v="1707.86"/>
    <x v="4"/>
    <x v="14"/>
  </r>
  <r>
    <x v="2477"/>
    <x v="823"/>
    <x v="2475"/>
    <x v="47"/>
    <x v="1707"/>
    <x v="1900"/>
    <x v="0"/>
    <x v="0"/>
    <s v="USD"/>
    <n v="1344789345"/>
    <x v="2474"/>
    <n v="1340901345"/>
    <x v="2477"/>
    <x v="0"/>
    <x v="14"/>
    <x v="0"/>
    <x v="14"/>
    <n v="663"/>
    <x v="4"/>
    <x v="14"/>
  </r>
  <r>
    <x v="2478"/>
    <x v="2477"/>
    <x v="2476"/>
    <x v="6"/>
    <x v="1708"/>
    <x v="1901"/>
    <x v="0"/>
    <x v="0"/>
    <s v="USD"/>
    <n v="1358117313"/>
    <x v="2475"/>
    <n v="1355525313"/>
    <x v="2478"/>
    <x v="0"/>
    <x v="1"/>
    <x v="0"/>
    <x v="14"/>
    <n v="5139.5"/>
    <x v="4"/>
    <x v="14"/>
  </r>
  <r>
    <x v="2479"/>
    <x v="2478"/>
    <x v="2477"/>
    <x v="43"/>
    <x v="1709"/>
    <x v="1902"/>
    <x v="0"/>
    <x v="0"/>
    <s v="USD"/>
    <n v="1343440800"/>
    <x v="2476"/>
    <n v="1342545994"/>
    <x v="2479"/>
    <x v="0"/>
    <x v="38"/>
    <x v="0"/>
    <x v="14"/>
    <n v="208.16499999999999"/>
    <x v="4"/>
    <x v="14"/>
  </r>
  <r>
    <x v="2480"/>
    <x v="2479"/>
    <x v="2478"/>
    <x v="13"/>
    <x v="41"/>
    <x v="31"/>
    <x v="0"/>
    <x v="0"/>
    <s v="USD"/>
    <n v="1444516084"/>
    <x v="2477"/>
    <n v="1439332084"/>
    <x v="2480"/>
    <x v="0"/>
    <x v="22"/>
    <x v="0"/>
    <x v="14"/>
    <n v="1004"/>
    <x v="4"/>
    <x v="14"/>
  </r>
  <r>
    <x v="2481"/>
    <x v="2480"/>
    <x v="2479"/>
    <x v="23"/>
    <x v="1710"/>
    <x v="1903"/>
    <x v="0"/>
    <x v="0"/>
    <s v="USD"/>
    <n v="1335799808"/>
    <x v="2478"/>
    <n v="1333207808"/>
    <x v="2481"/>
    <x v="0"/>
    <x v="195"/>
    <x v="0"/>
    <x v="14"/>
    <n v="2305.7199999999998"/>
    <x v="4"/>
    <x v="14"/>
  </r>
  <r>
    <x v="2482"/>
    <x v="2481"/>
    <x v="2480"/>
    <x v="28"/>
    <x v="1099"/>
    <x v="1787"/>
    <x v="0"/>
    <x v="0"/>
    <s v="USD"/>
    <n v="1312224383"/>
    <x v="2479"/>
    <n v="1308336383"/>
    <x v="2482"/>
    <x v="0"/>
    <x v="20"/>
    <x v="0"/>
    <x v="14"/>
    <n v="513"/>
    <x v="4"/>
    <x v="14"/>
  </r>
  <r>
    <x v="2483"/>
    <x v="2482"/>
    <x v="2481"/>
    <x v="184"/>
    <x v="1711"/>
    <x v="1904"/>
    <x v="0"/>
    <x v="0"/>
    <s v="USD"/>
    <n v="1335891603"/>
    <x v="2480"/>
    <n v="1330711203"/>
    <x v="2483"/>
    <x v="0"/>
    <x v="10"/>
    <x v="0"/>
    <x v="14"/>
    <n v="635"/>
    <x v="4"/>
    <x v="14"/>
  </r>
  <r>
    <x v="2484"/>
    <x v="2483"/>
    <x v="2482"/>
    <x v="8"/>
    <x v="1712"/>
    <x v="1905"/>
    <x v="0"/>
    <x v="0"/>
    <s v="USD"/>
    <n v="1316124003"/>
    <x v="2481"/>
    <n v="1313532003"/>
    <x v="2484"/>
    <x v="0"/>
    <x v="240"/>
    <x v="0"/>
    <x v="14"/>
    <n v="2133.0549999999998"/>
    <x v="4"/>
    <x v="14"/>
  </r>
  <r>
    <x v="2485"/>
    <x v="2484"/>
    <x v="2483"/>
    <x v="13"/>
    <x v="318"/>
    <x v="1906"/>
    <x v="0"/>
    <x v="0"/>
    <s v="USD"/>
    <n v="1318463879"/>
    <x v="2482"/>
    <n v="1315439879"/>
    <x v="2485"/>
    <x v="0"/>
    <x v="14"/>
    <x v="0"/>
    <x v="14"/>
    <n v="1053"/>
    <x v="4"/>
    <x v="14"/>
  </r>
  <r>
    <x v="2486"/>
    <x v="2485"/>
    <x v="2484"/>
    <x v="43"/>
    <x v="1713"/>
    <x v="1907"/>
    <x v="0"/>
    <x v="0"/>
    <s v="USD"/>
    <n v="1335113976"/>
    <x v="2483"/>
    <n v="1332521976"/>
    <x v="2486"/>
    <x v="0"/>
    <x v="209"/>
    <x v="0"/>
    <x v="14"/>
    <n v="413.5"/>
    <x v="4"/>
    <x v="14"/>
  </r>
  <r>
    <x v="2487"/>
    <x v="2486"/>
    <x v="2485"/>
    <x v="15"/>
    <x v="1714"/>
    <x v="1908"/>
    <x v="0"/>
    <x v="0"/>
    <s v="USD"/>
    <n v="1338083997"/>
    <x v="2484"/>
    <n v="1335491997"/>
    <x v="2487"/>
    <x v="0"/>
    <x v="44"/>
    <x v="0"/>
    <x v="14"/>
    <n v="769.38"/>
    <x v="4"/>
    <x v="14"/>
  </r>
  <r>
    <x v="2488"/>
    <x v="2487"/>
    <x v="2486"/>
    <x v="9"/>
    <x v="1715"/>
    <x v="1909"/>
    <x v="0"/>
    <x v="0"/>
    <s v="USD"/>
    <n v="1321459908"/>
    <x v="2485"/>
    <n v="1318864308"/>
    <x v="2488"/>
    <x v="0"/>
    <x v="71"/>
    <x v="0"/>
    <x v="14"/>
    <n v="1633"/>
    <x v="4"/>
    <x v="14"/>
  </r>
  <r>
    <x v="2489"/>
    <x v="2488"/>
    <x v="2487"/>
    <x v="8"/>
    <x v="1716"/>
    <x v="1910"/>
    <x v="0"/>
    <x v="0"/>
    <s v="USD"/>
    <n v="1368117239"/>
    <x v="2486"/>
    <n v="1365525239"/>
    <x v="2489"/>
    <x v="0"/>
    <x v="11"/>
    <x v="0"/>
    <x v="14"/>
    <n v="2376.75"/>
    <x v="4"/>
    <x v="14"/>
  </r>
  <r>
    <x v="2490"/>
    <x v="2489"/>
    <x v="2488"/>
    <x v="2"/>
    <x v="1493"/>
    <x v="1911"/>
    <x v="0"/>
    <x v="0"/>
    <s v="USD"/>
    <n v="1340429276"/>
    <x v="2487"/>
    <n v="1335245276"/>
    <x v="2490"/>
    <x v="0"/>
    <x v="38"/>
    <x v="0"/>
    <x v="14"/>
    <n v="311.5"/>
    <x v="4"/>
    <x v="14"/>
  </r>
  <r>
    <x v="2491"/>
    <x v="2490"/>
    <x v="2489"/>
    <x v="2"/>
    <x v="1717"/>
    <x v="1912"/>
    <x v="0"/>
    <x v="0"/>
    <s v="USD"/>
    <n v="1295142660"/>
    <x v="2488"/>
    <n v="1293739714"/>
    <x v="2491"/>
    <x v="0"/>
    <x v="73"/>
    <x v="0"/>
    <x v="14"/>
    <n v="263"/>
    <x v="4"/>
    <x v="14"/>
  </r>
  <r>
    <x v="2492"/>
    <x v="2491"/>
    <x v="2490"/>
    <x v="20"/>
    <x v="661"/>
    <x v="1054"/>
    <x v="0"/>
    <x v="0"/>
    <s v="USD"/>
    <n v="1339840740"/>
    <x v="2489"/>
    <n v="1335397188"/>
    <x v="2492"/>
    <x v="0"/>
    <x v="74"/>
    <x v="0"/>
    <x v="14"/>
    <n v="388.5"/>
    <x v="4"/>
    <x v="14"/>
  </r>
  <r>
    <x v="2493"/>
    <x v="2492"/>
    <x v="2491"/>
    <x v="22"/>
    <x v="1718"/>
    <x v="1913"/>
    <x v="0"/>
    <x v="0"/>
    <s v="USD"/>
    <n v="1367208140"/>
    <x v="2490"/>
    <n v="1363320140"/>
    <x v="2493"/>
    <x v="0"/>
    <x v="461"/>
    <x v="0"/>
    <x v="14"/>
    <n v="12999.5"/>
    <x v="4"/>
    <x v="14"/>
  </r>
  <r>
    <x v="2494"/>
    <x v="2493"/>
    <x v="2492"/>
    <x v="15"/>
    <x v="1719"/>
    <x v="1914"/>
    <x v="0"/>
    <x v="0"/>
    <s v="USD"/>
    <n v="1337786944"/>
    <x v="2491"/>
    <n v="1335194944"/>
    <x v="2494"/>
    <x v="0"/>
    <x v="70"/>
    <x v="0"/>
    <x v="14"/>
    <n v="777.04"/>
    <x v="4"/>
    <x v="14"/>
  </r>
  <r>
    <x v="2495"/>
    <x v="2494"/>
    <x v="2493"/>
    <x v="15"/>
    <x v="1720"/>
    <x v="1915"/>
    <x v="0"/>
    <x v="0"/>
    <s v="USD"/>
    <n v="1339022575"/>
    <x v="2492"/>
    <n v="1336430575"/>
    <x v="2495"/>
    <x v="0"/>
    <x v="288"/>
    <x v="0"/>
    <x v="14"/>
    <n v="977.52499999999998"/>
    <x v="4"/>
    <x v="14"/>
  </r>
  <r>
    <x v="2496"/>
    <x v="2495"/>
    <x v="2494"/>
    <x v="12"/>
    <x v="44"/>
    <x v="31"/>
    <x v="0"/>
    <x v="0"/>
    <s v="USD"/>
    <n v="1364597692"/>
    <x v="2493"/>
    <n v="1361577292"/>
    <x v="2496"/>
    <x v="0"/>
    <x v="73"/>
    <x v="0"/>
    <x v="14"/>
    <n v="3005"/>
    <x v="4"/>
    <x v="14"/>
  </r>
  <r>
    <x v="2497"/>
    <x v="2496"/>
    <x v="2495"/>
    <x v="23"/>
    <x v="1721"/>
    <x v="1916"/>
    <x v="0"/>
    <x v="0"/>
    <s v="USD"/>
    <n v="1312578338"/>
    <x v="2494"/>
    <n v="1309986338"/>
    <x v="2497"/>
    <x v="0"/>
    <x v="66"/>
    <x v="0"/>
    <x v="14"/>
    <n v="2283.4299999999998"/>
    <x v="4"/>
    <x v="14"/>
  </r>
  <r>
    <x v="2498"/>
    <x v="2497"/>
    <x v="2496"/>
    <x v="28"/>
    <x v="1722"/>
    <x v="1917"/>
    <x v="0"/>
    <x v="0"/>
    <s v="USD"/>
    <n v="1422400387"/>
    <x v="2495"/>
    <n v="1421190787"/>
    <x v="2498"/>
    <x v="0"/>
    <x v="9"/>
    <x v="0"/>
    <x v="14"/>
    <n v="538"/>
    <x v="4"/>
    <x v="14"/>
  </r>
  <r>
    <x v="2499"/>
    <x v="2498"/>
    <x v="2497"/>
    <x v="23"/>
    <x v="1723"/>
    <x v="1918"/>
    <x v="0"/>
    <x v="0"/>
    <s v="USD"/>
    <n v="1356976800"/>
    <x v="2496"/>
    <n v="1352820837"/>
    <x v="2499"/>
    <x v="0"/>
    <x v="203"/>
    <x v="0"/>
    <x v="14"/>
    <n v="4137.5"/>
    <x v="4"/>
    <x v="14"/>
  </r>
  <r>
    <x v="2500"/>
    <x v="2499"/>
    <x v="2498"/>
    <x v="20"/>
    <x v="1724"/>
    <x v="1614"/>
    <x v="0"/>
    <x v="0"/>
    <s v="USD"/>
    <n v="1340476375"/>
    <x v="2497"/>
    <n v="1337884375"/>
    <x v="2500"/>
    <x v="0"/>
    <x v="60"/>
    <x v="0"/>
    <x v="14"/>
    <n v="354.5"/>
    <x v="4"/>
    <x v="14"/>
  </r>
  <r>
    <x v="2501"/>
    <x v="2500"/>
    <x v="2499"/>
    <x v="34"/>
    <x v="1725"/>
    <x v="1919"/>
    <x v="2"/>
    <x v="5"/>
    <s v="CAD"/>
    <n v="1443379104"/>
    <x v="2498"/>
    <n v="1440787104"/>
    <x v="2501"/>
    <x v="0"/>
    <x v="63"/>
    <x v="1"/>
    <x v="34"/>
    <n v="144"/>
    <x v="7"/>
    <x v="34"/>
  </r>
  <r>
    <x v="2502"/>
    <x v="2501"/>
    <x v="2500"/>
    <x v="74"/>
    <x v="1726"/>
    <x v="1920"/>
    <x v="2"/>
    <x v="0"/>
    <s v="USD"/>
    <n v="1411328918"/>
    <x v="2499"/>
    <n v="1407440918"/>
    <x v="2502"/>
    <x v="0"/>
    <x v="81"/>
    <x v="1"/>
    <x v="34"/>
    <n v="45.5"/>
    <x v="7"/>
    <x v="34"/>
  </r>
  <r>
    <x v="2503"/>
    <x v="2502"/>
    <x v="2501"/>
    <x v="3"/>
    <x v="117"/>
    <x v="109"/>
    <x v="2"/>
    <x v="0"/>
    <s v="USD"/>
    <n v="1465333560"/>
    <x v="2500"/>
    <n v="1462743308"/>
    <x v="2503"/>
    <x v="0"/>
    <x v="78"/>
    <x v="1"/>
    <x v="34"/>
    <n v="0"/>
    <x v="7"/>
    <x v="34"/>
  </r>
  <r>
    <x v="2504"/>
    <x v="2503"/>
    <x v="2502"/>
    <x v="19"/>
    <x v="117"/>
    <x v="109"/>
    <x v="2"/>
    <x v="0"/>
    <s v="USD"/>
    <n v="1416014534"/>
    <x v="2501"/>
    <n v="1413418934"/>
    <x v="2504"/>
    <x v="0"/>
    <x v="78"/>
    <x v="1"/>
    <x v="34"/>
    <n v="0"/>
    <x v="7"/>
    <x v="34"/>
  </r>
  <r>
    <x v="2505"/>
    <x v="2504"/>
    <x v="2503"/>
    <x v="39"/>
    <x v="117"/>
    <x v="109"/>
    <x v="2"/>
    <x v="0"/>
    <s v="USD"/>
    <n v="1426292416"/>
    <x v="2502"/>
    <n v="1423704016"/>
    <x v="2505"/>
    <x v="0"/>
    <x v="78"/>
    <x v="1"/>
    <x v="34"/>
    <n v="0"/>
    <x v="7"/>
    <x v="34"/>
  </r>
  <r>
    <x v="2506"/>
    <x v="2505"/>
    <x v="2504"/>
    <x v="10"/>
    <x v="134"/>
    <x v="722"/>
    <x v="2"/>
    <x v="1"/>
    <s v="GBP"/>
    <n v="1443906000"/>
    <x v="2503"/>
    <n v="1441955269"/>
    <x v="2506"/>
    <x v="0"/>
    <x v="84"/>
    <x v="1"/>
    <x v="34"/>
    <n v="16"/>
    <x v="7"/>
    <x v="34"/>
  </r>
  <r>
    <x v="2507"/>
    <x v="2506"/>
    <x v="2505"/>
    <x v="350"/>
    <x v="117"/>
    <x v="109"/>
    <x v="2"/>
    <x v="0"/>
    <s v="USD"/>
    <n v="1431308704"/>
    <x v="2504"/>
    <n v="1428716704"/>
    <x v="2507"/>
    <x v="0"/>
    <x v="78"/>
    <x v="1"/>
    <x v="34"/>
    <n v="0"/>
    <x v="7"/>
    <x v="34"/>
  </r>
  <r>
    <x v="2508"/>
    <x v="2507"/>
    <x v="2506"/>
    <x v="22"/>
    <x v="117"/>
    <x v="109"/>
    <x v="2"/>
    <x v="0"/>
    <s v="USD"/>
    <n v="1408056634"/>
    <x v="2505"/>
    <n v="1405464634"/>
    <x v="2508"/>
    <x v="0"/>
    <x v="78"/>
    <x v="1"/>
    <x v="34"/>
    <n v="0"/>
    <x v="7"/>
    <x v="34"/>
  </r>
  <r>
    <x v="2509"/>
    <x v="2508"/>
    <x v="2507"/>
    <x v="75"/>
    <x v="325"/>
    <x v="1921"/>
    <x v="2"/>
    <x v="1"/>
    <s v="GBP"/>
    <n v="1429554349"/>
    <x v="2506"/>
    <n v="1424719549"/>
    <x v="2509"/>
    <x v="0"/>
    <x v="33"/>
    <x v="1"/>
    <x v="34"/>
    <n v="514"/>
    <x v="7"/>
    <x v="34"/>
  </r>
  <r>
    <x v="2510"/>
    <x v="2509"/>
    <x v="2508"/>
    <x v="63"/>
    <x v="735"/>
    <x v="840"/>
    <x v="2"/>
    <x v="0"/>
    <s v="USD"/>
    <n v="1431647772"/>
    <x v="2507"/>
    <n v="1426463772"/>
    <x v="2510"/>
    <x v="0"/>
    <x v="84"/>
    <x v="1"/>
    <x v="34"/>
    <n v="38.5"/>
    <x v="7"/>
    <x v="34"/>
  </r>
  <r>
    <x v="2511"/>
    <x v="2510"/>
    <x v="2509"/>
    <x v="57"/>
    <x v="117"/>
    <x v="109"/>
    <x v="2"/>
    <x v="1"/>
    <s v="GBP"/>
    <n v="1454323413"/>
    <x v="2508"/>
    <n v="1451731413"/>
    <x v="2511"/>
    <x v="0"/>
    <x v="78"/>
    <x v="1"/>
    <x v="34"/>
    <n v="0"/>
    <x v="7"/>
    <x v="34"/>
  </r>
  <r>
    <x v="2512"/>
    <x v="2511"/>
    <x v="2510"/>
    <x v="146"/>
    <x v="117"/>
    <x v="109"/>
    <x v="2"/>
    <x v="0"/>
    <s v="USD"/>
    <n v="1418504561"/>
    <x v="2509"/>
    <n v="1417208561"/>
    <x v="2512"/>
    <x v="0"/>
    <x v="78"/>
    <x v="1"/>
    <x v="34"/>
    <n v="0"/>
    <x v="7"/>
    <x v="34"/>
  </r>
  <r>
    <x v="2513"/>
    <x v="2512"/>
    <x v="2511"/>
    <x v="237"/>
    <x v="117"/>
    <x v="109"/>
    <x v="2"/>
    <x v="12"/>
    <s v="EUR"/>
    <n v="1488067789"/>
    <x v="2510"/>
    <n v="1482883789"/>
    <x v="2513"/>
    <x v="0"/>
    <x v="78"/>
    <x v="1"/>
    <x v="34"/>
    <n v="0"/>
    <x v="7"/>
    <x v="34"/>
  </r>
  <r>
    <x v="2514"/>
    <x v="2513"/>
    <x v="2512"/>
    <x v="14"/>
    <x v="852"/>
    <x v="1922"/>
    <x v="2"/>
    <x v="0"/>
    <s v="USD"/>
    <n v="1408526477"/>
    <x v="2511"/>
    <n v="1407057677"/>
    <x v="2514"/>
    <x v="0"/>
    <x v="80"/>
    <x v="1"/>
    <x v="34"/>
    <n v="107"/>
    <x v="7"/>
    <x v="34"/>
  </r>
  <r>
    <x v="2515"/>
    <x v="2514"/>
    <x v="2513"/>
    <x v="10"/>
    <x v="1727"/>
    <x v="1923"/>
    <x v="2"/>
    <x v="0"/>
    <s v="USD"/>
    <n v="1424635753"/>
    <x v="2512"/>
    <n v="1422043753"/>
    <x v="2515"/>
    <x v="0"/>
    <x v="8"/>
    <x v="1"/>
    <x v="34"/>
    <n v="471"/>
    <x v="7"/>
    <x v="34"/>
  </r>
  <r>
    <x v="2516"/>
    <x v="2515"/>
    <x v="2514"/>
    <x v="29"/>
    <x v="117"/>
    <x v="109"/>
    <x v="2"/>
    <x v="0"/>
    <s v="USD"/>
    <n v="1417279252"/>
    <x v="2513"/>
    <n v="1414683652"/>
    <x v="2516"/>
    <x v="0"/>
    <x v="78"/>
    <x v="1"/>
    <x v="34"/>
    <n v="0"/>
    <x v="7"/>
    <x v="34"/>
  </r>
  <r>
    <x v="2517"/>
    <x v="2516"/>
    <x v="2515"/>
    <x v="102"/>
    <x v="1728"/>
    <x v="1924"/>
    <x v="2"/>
    <x v="5"/>
    <s v="CAD"/>
    <n v="1426788930"/>
    <x v="2514"/>
    <n v="1424200530"/>
    <x v="2517"/>
    <x v="0"/>
    <x v="51"/>
    <x v="1"/>
    <x v="34"/>
    <n v="900"/>
    <x v="7"/>
    <x v="34"/>
  </r>
  <r>
    <x v="2518"/>
    <x v="2517"/>
    <x v="2516"/>
    <x v="10"/>
    <x v="117"/>
    <x v="109"/>
    <x v="2"/>
    <x v="0"/>
    <s v="USD"/>
    <n v="1415899228"/>
    <x v="2515"/>
    <n v="1413303628"/>
    <x v="2518"/>
    <x v="0"/>
    <x v="78"/>
    <x v="1"/>
    <x v="34"/>
    <n v="0"/>
    <x v="7"/>
    <x v="34"/>
  </r>
  <r>
    <x v="2519"/>
    <x v="2518"/>
    <x v="2517"/>
    <x v="60"/>
    <x v="654"/>
    <x v="1925"/>
    <x v="2"/>
    <x v="0"/>
    <s v="USD"/>
    <n v="1405741404"/>
    <x v="2516"/>
    <n v="1403149404"/>
    <x v="2519"/>
    <x v="0"/>
    <x v="80"/>
    <x v="1"/>
    <x v="34"/>
    <n v="34.5"/>
    <x v="7"/>
    <x v="34"/>
  </r>
  <r>
    <x v="2520"/>
    <x v="2519"/>
    <x v="2518"/>
    <x v="57"/>
    <x v="117"/>
    <x v="109"/>
    <x v="2"/>
    <x v="0"/>
    <s v="USD"/>
    <n v="1476559260"/>
    <x v="2517"/>
    <n v="1472567085"/>
    <x v="2520"/>
    <x v="0"/>
    <x v="78"/>
    <x v="1"/>
    <x v="34"/>
    <n v="0"/>
    <x v="7"/>
    <x v="34"/>
  </r>
  <r>
    <x v="2521"/>
    <x v="2520"/>
    <x v="2519"/>
    <x v="78"/>
    <x v="1729"/>
    <x v="1926"/>
    <x v="0"/>
    <x v="0"/>
    <s v="USD"/>
    <n v="1444778021"/>
    <x v="2518"/>
    <n v="1442963621"/>
    <x v="2521"/>
    <x v="0"/>
    <x v="462"/>
    <x v="0"/>
    <x v="35"/>
    <n v="6908.9949999999999"/>
    <x v="4"/>
    <x v="35"/>
  </r>
  <r>
    <x v="2522"/>
    <x v="2521"/>
    <x v="2520"/>
    <x v="10"/>
    <x v="97"/>
    <x v="31"/>
    <x v="0"/>
    <x v="0"/>
    <s v="USD"/>
    <n v="1461336720"/>
    <x v="2519"/>
    <n v="1459431960"/>
    <x v="2522"/>
    <x v="0"/>
    <x v="74"/>
    <x v="0"/>
    <x v="35"/>
    <n v="2513.5"/>
    <x v="4"/>
    <x v="35"/>
  </r>
  <r>
    <x v="2523"/>
    <x v="2522"/>
    <x v="2521"/>
    <x v="42"/>
    <x v="1730"/>
    <x v="1927"/>
    <x v="0"/>
    <x v="0"/>
    <s v="USD"/>
    <n v="1416270292"/>
    <x v="2520"/>
    <n v="1413674692"/>
    <x v="2523"/>
    <x v="0"/>
    <x v="55"/>
    <x v="0"/>
    <x v="35"/>
    <n v="717"/>
    <x v="4"/>
    <x v="35"/>
  </r>
  <r>
    <x v="2524"/>
    <x v="2523"/>
    <x v="2522"/>
    <x v="51"/>
    <x v="1731"/>
    <x v="264"/>
    <x v="0"/>
    <x v="0"/>
    <s v="USD"/>
    <n v="1419136200"/>
    <x v="2521"/>
    <n v="1416338557"/>
    <x v="2524"/>
    <x v="0"/>
    <x v="68"/>
    <x v="0"/>
    <x v="35"/>
    <n v="3831.5"/>
    <x v="4"/>
    <x v="35"/>
  </r>
  <r>
    <x v="2525"/>
    <x v="2524"/>
    <x v="2523"/>
    <x v="6"/>
    <x v="1732"/>
    <x v="1928"/>
    <x v="0"/>
    <x v="0"/>
    <s v="USD"/>
    <n v="1340914571"/>
    <x v="2522"/>
    <n v="1338322571"/>
    <x v="2525"/>
    <x v="0"/>
    <x v="144"/>
    <x v="0"/>
    <x v="35"/>
    <n v="4053"/>
    <x v="4"/>
    <x v="35"/>
  </r>
  <r>
    <x v="2526"/>
    <x v="2525"/>
    <x v="2524"/>
    <x v="23"/>
    <x v="1733"/>
    <x v="1929"/>
    <x v="0"/>
    <x v="0"/>
    <s v="USD"/>
    <n v="1418014740"/>
    <x v="2523"/>
    <n v="1415585474"/>
    <x v="2526"/>
    <x v="0"/>
    <x v="51"/>
    <x v="0"/>
    <x v="35"/>
    <n v="2275.5"/>
    <x v="4"/>
    <x v="35"/>
  </r>
  <r>
    <x v="2527"/>
    <x v="2526"/>
    <x v="2525"/>
    <x v="23"/>
    <x v="1734"/>
    <x v="1930"/>
    <x v="0"/>
    <x v="0"/>
    <s v="USD"/>
    <n v="1382068740"/>
    <x v="2524"/>
    <n v="1380477691"/>
    <x v="2527"/>
    <x v="0"/>
    <x v="26"/>
    <x v="0"/>
    <x v="35"/>
    <n v="2078"/>
    <x v="4"/>
    <x v="35"/>
  </r>
  <r>
    <x v="2528"/>
    <x v="2527"/>
    <x v="2526"/>
    <x v="23"/>
    <x v="1735"/>
    <x v="1931"/>
    <x v="0"/>
    <x v="1"/>
    <s v="GBP"/>
    <n v="1440068400"/>
    <x v="2525"/>
    <n v="1438459303"/>
    <x v="2528"/>
    <x v="0"/>
    <x v="75"/>
    <x v="0"/>
    <x v="35"/>
    <n v="2185.4949999999999"/>
    <x v="4"/>
    <x v="35"/>
  </r>
  <r>
    <x v="2529"/>
    <x v="2528"/>
    <x v="2527"/>
    <x v="12"/>
    <x v="1736"/>
    <x v="1932"/>
    <x v="0"/>
    <x v="0"/>
    <s v="USD"/>
    <n v="1332636975"/>
    <x v="2526"/>
    <n v="1328752575"/>
    <x v="2529"/>
    <x v="0"/>
    <x v="88"/>
    <x v="0"/>
    <x v="35"/>
    <n v="3166.5"/>
    <x v="4"/>
    <x v="35"/>
  </r>
  <r>
    <x v="2530"/>
    <x v="2529"/>
    <x v="2528"/>
    <x v="115"/>
    <x v="1737"/>
    <x v="31"/>
    <x v="0"/>
    <x v="0"/>
    <s v="USD"/>
    <n v="1429505400"/>
    <x v="2527"/>
    <n v="1426711505"/>
    <x v="2530"/>
    <x v="0"/>
    <x v="53"/>
    <x v="0"/>
    <x v="35"/>
    <n v="3274"/>
    <x v="4"/>
    <x v="35"/>
  </r>
  <r>
    <x v="2531"/>
    <x v="2530"/>
    <x v="2529"/>
    <x v="37"/>
    <x v="1733"/>
    <x v="84"/>
    <x v="0"/>
    <x v="0"/>
    <s v="USD"/>
    <n v="1439611140"/>
    <x v="2528"/>
    <n v="1437668354"/>
    <x v="2531"/>
    <x v="0"/>
    <x v="42"/>
    <x v="0"/>
    <x v="35"/>
    <n v="2289.5"/>
    <x v="4"/>
    <x v="35"/>
  </r>
  <r>
    <x v="2532"/>
    <x v="2531"/>
    <x v="2530"/>
    <x v="23"/>
    <x v="1738"/>
    <x v="1933"/>
    <x v="0"/>
    <x v="0"/>
    <s v="USD"/>
    <n v="1345148566"/>
    <x v="2529"/>
    <n v="1342556566"/>
    <x v="2532"/>
    <x v="0"/>
    <x v="65"/>
    <x v="0"/>
    <x v="35"/>
    <n v="2552.5"/>
    <x v="4"/>
    <x v="35"/>
  </r>
  <r>
    <x v="2533"/>
    <x v="2532"/>
    <x v="2531"/>
    <x v="51"/>
    <x v="1739"/>
    <x v="1934"/>
    <x v="0"/>
    <x v="0"/>
    <s v="USD"/>
    <n v="1362160868"/>
    <x v="2530"/>
    <n v="1359568911"/>
    <x v="2533"/>
    <x v="0"/>
    <x v="327"/>
    <x v="0"/>
    <x v="35"/>
    <n v="4218"/>
    <x v="4"/>
    <x v="35"/>
  </r>
  <r>
    <x v="2534"/>
    <x v="2533"/>
    <x v="2532"/>
    <x v="13"/>
    <x v="1740"/>
    <x v="2"/>
    <x v="0"/>
    <x v="0"/>
    <s v="USD"/>
    <n v="1262325600"/>
    <x v="2531"/>
    <n v="1257871712"/>
    <x v="2534"/>
    <x v="0"/>
    <x v="25"/>
    <x v="0"/>
    <x v="35"/>
    <n v="1057"/>
    <x v="4"/>
    <x v="35"/>
  </r>
  <r>
    <x v="2535"/>
    <x v="2534"/>
    <x v="2533"/>
    <x v="22"/>
    <x v="1741"/>
    <x v="640"/>
    <x v="0"/>
    <x v="0"/>
    <s v="USD"/>
    <n v="1417463945"/>
    <x v="2532"/>
    <n v="1414781945"/>
    <x v="2535"/>
    <x v="0"/>
    <x v="76"/>
    <x v="0"/>
    <x v="35"/>
    <n v="10416.5"/>
    <x v="4"/>
    <x v="35"/>
  </r>
  <r>
    <x v="2536"/>
    <x v="2535"/>
    <x v="2534"/>
    <x v="251"/>
    <x v="792"/>
    <x v="1339"/>
    <x v="0"/>
    <x v="0"/>
    <s v="USD"/>
    <n v="1375151566"/>
    <x v="2533"/>
    <n v="1373337166"/>
    <x v="2536"/>
    <x v="0"/>
    <x v="80"/>
    <x v="0"/>
    <x v="35"/>
    <n v="16.5"/>
    <x v="4"/>
    <x v="35"/>
  </r>
  <r>
    <x v="2537"/>
    <x v="2536"/>
    <x v="2535"/>
    <x v="28"/>
    <x v="1742"/>
    <x v="1007"/>
    <x v="0"/>
    <x v="0"/>
    <s v="USD"/>
    <n v="1312212855"/>
    <x v="2534"/>
    <n v="1307028855"/>
    <x v="2537"/>
    <x v="0"/>
    <x v="202"/>
    <x v="0"/>
    <x v="35"/>
    <n v="555.5"/>
    <x v="4"/>
    <x v="35"/>
  </r>
  <r>
    <x v="2538"/>
    <x v="2537"/>
    <x v="2536"/>
    <x v="102"/>
    <x v="1743"/>
    <x v="1935"/>
    <x v="0"/>
    <x v="0"/>
    <s v="USD"/>
    <n v="1361681940"/>
    <x v="2535"/>
    <n v="1359029661"/>
    <x v="2538"/>
    <x v="0"/>
    <x v="333"/>
    <x v="0"/>
    <x v="35"/>
    <n v="10264.084999999999"/>
    <x v="4"/>
    <x v="35"/>
  </r>
  <r>
    <x v="2539"/>
    <x v="2538"/>
    <x v="2537"/>
    <x v="3"/>
    <x v="1744"/>
    <x v="598"/>
    <x v="0"/>
    <x v="0"/>
    <s v="USD"/>
    <n v="1422913152"/>
    <x v="2536"/>
    <n v="1417729152"/>
    <x v="2539"/>
    <x v="0"/>
    <x v="211"/>
    <x v="0"/>
    <x v="35"/>
    <n v="5042"/>
    <x v="4"/>
    <x v="35"/>
  </r>
  <r>
    <x v="2540"/>
    <x v="2539"/>
    <x v="2538"/>
    <x v="30"/>
    <x v="1745"/>
    <x v="1936"/>
    <x v="0"/>
    <x v="0"/>
    <s v="USD"/>
    <n v="1319904721"/>
    <x v="2537"/>
    <n v="1314720721"/>
    <x v="2540"/>
    <x v="0"/>
    <x v="74"/>
    <x v="0"/>
    <x v="35"/>
    <n v="1306"/>
    <x v="4"/>
    <x v="35"/>
  </r>
  <r>
    <x v="2541"/>
    <x v="2540"/>
    <x v="2539"/>
    <x v="8"/>
    <x v="1746"/>
    <x v="1937"/>
    <x v="0"/>
    <x v="1"/>
    <s v="GBP"/>
    <n v="1380192418"/>
    <x v="2538"/>
    <n v="1375008418"/>
    <x v="2541"/>
    <x v="0"/>
    <x v="287"/>
    <x v="0"/>
    <x v="35"/>
    <n v="1904.5"/>
    <x v="4"/>
    <x v="35"/>
  </r>
  <r>
    <x v="2542"/>
    <x v="2541"/>
    <x v="2540"/>
    <x v="176"/>
    <x v="1747"/>
    <x v="1938"/>
    <x v="0"/>
    <x v="0"/>
    <s v="USD"/>
    <n v="1380599940"/>
    <x v="2539"/>
    <n v="1377252857"/>
    <x v="2542"/>
    <x v="0"/>
    <x v="62"/>
    <x v="0"/>
    <x v="35"/>
    <n v="369"/>
    <x v="4"/>
    <x v="35"/>
  </r>
  <r>
    <x v="2543"/>
    <x v="2542"/>
    <x v="2541"/>
    <x v="49"/>
    <x v="1748"/>
    <x v="1939"/>
    <x v="0"/>
    <x v="0"/>
    <s v="USD"/>
    <n v="1293937200"/>
    <x v="2540"/>
    <n v="1291257298"/>
    <x v="2543"/>
    <x v="0"/>
    <x v="62"/>
    <x v="0"/>
    <x v="35"/>
    <n v="202"/>
    <x v="4"/>
    <x v="35"/>
  </r>
  <r>
    <x v="2544"/>
    <x v="2543"/>
    <x v="2542"/>
    <x v="10"/>
    <x v="1749"/>
    <x v="1940"/>
    <x v="0"/>
    <x v="0"/>
    <s v="USD"/>
    <n v="1341750569"/>
    <x v="2541"/>
    <n v="1339158569"/>
    <x v="2544"/>
    <x v="0"/>
    <x v="7"/>
    <x v="0"/>
    <x v="35"/>
    <n v="2549"/>
    <x v="4"/>
    <x v="35"/>
  </r>
  <r>
    <x v="2545"/>
    <x v="2544"/>
    <x v="2543"/>
    <x v="13"/>
    <x v="1750"/>
    <x v="1941"/>
    <x v="0"/>
    <x v="0"/>
    <s v="USD"/>
    <n v="1424997000"/>
    <x v="2542"/>
    <n v="1421983138"/>
    <x v="2545"/>
    <x v="0"/>
    <x v="42"/>
    <x v="0"/>
    <x v="35"/>
    <n v="1983.5"/>
    <x v="4"/>
    <x v="35"/>
  </r>
  <r>
    <x v="2546"/>
    <x v="2545"/>
    <x v="2544"/>
    <x v="8"/>
    <x v="1751"/>
    <x v="1942"/>
    <x v="0"/>
    <x v="0"/>
    <s v="USD"/>
    <n v="1380949200"/>
    <x v="2543"/>
    <n v="1378586179"/>
    <x v="2546"/>
    <x v="0"/>
    <x v="71"/>
    <x v="0"/>
    <x v="35"/>
    <n v="1987.5"/>
    <x v="4"/>
    <x v="35"/>
  </r>
  <r>
    <x v="2547"/>
    <x v="2546"/>
    <x v="2545"/>
    <x v="62"/>
    <x v="1752"/>
    <x v="1943"/>
    <x v="0"/>
    <x v="0"/>
    <s v="USD"/>
    <n v="1333560803"/>
    <x v="2544"/>
    <n v="1330972403"/>
    <x v="2547"/>
    <x v="0"/>
    <x v="179"/>
    <x v="0"/>
    <x v="35"/>
    <n v="3363"/>
    <x v="4"/>
    <x v="35"/>
  </r>
  <r>
    <x v="2548"/>
    <x v="2547"/>
    <x v="2546"/>
    <x v="12"/>
    <x v="1753"/>
    <x v="1944"/>
    <x v="0"/>
    <x v="6"/>
    <s v="EUR"/>
    <n v="1475209620"/>
    <x v="2545"/>
    <n v="1473087637"/>
    <x v="2548"/>
    <x v="0"/>
    <x v="77"/>
    <x v="0"/>
    <x v="35"/>
    <n v="3074"/>
    <x v="4"/>
    <x v="35"/>
  </r>
  <r>
    <x v="2549"/>
    <x v="2548"/>
    <x v="2547"/>
    <x v="351"/>
    <x v="1516"/>
    <x v="1945"/>
    <x v="0"/>
    <x v="1"/>
    <s v="GBP"/>
    <n v="1370019600"/>
    <x v="2546"/>
    <n v="1366999870"/>
    <x v="2549"/>
    <x v="0"/>
    <x v="77"/>
    <x v="0"/>
    <x v="35"/>
    <n v="825.5"/>
    <x v="4"/>
    <x v="35"/>
  </r>
  <r>
    <x v="2550"/>
    <x v="2549"/>
    <x v="2548"/>
    <x v="115"/>
    <x v="1754"/>
    <x v="1946"/>
    <x v="0"/>
    <x v="0"/>
    <s v="USD"/>
    <n v="1444276740"/>
    <x v="2547"/>
    <n v="1439392406"/>
    <x v="2550"/>
    <x v="0"/>
    <x v="3"/>
    <x v="0"/>
    <x v="35"/>
    <n v="3352.5"/>
    <x v="4"/>
    <x v="35"/>
  </r>
  <r>
    <x v="2551"/>
    <x v="2550"/>
    <x v="2549"/>
    <x v="352"/>
    <x v="1755"/>
    <x v="1947"/>
    <x v="0"/>
    <x v="0"/>
    <s v="USD"/>
    <n v="1332362880"/>
    <x v="2548"/>
    <n v="1329890585"/>
    <x v="2551"/>
    <x v="0"/>
    <x v="66"/>
    <x v="0"/>
    <x v="35"/>
    <n v="1915.75"/>
    <x v="4"/>
    <x v="35"/>
  </r>
  <r>
    <x v="2552"/>
    <x v="2551"/>
    <x v="2550"/>
    <x v="9"/>
    <x v="1756"/>
    <x v="1635"/>
    <x v="0"/>
    <x v="0"/>
    <s v="USD"/>
    <n v="1488741981"/>
    <x v="2549"/>
    <n v="1486149981"/>
    <x v="2552"/>
    <x v="0"/>
    <x v="59"/>
    <x v="0"/>
    <x v="35"/>
    <n v="1606.5"/>
    <x v="4"/>
    <x v="35"/>
  </r>
  <r>
    <x v="2553"/>
    <x v="2552"/>
    <x v="2551"/>
    <x v="15"/>
    <x v="1757"/>
    <x v="1948"/>
    <x v="0"/>
    <x v="0"/>
    <s v="USD"/>
    <n v="1348202807"/>
    <x v="2550"/>
    <n v="1343018807"/>
    <x v="2553"/>
    <x v="0"/>
    <x v="65"/>
    <x v="0"/>
    <x v="35"/>
    <n v="1196.5"/>
    <x v="4"/>
    <x v="35"/>
  </r>
  <r>
    <x v="2554"/>
    <x v="2553"/>
    <x v="2552"/>
    <x v="9"/>
    <x v="1758"/>
    <x v="1949"/>
    <x v="0"/>
    <x v="0"/>
    <s v="USD"/>
    <n v="1433131140"/>
    <x v="2551"/>
    <n v="1430445163"/>
    <x v="2554"/>
    <x v="0"/>
    <x v="85"/>
    <x v="0"/>
    <x v="35"/>
    <n v="1875.5"/>
    <x v="4"/>
    <x v="35"/>
  </r>
  <r>
    <x v="2555"/>
    <x v="2554"/>
    <x v="2553"/>
    <x v="13"/>
    <x v="1759"/>
    <x v="1950"/>
    <x v="0"/>
    <x v="0"/>
    <s v="USD"/>
    <n v="1338219793"/>
    <x v="2552"/>
    <n v="1335541393"/>
    <x v="2555"/>
    <x v="0"/>
    <x v="2"/>
    <x v="0"/>
    <x v="35"/>
    <n v="1091"/>
    <x v="4"/>
    <x v="35"/>
  </r>
  <r>
    <x v="2556"/>
    <x v="2555"/>
    <x v="2554"/>
    <x v="353"/>
    <x v="1760"/>
    <x v="1951"/>
    <x v="0"/>
    <x v="0"/>
    <s v="USD"/>
    <n v="1356392857"/>
    <x v="2553"/>
    <n v="1352504857"/>
    <x v="2556"/>
    <x v="0"/>
    <x v="69"/>
    <x v="0"/>
    <x v="35"/>
    <n v="410"/>
    <x v="4"/>
    <x v="35"/>
  </r>
  <r>
    <x v="2557"/>
    <x v="2556"/>
    <x v="2555"/>
    <x v="42"/>
    <x v="1761"/>
    <x v="1952"/>
    <x v="0"/>
    <x v="1"/>
    <s v="GBP"/>
    <n v="1400176386"/>
    <x v="2554"/>
    <n v="1397584386"/>
    <x v="2557"/>
    <x v="0"/>
    <x v="17"/>
    <x v="0"/>
    <x v="35"/>
    <n v="551"/>
    <x v="4"/>
    <x v="35"/>
  </r>
  <r>
    <x v="2558"/>
    <x v="2557"/>
    <x v="2556"/>
    <x v="21"/>
    <x v="1762"/>
    <x v="1953"/>
    <x v="0"/>
    <x v="2"/>
    <s v="AUD"/>
    <n v="1430488740"/>
    <x v="2555"/>
    <n v="1427747906"/>
    <x v="2558"/>
    <x v="0"/>
    <x v="59"/>
    <x v="0"/>
    <x v="35"/>
    <n v="689.5"/>
    <x v="4"/>
    <x v="35"/>
  </r>
  <r>
    <x v="2559"/>
    <x v="2558"/>
    <x v="2557"/>
    <x v="134"/>
    <x v="1763"/>
    <x v="1954"/>
    <x v="0"/>
    <x v="0"/>
    <s v="USD"/>
    <n v="1321385820"/>
    <x v="2556"/>
    <n v="1318539484"/>
    <x v="2559"/>
    <x v="0"/>
    <x v="20"/>
    <x v="0"/>
    <x v="35"/>
    <n v="457.5"/>
    <x v="4"/>
    <x v="35"/>
  </r>
  <r>
    <x v="2560"/>
    <x v="2559"/>
    <x v="2558"/>
    <x v="9"/>
    <x v="1764"/>
    <x v="1787"/>
    <x v="0"/>
    <x v="1"/>
    <s v="GBP"/>
    <n v="1425682174"/>
    <x v="2557"/>
    <n v="1423090174"/>
    <x v="2560"/>
    <x v="0"/>
    <x v="64"/>
    <x v="0"/>
    <x v="35"/>
    <n v="1512"/>
    <x v="4"/>
    <x v="35"/>
  </r>
  <r>
    <x v="2561"/>
    <x v="2560"/>
    <x v="2559"/>
    <x v="57"/>
    <x v="117"/>
    <x v="109"/>
    <x v="1"/>
    <x v="5"/>
    <s v="CAD"/>
    <n v="1444740089"/>
    <x v="2558"/>
    <n v="1442148089"/>
    <x v="2561"/>
    <x v="0"/>
    <x v="78"/>
    <x v="1"/>
    <x v="19"/>
    <n v="0"/>
    <x v="7"/>
    <x v="19"/>
  </r>
  <r>
    <x v="2562"/>
    <x v="2561"/>
    <x v="2560"/>
    <x v="3"/>
    <x v="735"/>
    <x v="571"/>
    <x v="1"/>
    <x v="12"/>
    <s v="EUR"/>
    <n v="1476189339"/>
    <x v="2559"/>
    <n v="1471005339"/>
    <x v="2562"/>
    <x v="0"/>
    <x v="83"/>
    <x v="1"/>
    <x v="19"/>
    <n v="39"/>
    <x v="7"/>
    <x v="19"/>
  </r>
  <r>
    <x v="2563"/>
    <x v="2562"/>
    <x v="2561"/>
    <x v="22"/>
    <x v="117"/>
    <x v="109"/>
    <x v="1"/>
    <x v="0"/>
    <s v="USD"/>
    <n v="1438226451"/>
    <x v="2560"/>
    <n v="1433042451"/>
    <x v="2563"/>
    <x v="0"/>
    <x v="78"/>
    <x v="1"/>
    <x v="19"/>
    <n v="0"/>
    <x v="7"/>
    <x v="19"/>
  </r>
  <r>
    <x v="2564"/>
    <x v="2563"/>
    <x v="2562"/>
    <x v="79"/>
    <x v="117"/>
    <x v="109"/>
    <x v="1"/>
    <x v="5"/>
    <s v="CAD"/>
    <n v="1406854699"/>
    <x v="2561"/>
    <n v="1404262699"/>
    <x v="2564"/>
    <x v="0"/>
    <x v="78"/>
    <x v="1"/>
    <x v="19"/>
    <n v="0"/>
    <x v="7"/>
    <x v="19"/>
  </r>
  <r>
    <x v="2565"/>
    <x v="2564"/>
    <x v="2563"/>
    <x v="3"/>
    <x v="173"/>
    <x v="460"/>
    <x v="1"/>
    <x v="0"/>
    <s v="USD"/>
    <n v="1462827000"/>
    <x v="2562"/>
    <n v="1457710589"/>
    <x v="2565"/>
    <x v="0"/>
    <x v="29"/>
    <x v="1"/>
    <x v="19"/>
    <n v="50.5"/>
    <x v="7"/>
    <x v="19"/>
  </r>
  <r>
    <x v="2566"/>
    <x v="2565"/>
    <x v="2564"/>
    <x v="19"/>
    <x v="117"/>
    <x v="109"/>
    <x v="1"/>
    <x v="0"/>
    <s v="USD"/>
    <n v="1408663948"/>
    <x v="2563"/>
    <n v="1406071948"/>
    <x v="2566"/>
    <x v="0"/>
    <x v="78"/>
    <x v="1"/>
    <x v="19"/>
    <n v="0"/>
    <x v="7"/>
    <x v="19"/>
  </r>
  <r>
    <x v="2567"/>
    <x v="2566"/>
    <x v="2565"/>
    <x v="101"/>
    <x v="678"/>
    <x v="480"/>
    <x v="1"/>
    <x v="0"/>
    <s v="USD"/>
    <n v="1429823138"/>
    <x v="2564"/>
    <n v="1427231138"/>
    <x v="2567"/>
    <x v="0"/>
    <x v="84"/>
    <x v="1"/>
    <x v="19"/>
    <n v="61"/>
    <x v="7"/>
    <x v="19"/>
  </r>
  <r>
    <x v="2568"/>
    <x v="2567"/>
    <x v="2566"/>
    <x v="3"/>
    <x v="155"/>
    <x v="724"/>
    <x v="1"/>
    <x v="1"/>
    <s v="GBP"/>
    <n v="1472745594"/>
    <x v="2565"/>
    <n v="1470153594"/>
    <x v="2568"/>
    <x v="0"/>
    <x v="29"/>
    <x v="1"/>
    <x v="19"/>
    <n v="25.5"/>
    <x v="7"/>
    <x v="19"/>
  </r>
  <r>
    <x v="2569"/>
    <x v="2568"/>
    <x v="2567"/>
    <x v="115"/>
    <x v="1011"/>
    <x v="1955"/>
    <x v="1"/>
    <x v="0"/>
    <s v="USD"/>
    <n v="1442457112"/>
    <x v="2566"/>
    <n v="1439865112"/>
    <x v="2569"/>
    <x v="0"/>
    <x v="84"/>
    <x v="1"/>
    <x v="19"/>
    <n v="73.5"/>
    <x v="7"/>
    <x v="19"/>
  </r>
  <r>
    <x v="2570"/>
    <x v="2569"/>
    <x v="2568"/>
    <x v="39"/>
    <x v="1765"/>
    <x v="1956"/>
    <x v="1"/>
    <x v="0"/>
    <s v="USD"/>
    <n v="1486590035"/>
    <x v="2567"/>
    <n v="1483998035"/>
    <x v="2570"/>
    <x v="0"/>
    <x v="84"/>
    <x v="1"/>
    <x v="19"/>
    <n v="30.5"/>
    <x v="7"/>
    <x v="19"/>
  </r>
  <r>
    <x v="2571"/>
    <x v="2570"/>
    <x v="2569"/>
    <x v="57"/>
    <x v="156"/>
    <x v="1161"/>
    <x v="1"/>
    <x v="2"/>
    <s v="AUD"/>
    <n v="1463645521"/>
    <x v="2568"/>
    <n v="1458461521"/>
    <x v="2571"/>
    <x v="0"/>
    <x v="80"/>
    <x v="1"/>
    <x v="19"/>
    <n v="127"/>
    <x v="7"/>
    <x v="19"/>
  </r>
  <r>
    <x v="2572"/>
    <x v="2571"/>
    <x v="2570"/>
    <x v="11"/>
    <x v="117"/>
    <x v="109"/>
    <x v="1"/>
    <x v="0"/>
    <s v="USD"/>
    <n v="1428893517"/>
    <x v="2569"/>
    <n v="1426301517"/>
    <x v="2572"/>
    <x v="0"/>
    <x v="78"/>
    <x v="1"/>
    <x v="19"/>
    <n v="0"/>
    <x v="7"/>
    <x v="19"/>
  </r>
  <r>
    <x v="2573"/>
    <x v="2572"/>
    <x v="2571"/>
    <x v="6"/>
    <x v="117"/>
    <x v="109"/>
    <x v="1"/>
    <x v="0"/>
    <s v="USD"/>
    <n v="1408803149"/>
    <x v="2570"/>
    <n v="1404915149"/>
    <x v="2573"/>
    <x v="0"/>
    <x v="78"/>
    <x v="1"/>
    <x v="19"/>
    <n v="0"/>
    <x v="7"/>
    <x v="19"/>
  </r>
  <r>
    <x v="2574"/>
    <x v="2573"/>
    <x v="2572"/>
    <x v="3"/>
    <x v="117"/>
    <x v="109"/>
    <x v="1"/>
    <x v="0"/>
    <s v="USD"/>
    <n v="1463600945"/>
    <x v="2571"/>
    <n v="1461786545"/>
    <x v="2574"/>
    <x v="0"/>
    <x v="78"/>
    <x v="1"/>
    <x v="19"/>
    <n v="0"/>
    <x v="7"/>
    <x v="19"/>
  </r>
  <r>
    <x v="2575"/>
    <x v="2574"/>
    <x v="2573"/>
    <x v="94"/>
    <x v="117"/>
    <x v="109"/>
    <x v="1"/>
    <x v="0"/>
    <s v="USD"/>
    <n v="1421030194"/>
    <x v="2572"/>
    <n v="1418438194"/>
    <x v="2575"/>
    <x v="0"/>
    <x v="78"/>
    <x v="1"/>
    <x v="19"/>
    <n v="0"/>
    <x v="7"/>
    <x v="19"/>
  </r>
  <r>
    <x v="2576"/>
    <x v="2575"/>
    <x v="2574"/>
    <x v="3"/>
    <x v="117"/>
    <x v="109"/>
    <x v="1"/>
    <x v="0"/>
    <s v="USD"/>
    <n v="1428707647"/>
    <x v="2573"/>
    <n v="1424823247"/>
    <x v="2576"/>
    <x v="0"/>
    <x v="78"/>
    <x v="1"/>
    <x v="19"/>
    <n v="0"/>
    <x v="7"/>
    <x v="19"/>
  </r>
  <r>
    <x v="2577"/>
    <x v="2576"/>
    <x v="2575"/>
    <x v="36"/>
    <x v="117"/>
    <x v="109"/>
    <x v="1"/>
    <x v="0"/>
    <s v="USD"/>
    <n v="1407181297"/>
    <x v="2574"/>
    <n v="1405021297"/>
    <x v="2577"/>
    <x v="0"/>
    <x v="78"/>
    <x v="1"/>
    <x v="19"/>
    <n v="0"/>
    <x v="7"/>
    <x v="19"/>
  </r>
  <r>
    <x v="2578"/>
    <x v="2577"/>
    <x v="2576"/>
    <x v="12"/>
    <x v="117"/>
    <x v="109"/>
    <x v="1"/>
    <x v="0"/>
    <s v="USD"/>
    <n v="1444410000"/>
    <x v="2575"/>
    <n v="1440203579"/>
    <x v="2578"/>
    <x v="0"/>
    <x v="78"/>
    <x v="1"/>
    <x v="19"/>
    <n v="0"/>
    <x v="7"/>
    <x v="19"/>
  </r>
  <r>
    <x v="2579"/>
    <x v="2578"/>
    <x v="2577"/>
    <x v="61"/>
    <x v="1766"/>
    <x v="1957"/>
    <x v="1"/>
    <x v="0"/>
    <s v="USD"/>
    <n v="1410810903"/>
    <x v="2576"/>
    <n v="1405626903"/>
    <x v="2579"/>
    <x v="0"/>
    <x v="8"/>
    <x v="1"/>
    <x v="19"/>
    <n v="144.5"/>
    <x v="7"/>
    <x v="19"/>
  </r>
  <r>
    <x v="2580"/>
    <x v="2579"/>
    <x v="2578"/>
    <x v="0"/>
    <x v="152"/>
    <x v="722"/>
    <x v="1"/>
    <x v="0"/>
    <s v="USD"/>
    <n v="1431745200"/>
    <x v="2577"/>
    <n v="1429170603"/>
    <x v="2580"/>
    <x v="0"/>
    <x v="84"/>
    <x v="1"/>
    <x v="19"/>
    <n v="26.5"/>
    <x v="7"/>
    <x v="19"/>
  </r>
  <r>
    <x v="2581"/>
    <x v="2580"/>
    <x v="2579"/>
    <x v="10"/>
    <x v="798"/>
    <x v="1958"/>
    <x v="2"/>
    <x v="0"/>
    <s v="USD"/>
    <n v="1447689898"/>
    <x v="2578"/>
    <n v="1445094298"/>
    <x v="2581"/>
    <x v="0"/>
    <x v="202"/>
    <x v="1"/>
    <x v="19"/>
    <n v="270.5"/>
    <x v="7"/>
    <x v="19"/>
  </r>
  <r>
    <x v="2582"/>
    <x v="2581"/>
    <x v="2580"/>
    <x v="161"/>
    <x v="116"/>
    <x v="1959"/>
    <x v="2"/>
    <x v="0"/>
    <s v="USD"/>
    <n v="1477784634"/>
    <x v="2579"/>
    <n v="1475192634"/>
    <x v="2582"/>
    <x v="0"/>
    <x v="29"/>
    <x v="1"/>
    <x v="19"/>
    <n v="1"/>
    <x v="7"/>
    <x v="19"/>
  </r>
  <r>
    <x v="2583"/>
    <x v="2582"/>
    <x v="2581"/>
    <x v="28"/>
    <x v="139"/>
    <x v="724"/>
    <x v="2"/>
    <x v="0"/>
    <s v="USD"/>
    <n v="1426526880"/>
    <x v="2580"/>
    <n v="1421346480"/>
    <x v="2583"/>
    <x v="0"/>
    <x v="81"/>
    <x v="1"/>
    <x v="19"/>
    <n v="5"/>
    <x v="7"/>
    <x v="19"/>
  </r>
  <r>
    <x v="2584"/>
    <x v="2583"/>
    <x v="2582"/>
    <x v="3"/>
    <x v="117"/>
    <x v="109"/>
    <x v="2"/>
    <x v="0"/>
    <s v="USD"/>
    <n v="1434341369"/>
    <x v="2581"/>
    <n v="1431749369"/>
    <x v="2584"/>
    <x v="0"/>
    <x v="78"/>
    <x v="1"/>
    <x v="19"/>
    <n v="0"/>
    <x v="7"/>
    <x v="19"/>
  </r>
  <r>
    <x v="2585"/>
    <x v="2584"/>
    <x v="2583"/>
    <x v="11"/>
    <x v="155"/>
    <x v="874"/>
    <x v="2"/>
    <x v="0"/>
    <s v="USD"/>
    <n v="1404601632"/>
    <x v="2582"/>
    <n v="1402009632"/>
    <x v="2585"/>
    <x v="0"/>
    <x v="29"/>
    <x v="1"/>
    <x v="19"/>
    <n v="25.5"/>
    <x v="7"/>
    <x v="19"/>
  </r>
  <r>
    <x v="2586"/>
    <x v="2585"/>
    <x v="2584"/>
    <x v="9"/>
    <x v="139"/>
    <x v="874"/>
    <x v="2"/>
    <x v="1"/>
    <s v="GBP"/>
    <n v="1451030136"/>
    <x v="2583"/>
    <n v="1448438136"/>
    <x v="2586"/>
    <x v="0"/>
    <x v="29"/>
    <x v="1"/>
    <x v="19"/>
    <n v="3"/>
    <x v="7"/>
    <x v="19"/>
  </r>
  <r>
    <x v="2587"/>
    <x v="2586"/>
    <x v="2585"/>
    <x v="63"/>
    <x v="1272"/>
    <x v="1960"/>
    <x v="2"/>
    <x v="0"/>
    <s v="USD"/>
    <n v="1451491953"/>
    <x v="2584"/>
    <n v="1448899953"/>
    <x v="2587"/>
    <x v="0"/>
    <x v="79"/>
    <x v="1"/>
    <x v="19"/>
    <n v="611.5"/>
    <x v="7"/>
    <x v="19"/>
  </r>
  <r>
    <x v="2588"/>
    <x v="2587"/>
    <x v="2586"/>
    <x v="12"/>
    <x v="694"/>
    <x v="1961"/>
    <x v="2"/>
    <x v="0"/>
    <s v="USD"/>
    <n v="1427807640"/>
    <x v="2585"/>
    <n v="1423325626"/>
    <x v="2588"/>
    <x v="0"/>
    <x v="22"/>
    <x v="1"/>
    <x v="19"/>
    <n v="120.5"/>
    <x v="7"/>
    <x v="19"/>
  </r>
  <r>
    <x v="2589"/>
    <x v="2588"/>
    <x v="2587"/>
    <x v="63"/>
    <x v="139"/>
    <x v="134"/>
    <x v="2"/>
    <x v="8"/>
    <s v="DKK"/>
    <n v="1458733927"/>
    <x v="2586"/>
    <n v="1456145527"/>
    <x v="2589"/>
    <x v="0"/>
    <x v="29"/>
    <x v="1"/>
    <x v="19"/>
    <n v="3"/>
    <x v="7"/>
    <x v="19"/>
  </r>
  <r>
    <x v="2590"/>
    <x v="2589"/>
    <x v="2588"/>
    <x v="9"/>
    <x v="117"/>
    <x v="109"/>
    <x v="2"/>
    <x v="2"/>
    <s v="AUD"/>
    <n v="1453817297"/>
    <x v="2587"/>
    <n v="1453212497"/>
    <x v="2590"/>
    <x v="0"/>
    <x v="78"/>
    <x v="1"/>
    <x v="19"/>
    <n v="0"/>
    <x v="7"/>
    <x v="19"/>
  </r>
  <r>
    <x v="2591"/>
    <x v="2590"/>
    <x v="2589"/>
    <x v="15"/>
    <x v="375"/>
    <x v="1651"/>
    <x v="2"/>
    <x v="0"/>
    <s v="USD"/>
    <n v="1457901924"/>
    <x v="2588"/>
    <n v="1452721524"/>
    <x v="2591"/>
    <x v="0"/>
    <x v="84"/>
    <x v="1"/>
    <x v="19"/>
    <n v="14"/>
    <x v="7"/>
    <x v="19"/>
  </r>
  <r>
    <x v="2592"/>
    <x v="2591"/>
    <x v="2590"/>
    <x v="11"/>
    <x v="155"/>
    <x v="874"/>
    <x v="2"/>
    <x v="0"/>
    <s v="USD"/>
    <n v="1412536421"/>
    <x v="2589"/>
    <n v="1409944421"/>
    <x v="2592"/>
    <x v="0"/>
    <x v="29"/>
    <x v="1"/>
    <x v="19"/>
    <n v="25.5"/>
    <x v="7"/>
    <x v="19"/>
  </r>
  <r>
    <x v="2593"/>
    <x v="2592"/>
    <x v="2591"/>
    <x v="3"/>
    <x v="117"/>
    <x v="109"/>
    <x v="2"/>
    <x v="0"/>
    <s v="USD"/>
    <n v="1429993026"/>
    <x v="2590"/>
    <n v="1427401026"/>
    <x v="2593"/>
    <x v="0"/>
    <x v="78"/>
    <x v="1"/>
    <x v="19"/>
    <n v="0"/>
    <x v="7"/>
    <x v="19"/>
  </r>
  <r>
    <x v="2594"/>
    <x v="2593"/>
    <x v="2592"/>
    <x v="58"/>
    <x v="116"/>
    <x v="466"/>
    <x v="2"/>
    <x v="0"/>
    <s v="USD"/>
    <n v="1407453228"/>
    <x v="2591"/>
    <n v="1404861228"/>
    <x v="2594"/>
    <x v="0"/>
    <x v="29"/>
    <x v="1"/>
    <x v="19"/>
    <n v="1"/>
    <x v="7"/>
    <x v="19"/>
  </r>
  <r>
    <x v="2595"/>
    <x v="2594"/>
    <x v="2593"/>
    <x v="36"/>
    <x v="1767"/>
    <x v="1962"/>
    <x v="2"/>
    <x v="0"/>
    <s v="USD"/>
    <n v="1487915500"/>
    <x v="2592"/>
    <n v="1485323500"/>
    <x v="2595"/>
    <x v="0"/>
    <x v="10"/>
    <x v="1"/>
    <x v="19"/>
    <n v="922"/>
    <x v="7"/>
    <x v="19"/>
  </r>
  <r>
    <x v="2596"/>
    <x v="2595"/>
    <x v="2594"/>
    <x v="19"/>
    <x v="1768"/>
    <x v="1963"/>
    <x v="2"/>
    <x v="5"/>
    <s v="CAD"/>
    <n v="1407427009"/>
    <x v="2593"/>
    <n v="1404835009"/>
    <x v="2596"/>
    <x v="0"/>
    <x v="74"/>
    <x v="1"/>
    <x v="19"/>
    <n v="4141.5"/>
    <x v="7"/>
    <x v="19"/>
  </r>
  <r>
    <x v="2597"/>
    <x v="2596"/>
    <x v="2595"/>
    <x v="15"/>
    <x v="1079"/>
    <x v="905"/>
    <x v="2"/>
    <x v="1"/>
    <s v="GBP"/>
    <n v="1466323917"/>
    <x v="2594"/>
    <n v="1463731917"/>
    <x v="2597"/>
    <x v="0"/>
    <x v="63"/>
    <x v="1"/>
    <x v="19"/>
    <n v="46"/>
    <x v="7"/>
    <x v="19"/>
  </r>
  <r>
    <x v="2598"/>
    <x v="2597"/>
    <x v="2596"/>
    <x v="9"/>
    <x v="1769"/>
    <x v="1964"/>
    <x v="2"/>
    <x v="0"/>
    <s v="USD"/>
    <n v="1443039001"/>
    <x v="2595"/>
    <n v="1440447001"/>
    <x v="2598"/>
    <x v="0"/>
    <x v="25"/>
    <x v="1"/>
    <x v="19"/>
    <n v="592"/>
    <x v="7"/>
    <x v="19"/>
  </r>
  <r>
    <x v="2599"/>
    <x v="2598"/>
    <x v="2597"/>
    <x v="354"/>
    <x v="456"/>
    <x v="1965"/>
    <x v="2"/>
    <x v="0"/>
    <s v="USD"/>
    <n v="1407089147"/>
    <x v="2596"/>
    <n v="1403201147"/>
    <x v="2599"/>
    <x v="0"/>
    <x v="81"/>
    <x v="1"/>
    <x v="19"/>
    <n v="47.5"/>
    <x v="7"/>
    <x v="19"/>
  </r>
  <r>
    <x v="2600"/>
    <x v="2599"/>
    <x v="2598"/>
    <x v="63"/>
    <x v="1505"/>
    <x v="1966"/>
    <x v="2"/>
    <x v="0"/>
    <s v="USD"/>
    <n v="1458938200"/>
    <x v="2597"/>
    <n v="1453757800"/>
    <x v="2600"/>
    <x v="0"/>
    <x v="209"/>
    <x v="1"/>
    <x v="19"/>
    <n v="1748"/>
    <x v="7"/>
    <x v="19"/>
  </r>
  <r>
    <x v="2601"/>
    <x v="2600"/>
    <x v="2599"/>
    <x v="2"/>
    <x v="1770"/>
    <x v="1967"/>
    <x v="0"/>
    <x v="0"/>
    <s v="USD"/>
    <n v="1347508740"/>
    <x v="2598"/>
    <n v="1346276349"/>
    <x v="2601"/>
    <x v="1"/>
    <x v="299"/>
    <x v="0"/>
    <x v="36"/>
    <n v="1729"/>
    <x v="2"/>
    <x v="36"/>
  </r>
  <r>
    <x v="2602"/>
    <x v="2601"/>
    <x v="2600"/>
    <x v="14"/>
    <x v="1771"/>
    <x v="1968"/>
    <x v="0"/>
    <x v="0"/>
    <s v="USD"/>
    <n v="1415827200"/>
    <x v="2599"/>
    <n v="1412358968"/>
    <x v="2602"/>
    <x v="1"/>
    <x v="463"/>
    <x v="0"/>
    <x v="36"/>
    <n v="19810"/>
    <x v="2"/>
    <x v="36"/>
  </r>
  <r>
    <x v="2603"/>
    <x v="2602"/>
    <x v="2601"/>
    <x v="257"/>
    <x v="702"/>
    <x v="1969"/>
    <x v="0"/>
    <x v="0"/>
    <s v="USD"/>
    <n v="1387835654"/>
    <x v="2600"/>
    <n v="1386626054"/>
    <x v="2603"/>
    <x v="1"/>
    <x v="133"/>
    <x v="0"/>
    <x v="36"/>
    <n v="913"/>
    <x v="2"/>
    <x v="36"/>
  </r>
  <r>
    <x v="2604"/>
    <x v="2603"/>
    <x v="2602"/>
    <x v="22"/>
    <x v="1772"/>
    <x v="1970"/>
    <x v="0"/>
    <x v="0"/>
    <s v="USD"/>
    <n v="1335662023"/>
    <x v="2601"/>
    <n v="1333070023"/>
    <x v="2604"/>
    <x v="1"/>
    <x v="306"/>
    <x v="0"/>
    <x v="36"/>
    <n v="10582.3"/>
    <x v="2"/>
    <x v="36"/>
  </r>
  <r>
    <x v="2605"/>
    <x v="2604"/>
    <x v="2603"/>
    <x v="57"/>
    <x v="1773"/>
    <x v="1971"/>
    <x v="0"/>
    <x v="0"/>
    <s v="USD"/>
    <n v="1466168390"/>
    <x v="2602"/>
    <n v="1463576390"/>
    <x v="2605"/>
    <x v="1"/>
    <x v="464"/>
    <x v="0"/>
    <x v="36"/>
    <n v="54591.785000000003"/>
    <x v="2"/>
    <x v="36"/>
  </r>
  <r>
    <x v="2606"/>
    <x v="2605"/>
    <x v="2604"/>
    <x v="34"/>
    <x v="1774"/>
    <x v="1972"/>
    <x v="0"/>
    <x v="0"/>
    <s v="USD"/>
    <n v="1398791182"/>
    <x v="2603"/>
    <n v="1396026382"/>
    <x v="2606"/>
    <x v="1"/>
    <x v="465"/>
    <x v="0"/>
    <x v="36"/>
    <n v="6245.5"/>
    <x v="2"/>
    <x v="36"/>
  </r>
  <r>
    <x v="2607"/>
    <x v="2606"/>
    <x v="2605"/>
    <x v="6"/>
    <x v="1775"/>
    <x v="1973"/>
    <x v="0"/>
    <x v="0"/>
    <s v="USD"/>
    <n v="1439344800"/>
    <x v="2604"/>
    <n v="1435611572"/>
    <x v="2607"/>
    <x v="1"/>
    <x v="367"/>
    <x v="0"/>
    <x v="36"/>
    <n v="16507"/>
    <x v="2"/>
    <x v="36"/>
  </r>
  <r>
    <x v="2608"/>
    <x v="2607"/>
    <x v="2606"/>
    <x v="6"/>
    <x v="1776"/>
    <x v="1974"/>
    <x v="0"/>
    <x v="0"/>
    <s v="USD"/>
    <n v="1489536000"/>
    <x v="2605"/>
    <n v="1485976468"/>
    <x v="2608"/>
    <x v="1"/>
    <x v="466"/>
    <x v="0"/>
    <x v="36"/>
    <n v="9109"/>
    <x v="2"/>
    <x v="36"/>
  </r>
  <r>
    <x v="2609"/>
    <x v="2608"/>
    <x v="2607"/>
    <x v="19"/>
    <x v="1777"/>
    <x v="1975"/>
    <x v="0"/>
    <x v="0"/>
    <s v="USD"/>
    <n v="1342330951"/>
    <x v="2606"/>
    <n v="1339738951"/>
    <x v="2609"/>
    <x v="1"/>
    <x v="467"/>
    <x v="0"/>
    <x v="36"/>
    <n v="53503.195"/>
    <x v="2"/>
    <x v="36"/>
  </r>
  <r>
    <x v="2610"/>
    <x v="2609"/>
    <x v="2608"/>
    <x v="355"/>
    <x v="1778"/>
    <x v="1976"/>
    <x v="0"/>
    <x v="0"/>
    <s v="USD"/>
    <n v="1471849140"/>
    <x v="2607"/>
    <n v="1468444125"/>
    <x v="2610"/>
    <x v="1"/>
    <x v="468"/>
    <x v="0"/>
    <x v="36"/>
    <n v="16374.83"/>
    <x v="2"/>
    <x v="36"/>
  </r>
  <r>
    <x v="2611"/>
    <x v="2610"/>
    <x v="2609"/>
    <x v="34"/>
    <x v="1779"/>
    <x v="1977"/>
    <x v="0"/>
    <x v="12"/>
    <s v="EUR"/>
    <n v="1483397940"/>
    <x v="2608"/>
    <n v="1480493014"/>
    <x v="2611"/>
    <x v="1"/>
    <x v="469"/>
    <x v="0"/>
    <x v="36"/>
    <n v="155316.5"/>
    <x v="2"/>
    <x v="36"/>
  </r>
  <r>
    <x v="2612"/>
    <x v="2611"/>
    <x v="2610"/>
    <x v="3"/>
    <x v="1780"/>
    <x v="1978"/>
    <x v="0"/>
    <x v="0"/>
    <s v="USD"/>
    <n v="1420773970"/>
    <x v="2609"/>
    <n v="1418095570"/>
    <x v="2612"/>
    <x v="1"/>
    <x v="324"/>
    <x v="0"/>
    <x v="36"/>
    <n v="8735.0650000000005"/>
    <x v="2"/>
    <x v="36"/>
  </r>
  <r>
    <x v="2613"/>
    <x v="2612"/>
    <x v="2611"/>
    <x v="51"/>
    <x v="1781"/>
    <x v="1979"/>
    <x v="0"/>
    <x v="0"/>
    <s v="USD"/>
    <n v="1348256294"/>
    <x v="2610"/>
    <n v="1345664294"/>
    <x v="2613"/>
    <x v="1"/>
    <x v="33"/>
    <x v="0"/>
    <x v="36"/>
    <n v="3802"/>
    <x v="2"/>
    <x v="36"/>
  </r>
  <r>
    <x v="2614"/>
    <x v="2613"/>
    <x v="2612"/>
    <x v="124"/>
    <x v="1782"/>
    <x v="607"/>
    <x v="0"/>
    <x v="0"/>
    <s v="USD"/>
    <n v="1398834000"/>
    <x v="2611"/>
    <n v="1396371612"/>
    <x v="2614"/>
    <x v="1"/>
    <x v="61"/>
    <x v="0"/>
    <x v="36"/>
    <n v="5405"/>
    <x v="2"/>
    <x v="36"/>
  </r>
  <r>
    <x v="2615"/>
    <x v="2614"/>
    <x v="2613"/>
    <x v="356"/>
    <x v="1783"/>
    <x v="1980"/>
    <x v="0"/>
    <x v="1"/>
    <s v="GBP"/>
    <n v="1462017600"/>
    <x v="2612"/>
    <n v="1458820564"/>
    <x v="2615"/>
    <x v="0"/>
    <x v="250"/>
    <x v="0"/>
    <x v="36"/>
    <n v="1734.5"/>
    <x v="2"/>
    <x v="36"/>
  </r>
  <r>
    <x v="2616"/>
    <x v="2615"/>
    <x v="2614"/>
    <x v="31"/>
    <x v="1784"/>
    <x v="1981"/>
    <x v="0"/>
    <x v="0"/>
    <s v="USD"/>
    <n v="1440546729"/>
    <x v="2613"/>
    <n v="1437954729"/>
    <x v="2616"/>
    <x v="1"/>
    <x v="146"/>
    <x v="0"/>
    <x v="36"/>
    <n v="14435.75"/>
    <x v="2"/>
    <x v="36"/>
  </r>
  <r>
    <x v="2617"/>
    <x v="2616"/>
    <x v="2615"/>
    <x v="2"/>
    <x v="1785"/>
    <x v="1982"/>
    <x v="0"/>
    <x v="0"/>
    <s v="USD"/>
    <n v="1413838751"/>
    <x v="2614"/>
    <n v="1411246751"/>
    <x v="2617"/>
    <x v="1"/>
    <x v="180"/>
    <x v="0"/>
    <x v="36"/>
    <n v="2273.5"/>
    <x v="2"/>
    <x v="36"/>
  </r>
  <r>
    <x v="2618"/>
    <x v="2617"/>
    <x v="2616"/>
    <x v="36"/>
    <x v="1786"/>
    <x v="1983"/>
    <x v="0"/>
    <x v="0"/>
    <s v="USD"/>
    <n v="1449000061"/>
    <x v="2615"/>
    <n v="1443812461"/>
    <x v="2618"/>
    <x v="1"/>
    <x v="99"/>
    <x v="0"/>
    <x v="36"/>
    <n v="7942.5"/>
    <x v="2"/>
    <x v="36"/>
  </r>
  <r>
    <x v="2619"/>
    <x v="2618"/>
    <x v="2617"/>
    <x v="28"/>
    <x v="1787"/>
    <x v="1984"/>
    <x v="0"/>
    <x v="0"/>
    <s v="USD"/>
    <n v="1445598000"/>
    <x v="2616"/>
    <n v="1443302004"/>
    <x v="2619"/>
    <x v="1"/>
    <x v="28"/>
    <x v="0"/>
    <x v="36"/>
    <n v="968.5"/>
    <x v="2"/>
    <x v="36"/>
  </r>
  <r>
    <x v="2620"/>
    <x v="2619"/>
    <x v="2618"/>
    <x v="99"/>
    <x v="1788"/>
    <x v="1985"/>
    <x v="0"/>
    <x v="2"/>
    <s v="AUD"/>
    <n v="1444525200"/>
    <x v="2617"/>
    <n v="1441339242"/>
    <x v="2620"/>
    <x v="1"/>
    <x v="470"/>
    <x v="0"/>
    <x v="36"/>
    <n v="47312.5"/>
    <x v="2"/>
    <x v="36"/>
  </r>
  <r>
    <x v="2621"/>
    <x v="2620"/>
    <x v="2619"/>
    <x v="36"/>
    <x v="1789"/>
    <x v="1986"/>
    <x v="0"/>
    <x v="0"/>
    <s v="USD"/>
    <n v="1432230988"/>
    <x v="2618"/>
    <n v="1429638988"/>
    <x v="2621"/>
    <x v="1"/>
    <x v="471"/>
    <x v="0"/>
    <x v="36"/>
    <n v="11173.5"/>
    <x v="2"/>
    <x v="36"/>
  </r>
  <r>
    <x v="2622"/>
    <x v="2621"/>
    <x v="2620"/>
    <x v="15"/>
    <x v="1790"/>
    <x v="1987"/>
    <x v="0"/>
    <x v="13"/>
    <s v="EUR"/>
    <n v="1483120216"/>
    <x v="2619"/>
    <n v="1479232216"/>
    <x v="2622"/>
    <x v="0"/>
    <x v="142"/>
    <x v="0"/>
    <x v="36"/>
    <n v="1020.88"/>
    <x v="2"/>
    <x v="36"/>
  </r>
  <r>
    <x v="2623"/>
    <x v="2622"/>
    <x v="2621"/>
    <x v="13"/>
    <x v="1791"/>
    <x v="430"/>
    <x v="0"/>
    <x v="0"/>
    <s v="USD"/>
    <n v="1480658966"/>
    <x v="2620"/>
    <n v="1479449366"/>
    <x v="2623"/>
    <x v="0"/>
    <x v="95"/>
    <x v="0"/>
    <x v="36"/>
    <n v="1171"/>
    <x v="2"/>
    <x v="36"/>
  </r>
  <r>
    <x v="2624"/>
    <x v="2623"/>
    <x v="2622"/>
    <x v="6"/>
    <x v="1792"/>
    <x v="1988"/>
    <x v="0"/>
    <x v="0"/>
    <s v="USD"/>
    <n v="1347530822"/>
    <x v="2621"/>
    <n v="1345716422"/>
    <x v="2624"/>
    <x v="0"/>
    <x v="472"/>
    <x v="0"/>
    <x v="36"/>
    <n v="56910.824999999997"/>
    <x v="2"/>
    <x v="36"/>
  </r>
  <r>
    <x v="2625"/>
    <x v="2624"/>
    <x v="2623"/>
    <x v="325"/>
    <x v="1793"/>
    <x v="1989"/>
    <x v="0"/>
    <x v="12"/>
    <s v="EUR"/>
    <n v="1478723208"/>
    <x v="2622"/>
    <n v="1476559608"/>
    <x v="2625"/>
    <x v="0"/>
    <x v="47"/>
    <x v="0"/>
    <x v="36"/>
    <n v="743"/>
    <x v="2"/>
    <x v="36"/>
  </r>
  <r>
    <x v="2626"/>
    <x v="2625"/>
    <x v="2624"/>
    <x v="30"/>
    <x v="1794"/>
    <x v="1990"/>
    <x v="0"/>
    <x v="0"/>
    <s v="USD"/>
    <n v="1433343869"/>
    <x v="2623"/>
    <n v="1430751869"/>
    <x v="2626"/>
    <x v="0"/>
    <x v="133"/>
    <x v="0"/>
    <x v="36"/>
    <n v="1425"/>
    <x v="2"/>
    <x v="36"/>
  </r>
  <r>
    <x v="2627"/>
    <x v="2626"/>
    <x v="2625"/>
    <x v="325"/>
    <x v="1795"/>
    <x v="1991"/>
    <x v="0"/>
    <x v="0"/>
    <s v="USD"/>
    <n v="1448571261"/>
    <x v="2624"/>
    <n v="1445975661"/>
    <x v="2627"/>
    <x v="0"/>
    <x v="43"/>
    <x v="0"/>
    <x v="36"/>
    <n v="507.5"/>
    <x v="2"/>
    <x v="36"/>
  </r>
  <r>
    <x v="2628"/>
    <x v="2627"/>
    <x v="2626"/>
    <x v="357"/>
    <x v="1796"/>
    <x v="1992"/>
    <x v="0"/>
    <x v="0"/>
    <s v="USD"/>
    <n v="1417389067"/>
    <x v="2625"/>
    <n v="1415661067"/>
    <x v="2628"/>
    <x v="0"/>
    <x v="64"/>
    <x v="0"/>
    <x v="36"/>
    <n v="473.5"/>
    <x v="2"/>
    <x v="36"/>
  </r>
  <r>
    <x v="2629"/>
    <x v="2628"/>
    <x v="2627"/>
    <x v="10"/>
    <x v="1797"/>
    <x v="1993"/>
    <x v="0"/>
    <x v="1"/>
    <s v="GBP"/>
    <n v="1431608122"/>
    <x v="2626"/>
    <n v="1429016122"/>
    <x v="2629"/>
    <x v="0"/>
    <x v="61"/>
    <x v="0"/>
    <x v="36"/>
    <n v="3243.5"/>
    <x v="2"/>
    <x v="36"/>
  </r>
  <r>
    <x v="2630"/>
    <x v="2629"/>
    <x v="2628"/>
    <x v="13"/>
    <x v="1798"/>
    <x v="1994"/>
    <x v="0"/>
    <x v="2"/>
    <s v="AUD"/>
    <n v="1467280800"/>
    <x v="2627"/>
    <n v="1464921112"/>
    <x v="2630"/>
    <x v="0"/>
    <x v="75"/>
    <x v="0"/>
    <x v="36"/>
    <n v="1619.5"/>
    <x v="2"/>
    <x v="36"/>
  </r>
  <r>
    <x v="2631"/>
    <x v="2630"/>
    <x v="2629"/>
    <x v="22"/>
    <x v="1799"/>
    <x v="1995"/>
    <x v="0"/>
    <x v="0"/>
    <s v="USD"/>
    <n v="1440907427"/>
    <x v="2628"/>
    <n v="1438488227"/>
    <x v="2631"/>
    <x v="0"/>
    <x v="172"/>
    <x v="0"/>
    <x v="36"/>
    <n v="11609.525"/>
    <x v="2"/>
    <x v="36"/>
  </r>
  <r>
    <x v="2632"/>
    <x v="2631"/>
    <x v="2630"/>
    <x v="358"/>
    <x v="1800"/>
    <x v="1996"/>
    <x v="0"/>
    <x v="0"/>
    <s v="USD"/>
    <n v="1464485339"/>
    <x v="2629"/>
    <n v="1462325339"/>
    <x v="2632"/>
    <x v="0"/>
    <x v="288"/>
    <x v="0"/>
    <x v="36"/>
    <n v="754"/>
    <x v="2"/>
    <x v="36"/>
  </r>
  <r>
    <x v="2633"/>
    <x v="2632"/>
    <x v="2631"/>
    <x v="10"/>
    <x v="1801"/>
    <x v="1997"/>
    <x v="0"/>
    <x v="0"/>
    <s v="USD"/>
    <n v="1393542000"/>
    <x v="2630"/>
    <n v="1390938332"/>
    <x v="2633"/>
    <x v="0"/>
    <x v="473"/>
    <x v="0"/>
    <x v="36"/>
    <n v="8965"/>
    <x v="2"/>
    <x v="36"/>
  </r>
  <r>
    <x v="2634"/>
    <x v="2633"/>
    <x v="2632"/>
    <x v="359"/>
    <x v="1802"/>
    <x v="1998"/>
    <x v="0"/>
    <x v="0"/>
    <s v="USD"/>
    <n v="1475163921"/>
    <x v="2631"/>
    <n v="1472571921"/>
    <x v="2634"/>
    <x v="0"/>
    <x v="20"/>
    <x v="0"/>
    <x v="36"/>
    <n v="505.5"/>
    <x v="2"/>
    <x v="36"/>
  </r>
  <r>
    <x v="2635"/>
    <x v="2634"/>
    <x v="2633"/>
    <x v="236"/>
    <x v="1803"/>
    <x v="31"/>
    <x v="0"/>
    <x v="5"/>
    <s v="CAD"/>
    <n v="1425937761"/>
    <x v="2632"/>
    <n v="1422917361"/>
    <x v="2635"/>
    <x v="0"/>
    <x v="87"/>
    <x v="0"/>
    <x v="36"/>
    <n v="5792"/>
    <x v="2"/>
    <x v="36"/>
  </r>
  <r>
    <x v="2636"/>
    <x v="2635"/>
    <x v="2634"/>
    <x v="28"/>
    <x v="1804"/>
    <x v="1999"/>
    <x v="0"/>
    <x v="0"/>
    <s v="USD"/>
    <n v="1476579600"/>
    <x v="2633"/>
    <n v="1474641914"/>
    <x v="2636"/>
    <x v="0"/>
    <x v="133"/>
    <x v="0"/>
    <x v="36"/>
    <n v="961.5"/>
    <x v="2"/>
    <x v="36"/>
  </r>
  <r>
    <x v="2637"/>
    <x v="2636"/>
    <x v="2635"/>
    <x v="2"/>
    <x v="1805"/>
    <x v="2000"/>
    <x v="0"/>
    <x v="0"/>
    <s v="USD"/>
    <n v="1476277875"/>
    <x v="2634"/>
    <n v="1474895475"/>
    <x v="2637"/>
    <x v="0"/>
    <x v="55"/>
    <x v="0"/>
    <x v="36"/>
    <n v="428.5"/>
    <x v="2"/>
    <x v="36"/>
  </r>
  <r>
    <x v="2638"/>
    <x v="2637"/>
    <x v="2636"/>
    <x v="360"/>
    <x v="1806"/>
    <x v="2001"/>
    <x v="0"/>
    <x v="0"/>
    <s v="USD"/>
    <n v="1421358895"/>
    <x v="2635"/>
    <n v="1418766895"/>
    <x v="2638"/>
    <x v="0"/>
    <x v="25"/>
    <x v="0"/>
    <x v="36"/>
    <n v="183.5"/>
    <x v="2"/>
    <x v="36"/>
  </r>
  <r>
    <x v="2639"/>
    <x v="2638"/>
    <x v="2637"/>
    <x v="43"/>
    <x v="1807"/>
    <x v="2002"/>
    <x v="0"/>
    <x v="1"/>
    <s v="GBP"/>
    <n v="1424378748"/>
    <x v="2636"/>
    <n v="1421786748"/>
    <x v="2639"/>
    <x v="0"/>
    <x v="72"/>
    <x v="0"/>
    <x v="36"/>
    <n v="270.5"/>
    <x v="2"/>
    <x v="36"/>
  </r>
  <r>
    <x v="2640"/>
    <x v="2639"/>
    <x v="2638"/>
    <x v="9"/>
    <x v="1808"/>
    <x v="1719"/>
    <x v="0"/>
    <x v="0"/>
    <s v="USD"/>
    <n v="1433735474"/>
    <x v="2637"/>
    <n v="1428551474"/>
    <x v="2640"/>
    <x v="0"/>
    <x v="50"/>
    <x v="0"/>
    <x v="36"/>
    <n v="1619.5"/>
    <x v="2"/>
    <x v="36"/>
  </r>
  <r>
    <x v="2641"/>
    <x v="2640"/>
    <x v="2639"/>
    <x v="15"/>
    <x v="493"/>
    <x v="460"/>
    <x v="2"/>
    <x v="0"/>
    <s v="USD"/>
    <n v="1410811740"/>
    <x v="2638"/>
    <n v="1409341863"/>
    <x v="2641"/>
    <x v="0"/>
    <x v="29"/>
    <x v="1"/>
    <x v="36"/>
    <n v="8"/>
    <x v="2"/>
    <x v="36"/>
  </r>
  <r>
    <x v="2642"/>
    <x v="2641"/>
    <x v="2640"/>
    <x v="69"/>
    <x v="117"/>
    <x v="109"/>
    <x v="2"/>
    <x v="12"/>
    <s v="EUR"/>
    <n v="1468565820"/>
    <x v="2639"/>
    <n v="1465970108"/>
    <x v="2642"/>
    <x v="0"/>
    <x v="78"/>
    <x v="1"/>
    <x v="36"/>
    <n v="0"/>
    <x v="2"/>
    <x v="36"/>
  </r>
  <r>
    <x v="2643"/>
    <x v="2642"/>
    <x v="2641"/>
    <x v="80"/>
    <x v="1809"/>
    <x v="2003"/>
    <x v="1"/>
    <x v="0"/>
    <s v="USD"/>
    <n v="1482307140"/>
    <x v="323"/>
    <n v="1479218315"/>
    <x v="2643"/>
    <x v="1"/>
    <x v="474"/>
    <x v="1"/>
    <x v="36"/>
    <n v="168549.155"/>
    <x v="2"/>
    <x v="36"/>
  </r>
  <r>
    <x v="2644"/>
    <x v="2643"/>
    <x v="2642"/>
    <x v="57"/>
    <x v="1254"/>
    <x v="2004"/>
    <x v="1"/>
    <x v="0"/>
    <s v="USD"/>
    <n v="1489172435"/>
    <x v="2640"/>
    <n v="1486580435"/>
    <x v="2644"/>
    <x v="1"/>
    <x v="47"/>
    <x v="1"/>
    <x v="36"/>
    <n v="1052.5"/>
    <x v="2"/>
    <x v="36"/>
  </r>
  <r>
    <x v="2645"/>
    <x v="2644"/>
    <x v="2643"/>
    <x v="22"/>
    <x v="1740"/>
    <x v="1131"/>
    <x v="1"/>
    <x v="2"/>
    <s v="AUD"/>
    <n v="1415481203"/>
    <x v="2641"/>
    <n v="1412885603"/>
    <x v="2645"/>
    <x v="1"/>
    <x v="23"/>
    <x v="1"/>
    <x v="36"/>
    <n v="1061.5"/>
    <x v="2"/>
    <x v="36"/>
  </r>
  <r>
    <x v="2646"/>
    <x v="2645"/>
    <x v="2644"/>
    <x v="69"/>
    <x v="1810"/>
    <x v="2005"/>
    <x v="1"/>
    <x v="0"/>
    <s v="USD"/>
    <n v="1441783869"/>
    <x v="2642"/>
    <n v="1439191869"/>
    <x v="2646"/>
    <x v="1"/>
    <x v="475"/>
    <x v="1"/>
    <x v="36"/>
    <n v="21310.71"/>
    <x v="2"/>
    <x v="36"/>
  </r>
  <r>
    <x v="2647"/>
    <x v="2646"/>
    <x v="2645"/>
    <x v="30"/>
    <x v="1275"/>
    <x v="2006"/>
    <x v="1"/>
    <x v="5"/>
    <s v="CAD"/>
    <n v="1439533019"/>
    <x v="2643"/>
    <n v="1436941019"/>
    <x v="2647"/>
    <x v="0"/>
    <x v="83"/>
    <x v="1"/>
    <x v="36"/>
    <n v="19.5"/>
    <x v="2"/>
    <x v="36"/>
  </r>
  <r>
    <x v="2648"/>
    <x v="2647"/>
    <x v="2646"/>
    <x v="14"/>
    <x v="437"/>
    <x v="2007"/>
    <x v="1"/>
    <x v="0"/>
    <s v="USD"/>
    <n v="1457543360"/>
    <x v="2644"/>
    <n v="1454951360"/>
    <x v="2648"/>
    <x v="0"/>
    <x v="79"/>
    <x v="1"/>
    <x v="36"/>
    <n v="56"/>
    <x v="2"/>
    <x v="36"/>
  </r>
  <r>
    <x v="2649"/>
    <x v="2648"/>
    <x v="2647"/>
    <x v="152"/>
    <x v="1811"/>
    <x v="2008"/>
    <x v="1"/>
    <x v="0"/>
    <s v="USD"/>
    <n v="1454370941"/>
    <x v="2645"/>
    <n v="1449186941"/>
    <x v="2649"/>
    <x v="0"/>
    <x v="83"/>
    <x v="1"/>
    <x v="36"/>
    <n v="63.5"/>
    <x v="2"/>
    <x v="36"/>
  </r>
  <r>
    <x v="2650"/>
    <x v="2649"/>
    <x v="2648"/>
    <x v="127"/>
    <x v="1812"/>
    <x v="2009"/>
    <x v="1"/>
    <x v="0"/>
    <s v="USD"/>
    <n v="1482332343"/>
    <x v="2646"/>
    <n v="1479740343"/>
    <x v="2650"/>
    <x v="0"/>
    <x v="81"/>
    <x v="1"/>
    <x v="36"/>
    <n v="181.5"/>
    <x v="2"/>
    <x v="36"/>
  </r>
  <r>
    <x v="2651"/>
    <x v="2650"/>
    <x v="2649"/>
    <x v="361"/>
    <x v="1813"/>
    <x v="2010"/>
    <x v="1"/>
    <x v="0"/>
    <s v="USD"/>
    <n v="1450380009"/>
    <x v="2647"/>
    <n v="1447960809"/>
    <x v="2651"/>
    <x v="0"/>
    <x v="57"/>
    <x v="1"/>
    <x v="36"/>
    <n v="2625"/>
    <x v="2"/>
    <x v="36"/>
  </r>
  <r>
    <x v="2652"/>
    <x v="2651"/>
    <x v="2650"/>
    <x v="57"/>
    <x v="1197"/>
    <x v="2011"/>
    <x v="1"/>
    <x v="2"/>
    <s v="AUD"/>
    <n v="1418183325"/>
    <x v="2648"/>
    <n v="1415591325"/>
    <x v="2652"/>
    <x v="0"/>
    <x v="202"/>
    <x v="1"/>
    <x v="36"/>
    <n v="448"/>
    <x v="2"/>
    <x v="36"/>
  </r>
  <r>
    <x v="2653"/>
    <x v="2652"/>
    <x v="2651"/>
    <x v="362"/>
    <x v="1814"/>
    <x v="2012"/>
    <x v="1"/>
    <x v="0"/>
    <s v="USD"/>
    <n v="1402632000"/>
    <x v="2649"/>
    <n v="1399909127"/>
    <x v="2653"/>
    <x v="0"/>
    <x v="16"/>
    <x v="1"/>
    <x v="36"/>
    <n v="2973"/>
    <x v="2"/>
    <x v="36"/>
  </r>
  <r>
    <x v="2654"/>
    <x v="2653"/>
    <x v="2652"/>
    <x v="57"/>
    <x v="152"/>
    <x v="2013"/>
    <x v="1"/>
    <x v="0"/>
    <s v="USD"/>
    <n v="1429622726"/>
    <x v="2650"/>
    <n v="1424442326"/>
    <x v="2654"/>
    <x v="0"/>
    <x v="79"/>
    <x v="1"/>
    <x v="36"/>
    <n v="28.5"/>
    <x v="2"/>
    <x v="36"/>
  </r>
  <r>
    <x v="2655"/>
    <x v="2654"/>
    <x v="2653"/>
    <x v="36"/>
    <x v="1815"/>
    <x v="2014"/>
    <x v="1"/>
    <x v="0"/>
    <s v="USD"/>
    <n v="1455048000"/>
    <x v="2651"/>
    <n v="1452631647"/>
    <x v="2655"/>
    <x v="0"/>
    <x v="68"/>
    <x v="1"/>
    <x v="36"/>
    <n v="1599"/>
    <x v="2"/>
    <x v="36"/>
  </r>
  <r>
    <x v="2656"/>
    <x v="2655"/>
    <x v="2654"/>
    <x v="60"/>
    <x v="1816"/>
    <x v="2015"/>
    <x v="1"/>
    <x v="0"/>
    <s v="USD"/>
    <n v="1489345200"/>
    <x v="2652"/>
    <n v="1485966688"/>
    <x v="2656"/>
    <x v="0"/>
    <x v="215"/>
    <x v="1"/>
    <x v="36"/>
    <n v="8653.5"/>
    <x v="2"/>
    <x v="36"/>
  </r>
  <r>
    <x v="2657"/>
    <x v="2656"/>
    <x v="2655"/>
    <x v="11"/>
    <x v="1817"/>
    <x v="2016"/>
    <x v="1"/>
    <x v="0"/>
    <s v="USD"/>
    <n v="1470187800"/>
    <x v="2653"/>
    <n v="1467325053"/>
    <x v="2657"/>
    <x v="0"/>
    <x v="211"/>
    <x v="1"/>
    <x v="36"/>
    <n v="2840.19"/>
    <x v="2"/>
    <x v="36"/>
  </r>
  <r>
    <x v="2658"/>
    <x v="2657"/>
    <x v="2656"/>
    <x v="316"/>
    <x v="1818"/>
    <x v="2017"/>
    <x v="1"/>
    <x v="0"/>
    <s v="USD"/>
    <n v="1469913194"/>
    <x v="2654"/>
    <n v="1467321194"/>
    <x v="2658"/>
    <x v="0"/>
    <x v="80"/>
    <x v="1"/>
    <x v="36"/>
    <n v="47.5"/>
    <x v="2"/>
    <x v="36"/>
  </r>
  <r>
    <x v="2659"/>
    <x v="2658"/>
    <x v="2657"/>
    <x v="197"/>
    <x v="1819"/>
    <x v="2018"/>
    <x v="1"/>
    <x v="0"/>
    <s v="USD"/>
    <n v="1429321210"/>
    <x v="2655"/>
    <n v="1426729210"/>
    <x v="2659"/>
    <x v="0"/>
    <x v="73"/>
    <x v="1"/>
    <x v="36"/>
    <n v="671.5"/>
    <x v="2"/>
    <x v="36"/>
  </r>
  <r>
    <x v="2660"/>
    <x v="2659"/>
    <x v="2658"/>
    <x v="22"/>
    <x v="1820"/>
    <x v="2019"/>
    <x v="1"/>
    <x v="0"/>
    <s v="USD"/>
    <n v="1448388418"/>
    <x v="2656"/>
    <n v="1443200818"/>
    <x v="2660"/>
    <x v="0"/>
    <x v="81"/>
    <x v="1"/>
    <x v="36"/>
    <n v="12"/>
    <x v="2"/>
    <x v="36"/>
  </r>
  <r>
    <x v="2661"/>
    <x v="2660"/>
    <x v="2659"/>
    <x v="10"/>
    <x v="1821"/>
    <x v="1335"/>
    <x v="0"/>
    <x v="0"/>
    <s v="USD"/>
    <n v="1382742010"/>
    <x v="2657"/>
    <n v="1380150010"/>
    <x v="2661"/>
    <x v="0"/>
    <x v="65"/>
    <x v="0"/>
    <x v="37"/>
    <n v="2602.5"/>
    <x v="2"/>
    <x v="37"/>
  </r>
  <r>
    <x v="2662"/>
    <x v="2661"/>
    <x v="2660"/>
    <x v="22"/>
    <x v="1822"/>
    <x v="2020"/>
    <x v="0"/>
    <x v="0"/>
    <s v="USD"/>
    <n v="1440179713"/>
    <x v="2658"/>
    <n v="1437587713"/>
    <x v="2662"/>
    <x v="0"/>
    <x v="144"/>
    <x v="0"/>
    <x v="37"/>
    <n v="10720"/>
    <x v="2"/>
    <x v="37"/>
  </r>
  <r>
    <x v="2663"/>
    <x v="2662"/>
    <x v="2661"/>
    <x v="22"/>
    <x v="1823"/>
    <x v="2021"/>
    <x v="0"/>
    <x v="5"/>
    <s v="CAD"/>
    <n v="1441378800"/>
    <x v="2659"/>
    <n v="1438873007"/>
    <x v="2663"/>
    <x v="0"/>
    <x v="66"/>
    <x v="0"/>
    <x v="37"/>
    <n v="10487.625"/>
    <x v="2"/>
    <x v="37"/>
  </r>
  <r>
    <x v="2664"/>
    <x v="2663"/>
    <x v="2662"/>
    <x v="178"/>
    <x v="1824"/>
    <x v="2022"/>
    <x v="0"/>
    <x v="0"/>
    <s v="USD"/>
    <n v="1449644340"/>
    <x v="2660"/>
    <n v="1446683797"/>
    <x v="2664"/>
    <x v="0"/>
    <x v="201"/>
    <x v="0"/>
    <x v="37"/>
    <n v="9102"/>
    <x v="2"/>
    <x v="37"/>
  </r>
  <r>
    <x v="2665"/>
    <x v="2664"/>
    <x v="2663"/>
    <x v="8"/>
    <x v="1825"/>
    <x v="2023"/>
    <x v="0"/>
    <x v="0"/>
    <s v="USD"/>
    <n v="1430774974"/>
    <x v="2661"/>
    <n v="1426886974"/>
    <x v="2665"/>
    <x v="0"/>
    <x v="67"/>
    <x v="0"/>
    <x v="37"/>
    <n v="2178"/>
    <x v="2"/>
    <x v="37"/>
  </r>
  <r>
    <x v="2666"/>
    <x v="2665"/>
    <x v="2664"/>
    <x v="3"/>
    <x v="1826"/>
    <x v="2024"/>
    <x v="0"/>
    <x v="0"/>
    <s v="USD"/>
    <n v="1443214800"/>
    <x v="2662"/>
    <n v="1440008439"/>
    <x v="2666"/>
    <x v="0"/>
    <x v="190"/>
    <x v="0"/>
    <x v="37"/>
    <n v="8067.7550000000001"/>
    <x v="2"/>
    <x v="37"/>
  </r>
  <r>
    <x v="2667"/>
    <x v="2666"/>
    <x v="2665"/>
    <x v="15"/>
    <x v="1827"/>
    <x v="1934"/>
    <x v="0"/>
    <x v="0"/>
    <s v="USD"/>
    <n v="1455142416"/>
    <x v="2663"/>
    <n v="1452550416"/>
    <x v="2667"/>
    <x v="0"/>
    <x v="59"/>
    <x v="0"/>
    <x v="37"/>
    <n v="839"/>
    <x v="2"/>
    <x v="37"/>
  </r>
  <r>
    <x v="2668"/>
    <x v="2667"/>
    <x v="2666"/>
    <x v="28"/>
    <x v="1240"/>
    <x v="2025"/>
    <x v="0"/>
    <x v="5"/>
    <s v="CAD"/>
    <n v="1447079520"/>
    <x v="2664"/>
    <n v="1443449265"/>
    <x v="2668"/>
    <x v="0"/>
    <x v="33"/>
    <x v="0"/>
    <x v="37"/>
    <n v="867.5"/>
    <x v="2"/>
    <x v="37"/>
  </r>
  <r>
    <x v="2669"/>
    <x v="2668"/>
    <x v="2667"/>
    <x v="134"/>
    <x v="1099"/>
    <x v="1239"/>
    <x v="0"/>
    <x v="0"/>
    <s v="USD"/>
    <n v="1452387096"/>
    <x v="2665"/>
    <n v="1447203096"/>
    <x v="2669"/>
    <x v="0"/>
    <x v="202"/>
    <x v="0"/>
    <x v="37"/>
    <n v="506"/>
    <x v="2"/>
    <x v="37"/>
  </r>
  <r>
    <x v="2670"/>
    <x v="2669"/>
    <x v="2668"/>
    <x v="363"/>
    <x v="1828"/>
    <x v="2026"/>
    <x v="2"/>
    <x v="2"/>
    <s v="AUD"/>
    <n v="1406593780"/>
    <x v="2666"/>
    <n v="1404174580"/>
    <x v="2670"/>
    <x v="1"/>
    <x v="65"/>
    <x v="1"/>
    <x v="37"/>
    <n v="1277.5"/>
    <x v="2"/>
    <x v="37"/>
  </r>
  <r>
    <x v="2671"/>
    <x v="2670"/>
    <x v="2669"/>
    <x v="31"/>
    <x v="1829"/>
    <x v="2027"/>
    <x v="2"/>
    <x v="0"/>
    <s v="USD"/>
    <n v="1419017880"/>
    <x v="2667"/>
    <n v="1416419916"/>
    <x v="2671"/>
    <x v="1"/>
    <x v="87"/>
    <x v="1"/>
    <x v="37"/>
    <n v="1460"/>
    <x v="2"/>
    <x v="37"/>
  </r>
  <r>
    <x v="2672"/>
    <x v="2671"/>
    <x v="2670"/>
    <x v="3"/>
    <x v="1830"/>
    <x v="2028"/>
    <x v="2"/>
    <x v="0"/>
    <s v="USD"/>
    <n v="1451282400"/>
    <x v="2668"/>
    <n v="1449436390"/>
    <x v="2672"/>
    <x v="1"/>
    <x v="5"/>
    <x v="1"/>
    <x v="37"/>
    <n v="1683"/>
    <x v="2"/>
    <x v="37"/>
  </r>
  <r>
    <x v="2673"/>
    <x v="2672"/>
    <x v="2671"/>
    <x v="79"/>
    <x v="1831"/>
    <x v="2029"/>
    <x v="2"/>
    <x v="0"/>
    <s v="USD"/>
    <n v="1414622700"/>
    <x v="2669"/>
    <n v="1412081999"/>
    <x v="2673"/>
    <x v="1"/>
    <x v="36"/>
    <x v="1"/>
    <x v="37"/>
    <n v="5549"/>
    <x v="2"/>
    <x v="37"/>
  </r>
  <r>
    <x v="2674"/>
    <x v="2673"/>
    <x v="2672"/>
    <x v="19"/>
    <x v="1832"/>
    <x v="2030"/>
    <x v="2"/>
    <x v="0"/>
    <s v="USD"/>
    <n v="1467694740"/>
    <x v="2670"/>
    <n v="1465398670"/>
    <x v="2674"/>
    <x v="1"/>
    <x v="199"/>
    <x v="1"/>
    <x v="37"/>
    <n v="11082.5"/>
    <x v="2"/>
    <x v="37"/>
  </r>
  <r>
    <x v="2675"/>
    <x v="2674"/>
    <x v="2673"/>
    <x v="31"/>
    <x v="1833"/>
    <x v="2031"/>
    <x v="2"/>
    <x v="0"/>
    <s v="USD"/>
    <n v="1415655289"/>
    <x v="2671"/>
    <n v="1413059689"/>
    <x v="2675"/>
    <x v="1"/>
    <x v="60"/>
    <x v="1"/>
    <x v="37"/>
    <n v="963"/>
    <x v="2"/>
    <x v="37"/>
  </r>
  <r>
    <x v="2676"/>
    <x v="2675"/>
    <x v="2674"/>
    <x v="190"/>
    <x v="1834"/>
    <x v="2032"/>
    <x v="2"/>
    <x v="5"/>
    <s v="CAD"/>
    <n v="1463929174"/>
    <x v="2672"/>
    <n v="1461337174"/>
    <x v="2676"/>
    <x v="0"/>
    <x v="82"/>
    <x v="1"/>
    <x v="37"/>
    <n v="533.5"/>
    <x v="2"/>
    <x v="37"/>
  </r>
  <r>
    <x v="2677"/>
    <x v="2676"/>
    <x v="2675"/>
    <x v="330"/>
    <x v="1835"/>
    <x v="2033"/>
    <x v="2"/>
    <x v="0"/>
    <s v="USD"/>
    <n v="1404348143"/>
    <x v="2673"/>
    <n v="1401756143"/>
    <x v="2677"/>
    <x v="0"/>
    <x v="74"/>
    <x v="1"/>
    <x v="37"/>
    <n v="1721"/>
    <x v="2"/>
    <x v="37"/>
  </r>
  <r>
    <x v="2678"/>
    <x v="2677"/>
    <x v="2676"/>
    <x v="364"/>
    <x v="1742"/>
    <x v="2034"/>
    <x v="2"/>
    <x v="3"/>
    <s v="EUR"/>
    <n v="1443121765"/>
    <x v="2674"/>
    <n v="1440529765"/>
    <x v="2678"/>
    <x v="0"/>
    <x v="84"/>
    <x v="1"/>
    <x v="37"/>
    <n v="551"/>
    <x v="2"/>
    <x v="37"/>
  </r>
  <r>
    <x v="2679"/>
    <x v="2678"/>
    <x v="2677"/>
    <x v="79"/>
    <x v="849"/>
    <x v="2035"/>
    <x v="2"/>
    <x v="0"/>
    <s v="USD"/>
    <n v="1425081694"/>
    <x v="2675"/>
    <n v="1422489694"/>
    <x v="2679"/>
    <x v="0"/>
    <x v="83"/>
    <x v="1"/>
    <x v="37"/>
    <n v="67.5"/>
    <x v="2"/>
    <x v="37"/>
  </r>
  <r>
    <x v="2680"/>
    <x v="2679"/>
    <x v="2678"/>
    <x v="261"/>
    <x v="1836"/>
    <x v="2036"/>
    <x v="2"/>
    <x v="3"/>
    <s v="EUR"/>
    <n v="1459915491"/>
    <x v="2676"/>
    <n v="1457327091"/>
    <x v="2680"/>
    <x v="0"/>
    <x v="80"/>
    <x v="1"/>
    <x v="37"/>
    <n v="140"/>
    <x v="2"/>
    <x v="37"/>
  </r>
  <r>
    <x v="2681"/>
    <x v="2680"/>
    <x v="2679"/>
    <x v="6"/>
    <x v="434"/>
    <x v="1839"/>
    <x v="2"/>
    <x v="0"/>
    <s v="USD"/>
    <n v="1405027750"/>
    <x v="2677"/>
    <n v="1402867750"/>
    <x v="2681"/>
    <x v="0"/>
    <x v="84"/>
    <x v="1"/>
    <x v="19"/>
    <n v="28.5"/>
    <x v="7"/>
    <x v="19"/>
  </r>
  <r>
    <x v="2682"/>
    <x v="2681"/>
    <x v="2680"/>
    <x v="12"/>
    <x v="1837"/>
    <x v="2037"/>
    <x v="2"/>
    <x v="0"/>
    <s v="USD"/>
    <n v="1416635940"/>
    <x v="2678"/>
    <n v="1413838540"/>
    <x v="2682"/>
    <x v="0"/>
    <x v="9"/>
    <x v="1"/>
    <x v="19"/>
    <n v="859"/>
    <x v="7"/>
    <x v="19"/>
  </r>
  <r>
    <x v="2683"/>
    <x v="2682"/>
    <x v="2681"/>
    <x v="36"/>
    <x v="1275"/>
    <x v="1156"/>
    <x v="2"/>
    <x v="0"/>
    <s v="USD"/>
    <n v="1425233240"/>
    <x v="2679"/>
    <n v="1422641240"/>
    <x v="2683"/>
    <x v="0"/>
    <x v="83"/>
    <x v="1"/>
    <x v="19"/>
    <n v="19.5"/>
    <x v="7"/>
    <x v="19"/>
  </r>
  <r>
    <x v="2684"/>
    <x v="2683"/>
    <x v="2682"/>
    <x v="54"/>
    <x v="25"/>
    <x v="736"/>
    <x v="2"/>
    <x v="0"/>
    <s v="USD"/>
    <n v="1407621425"/>
    <x v="2680"/>
    <n v="1404165425"/>
    <x v="2684"/>
    <x v="0"/>
    <x v="80"/>
    <x v="1"/>
    <x v="19"/>
    <n v="402"/>
    <x v="7"/>
    <x v="19"/>
  </r>
  <r>
    <x v="2685"/>
    <x v="2684"/>
    <x v="2683"/>
    <x v="63"/>
    <x v="115"/>
    <x v="459"/>
    <x v="2"/>
    <x v="0"/>
    <s v="USD"/>
    <n v="1430149330"/>
    <x v="2681"/>
    <n v="1424968930"/>
    <x v="2685"/>
    <x v="0"/>
    <x v="29"/>
    <x v="1"/>
    <x v="19"/>
    <n v="5.5"/>
    <x v="7"/>
    <x v="19"/>
  </r>
  <r>
    <x v="2686"/>
    <x v="2685"/>
    <x v="2684"/>
    <x v="11"/>
    <x v="117"/>
    <x v="109"/>
    <x v="2"/>
    <x v="0"/>
    <s v="USD"/>
    <n v="1412119423"/>
    <x v="2682"/>
    <n v="1410391423"/>
    <x v="2686"/>
    <x v="0"/>
    <x v="78"/>
    <x v="1"/>
    <x v="19"/>
    <n v="0"/>
    <x v="7"/>
    <x v="19"/>
  </r>
  <r>
    <x v="2687"/>
    <x v="2686"/>
    <x v="2685"/>
    <x v="36"/>
    <x v="117"/>
    <x v="109"/>
    <x v="2"/>
    <x v="0"/>
    <s v="USD"/>
    <n v="1435591318"/>
    <x v="2683"/>
    <n v="1432999318"/>
    <x v="2687"/>
    <x v="0"/>
    <x v="78"/>
    <x v="1"/>
    <x v="19"/>
    <n v="0"/>
    <x v="7"/>
    <x v="19"/>
  </r>
  <r>
    <x v="2688"/>
    <x v="2687"/>
    <x v="2686"/>
    <x v="63"/>
    <x v="1838"/>
    <x v="2038"/>
    <x v="2"/>
    <x v="0"/>
    <s v="USD"/>
    <n v="1424746800"/>
    <x v="2684"/>
    <n v="1422067870"/>
    <x v="2688"/>
    <x v="0"/>
    <x v="25"/>
    <x v="1"/>
    <x v="19"/>
    <n v="44"/>
    <x v="7"/>
    <x v="19"/>
  </r>
  <r>
    <x v="2689"/>
    <x v="2688"/>
    <x v="2687"/>
    <x v="19"/>
    <x v="116"/>
    <x v="1870"/>
    <x v="2"/>
    <x v="0"/>
    <s v="USD"/>
    <n v="1469919890"/>
    <x v="2685"/>
    <n v="1467327890"/>
    <x v="2689"/>
    <x v="0"/>
    <x v="29"/>
    <x v="1"/>
    <x v="19"/>
    <n v="1"/>
    <x v="7"/>
    <x v="19"/>
  </r>
  <r>
    <x v="2690"/>
    <x v="2689"/>
    <x v="2688"/>
    <x v="58"/>
    <x v="1839"/>
    <x v="2039"/>
    <x v="2"/>
    <x v="0"/>
    <s v="USD"/>
    <n v="1433298676"/>
    <x v="2686"/>
    <n v="1429410676"/>
    <x v="2690"/>
    <x v="0"/>
    <x v="115"/>
    <x v="1"/>
    <x v="19"/>
    <n v="4352"/>
    <x v="7"/>
    <x v="19"/>
  </r>
  <r>
    <x v="2691"/>
    <x v="2690"/>
    <x v="2689"/>
    <x v="99"/>
    <x v="428"/>
    <x v="2040"/>
    <x v="2"/>
    <x v="5"/>
    <s v="CAD"/>
    <n v="1431278557"/>
    <x v="2687"/>
    <n v="1427390557"/>
    <x v="2691"/>
    <x v="0"/>
    <x v="84"/>
    <x v="1"/>
    <x v="19"/>
    <n v="18.5"/>
    <x v="7"/>
    <x v="19"/>
  </r>
  <r>
    <x v="2692"/>
    <x v="2691"/>
    <x v="2690"/>
    <x v="8"/>
    <x v="379"/>
    <x v="1154"/>
    <x v="2"/>
    <x v="0"/>
    <s v="USD"/>
    <n v="1427266860"/>
    <x v="2688"/>
    <n v="1424678460"/>
    <x v="2692"/>
    <x v="0"/>
    <x v="29"/>
    <x v="1"/>
    <x v="19"/>
    <n v="13"/>
    <x v="7"/>
    <x v="19"/>
  </r>
  <r>
    <x v="2693"/>
    <x v="2692"/>
    <x v="2691"/>
    <x v="10"/>
    <x v="130"/>
    <x v="417"/>
    <x v="2"/>
    <x v="0"/>
    <s v="USD"/>
    <n v="1407899966"/>
    <x v="2689"/>
    <n v="1405307966"/>
    <x v="2693"/>
    <x v="0"/>
    <x v="83"/>
    <x v="1"/>
    <x v="19"/>
    <n v="21.5"/>
    <x v="7"/>
    <x v="19"/>
  </r>
  <r>
    <x v="2694"/>
    <x v="2693"/>
    <x v="2692"/>
    <x v="11"/>
    <x v="116"/>
    <x v="372"/>
    <x v="2"/>
    <x v="0"/>
    <s v="USD"/>
    <n v="1411701739"/>
    <x v="2690"/>
    <n v="1409109739"/>
    <x v="2694"/>
    <x v="0"/>
    <x v="29"/>
    <x v="1"/>
    <x v="19"/>
    <n v="1"/>
    <x v="7"/>
    <x v="19"/>
  </r>
  <r>
    <x v="2695"/>
    <x v="2694"/>
    <x v="2693"/>
    <x v="36"/>
    <x v="1840"/>
    <x v="2041"/>
    <x v="2"/>
    <x v="0"/>
    <s v="USD"/>
    <n v="1428981718"/>
    <x v="2691"/>
    <n v="1423801318"/>
    <x v="2695"/>
    <x v="0"/>
    <x v="83"/>
    <x v="1"/>
    <x v="19"/>
    <n v="37"/>
    <x v="7"/>
    <x v="19"/>
  </r>
  <r>
    <x v="2696"/>
    <x v="2695"/>
    <x v="2694"/>
    <x v="127"/>
    <x v="1841"/>
    <x v="2042"/>
    <x v="2"/>
    <x v="0"/>
    <s v="USD"/>
    <n v="1419538560"/>
    <x v="2692"/>
    <n v="1416600960"/>
    <x v="2696"/>
    <x v="0"/>
    <x v="44"/>
    <x v="1"/>
    <x v="19"/>
    <n v="1714"/>
    <x v="7"/>
    <x v="19"/>
  </r>
  <r>
    <x v="2697"/>
    <x v="2696"/>
    <x v="2695"/>
    <x v="165"/>
    <x v="1842"/>
    <x v="2043"/>
    <x v="2"/>
    <x v="0"/>
    <s v="USD"/>
    <n v="1438552800"/>
    <x v="2693"/>
    <n v="1435876423"/>
    <x v="2697"/>
    <x v="0"/>
    <x v="47"/>
    <x v="1"/>
    <x v="19"/>
    <n v="3056.5"/>
    <x v="7"/>
    <x v="19"/>
  </r>
  <r>
    <x v="2698"/>
    <x v="2697"/>
    <x v="2696"/>
    <x v="6"/>
    <x v="1843"/>
    <x v="2044"/>
    <x v="2"/>
    <x v="0"/>
    <s v="USD"/>
    <n v="1403904808"/>
    <x v="2694"/>
    <n v="1401312808"/>
    <x v="2698"/>
    <x v="0"/>
    <x v="84"/>
    <x v="1"/>
    <x v="19"/>
    <n v="14.005000000000001"/>
    <x v="7"/>
    <x v="19"/>
  </r>
  <r>
    <x v="2699"/>
    <x v="2698"/>
    <x v="2697"/>
    <x v="365"/>
    <x v="117"/>
    <x v="109"/>
    <x v="2"/>
    <x v="5"/>
    <s v="CAD"/>
    <n v="1407533463"/>
    <x v="2695"/>
    <n v="1404941463"/>
    <x v="2699"/>
    <x v="0"/>
    <x v="78"/>
    <x v="1"/>
    <x v="19"/>
    <n v="0"/>
    <x v="7"/>
    <x v="19"/>
  </r>
  <r>
    <x v="2700"/>
    <x v="2699"/>
    <x v="2698"/>
    <x v="204"/>
    <x v="119"/>
    <x v="2045"/>
    <x v="2"/>
    <x v="0"/>
    <s v="USD"/>
    <n v="1411073972"/>
    <x v="2696"/>
    <n v="1408481972"/>
    <x v="2700"/>
    <x v="0"/>
    <x v="80"/>
    <x v="1"/>
    <x v="19"/>
    <n v="37"/>
    <x v="7"/>
    <x v="19"/>
  </r>
  <r>
    <x v="2701"/>
    <x v="2700"/>
    <x v="2699"/>
    <x v="104"/>
    <x v="76"/>
    <x v="2046"/>
    <x v="3"/>
    <x v="17"/>
    <s v="EUR"/>
    <n v="1491586534"/>
    <x v="2697"/>
    <n v="1488911734"/>
    <x v="2701"/>
    <x v="0"/>
    <x v="67"/>
    <x v="1"/>
    <x v="38"/>
    <n v="808"/>
    <x v="1"/>
    <x v="38"/>
  </r>
  <r>
    <x v="2702"/>
    <x v="2701"/>
    <x v="2700"/>
    <x v="3"/>
    <x v="1844"/>
    <x v="2047"/>
    <x v="3"/>
    <x v="0"/>
    <s v="USD"/>
    <n v="1491416077"/>
    <x v="2698"/>
    <n v="1488827677"/>
    <x v="2702"/>
    <x v="1"/>
    <x v="55"/>
    <x v="1"/>
    <x v="38"/>
    <n v="1733.5"/>
    <x v="1"/>
    <x v="38"/>
  </r>
  <r>
    <x v="2703"/>
    <x v="2702"/>
    <x v="2701"/>
    <x v="79"/>
    <x v="1845"/>
    <x v="603"/>
    <x v="3"/>
    <x v="14"/>
    <s v="MXN"/>
    <n v="1490196830"/>
    <x v="2699"/>
    <n v="1485016430"/>
    <x v="2703"/>
    <x v="0"/>
    <x v="43"/>
    <x v="1"/>
    <x v="38"/>
    <n v="20772.5"/>
    <x v="1"/>
    <x v="38"/>
  </r>
  <r>
    <x v="2704"/>
    <x v="2703"/>
    <x v="2702"/>
    <x v="266"/>
    <x v="1288"/>
    <x v="2048"/>
    <x v="3"/>
    <x v="0"/>
    <s v="USD"/>
    <n v="1491421314"/>
    <x v="2700"/>
    <n v="1487709714"/>
    <x v="2704"/>
    <x v="0"/>
    <x v="63"/>
    <x v="1"/>
    <x v="38"/>
    <n v="576"/>
    <x v="1"/>
    <x v="38"/>
  </r>
  <r>
    <x v="2705"/>
    <x v="2704"/>
    <x v="2703"/>
    <x v="281"/>
    <x v="1846"/>
    <x v="2049"/>
    <x v="3"/>
    <x v="0"/>
    <s v="USD"/>
    <n v="1490389158"/>
    <x v="2701"/>
    <n v="1486504758"/>
    <x v="2705"/>
    <x v="0"/>
    <x v="22"/>
    <x v="1"/>
    <x v="38"/>
    <n v="873.5"/>
    <x v="1"/>
    <x v="38"/>
  </r>
  <r>
    <x v="2706"/>
    <x v="2705"/>
    <x v="2704"/>
    <x v="19"/>
    <x v="1847"/>
    <x v="2050"/>
    <x v="0"/>
    <x v="0"/>
    <s v="USD"/>
    <n v="1413442740"/>
    <x v="2702"/>
    <n v="1410937483"/>
    <x v="2706"/>
    <x v="1"/>
    <x v="40"/>
    <x v="0"/>
    <x v="38"/>
    <n v="19783.5"/>
    <x v="1"/>
    <x v="38"/>
  </r>
  <r>
    <x v="2707"/>
    <x v="2706"/>
    <x v="2705"/>
    <x v="6"/>
    <x v="1848"/>
    <x v="2051"/>
    <x v="0"/>
    <x v="0"/>
    <s v="USD"/>
    <n v="1369637940"/>
    <x v="2703"/>
    <n v="1367088443"/>
    <x v="2707"/>
    <x v="1"/>
    <x v="476"/>
    <x v="0"/>
    <x v="38"/>
    <n v="14230.785"/>
    <x v="1"/>
    <x v="38"/>
  </r>
  <r>
    <x v="2708"/>
    <x v="2707"/>
    <x v="2706"/>
    <x v="22"/>
    <x v="1849"/>
    <x v="2052"/>
    <x v="0"/>
    <x v="1"/>
    <s v="GBP"/>
    <n v="1469119526"/>
    <x v="2704"/>
    <n v="1463935526"/>
    <x v="2708"/>
    <x v="1"/>
    <x v="477"/>
    <x v="0"/>
    <x v="38"/>
    <n v="23846.035"/>
    <x v="1"/>
    <x v="38"/>
  </r>
  <r>
    <x v="2709"/>
    <x v="2708"/>
    <x v="2707"/>
    <x v="63"/>
    <x v="1850"/>
    <x v="2053"/>
    <x v="0"/>
    <x v="0"/>
    <s v="USD"/>
    <n v="1475553540"/>
    <x v="2705"/>
    <n v="1472528141"/>
    <x v="2709"/>
    <x v="1"/>
    <x v="478"/>
    <x v="0"/>
    <x v="38"/>
    <n v="25555.5"/>
    <x v="1"/>
    <x v="38"/>
  </r>
  <r>
    <x v="2710"/>
    <x v="2709"/>
    <x v="2708"/>
    <x v="127"/>
    <x v="1851"/>
    <x v="2054"/>
    <x v="0"/>
    <x v="0"/>
    <s v="USD"/>
    <n v="1407549600"/>
    <x v="2706"/>
    <n v="1404797428"/>
    <x v="2710"/>
    <x v="1"/>
    <x v="479"/>
    <x v="0"/>
    <x v="38"/>
    <n v="46714.105000000003"/>
    <x v="1"/>
    <x v="38"/>
  </r>
  <r>
    <x v="2711"/>
    <x v="2710"/>
    <x v="2709"/>
    <x v="366"/>
    <x v="1852"/>
    <x v="2055"/>
    <x v="0"/>
    <x v="1"/>
    <s v="GBP"/>
    <n v="1403301660"/>
    <x v="2707"/>
    <n v="1400694790"/>
    <x v="2711"/>
    <x v="1"/>
    <x v="196"/>
    <x v="0"/>
    <x v="38"/>
    <n v="2005.5"/>
    <x v="1"/>
    <x v="38"/>
  </r>
  <r>
    <x v="2712"/>
    <x v="2711"/>
    <x v="2710"/>
    <x v="62"/>
    <x v="1853"/>
    <x v="2056"/>
    <x v="0"/>
    <x v="0"/>
    <s v="USD"/>
    <n v="1373738400"/>
    <x v="2708"/>
    <n v="1370568560"/>
    <x v="2712"/>
    <x v="1"/>
    <x v="235"/>
    <x v="0"/>
    <x v="38"/>
    <n v="3684.5"/>
    <x v="1"/>
    <x v="38"/>
  </r>
  <r>
    <x v="2713"/>
    <x v="2712"/>
    <x v="2711"/>
    <x v="60"/>
    <x v="1854"/>
    <x v="2057"/>
    <x v="0"/>
    <x v="0"/>
    <s v="USD"/>
    <n v="1450971684"/>
    <x v="2709"/>
    <n v="1447515684"/>
    <x v="2713"/>
    <x v="1"/>
    <x v="480"/>
    <x v="0"/>
    <x v="38"/>
    <n v="77391"/>
    <x v="1"/>
    <x v="38"/>
  </r>
  <r>
    <x v="2714"/>
    <x v="2713"/>
    <x v="2712"/>
    <x v="31"/>
    <x v="1855"/>
    <x v="2058"/>
    <x v="0"/>
    <x v="0"/>
    <s v="USD"/>
    <n v="1476486000"/>
    <x v="2710"/>
    <n v="1474040596"/>
    <x v="2714"/>
    <x v="1"/>
    <x v="120"/>
    <x v="0"/>
    <x v="38"/>
    <n v="14697"/>
    <x v="1"/>
    <x v="38"/>
  </r>
  <r>
    <x v="2715"/>
    <x v="2714"/>
    <x v="2713"/>
    <x v="14"/>
    <x v="1856"/>
    <x v="2059"/>
    <x v="0"/>
    <x v="0"/>
    <s v="USD"/>
    <n v="1456047228"/>
    <x v="2711"/>
    <n v="1453109628"/>
    <x v="2715"/>
    <x v="1"/>
    <x v="481"/>
    <x v="0"/>
    <x v="38"/>
    <n v="16152.844999999999"/>
    <x v="1"/>
    <x v="38"/>
  </r>
  <r>
    <x v="2716"/>
    <x v="2715"/>
    <x v="2714"/>
    <x v="3"/>
    <x v="1857"/>
    <x v="2060"/>
    <x v="0"/>
    <x v="12"/>
    <s v="EUR"/>
    <n v="1444291193"/>
    <x v="2712"/>
    <n v="1441699193"/>
    <x v="2716"/>
    <x v="1"/>
    <x v="482"/>
    <x v="0"/>
    <x v="38"/>
    <n v="6092.5050000000001"/>
    <x v="1"/>
    <x v="38"/>
  </r>
  <r>
    <x v="2717"/>
    <x v="2716"/>
    <x v="2715"/>
    <x v="31"/>
    <x v="1858"/>
    <x v="2061"/>
    <x v="0"/>
    <x v="0"/>
    <s v="USD"/>
    <n v="1417906649"/>
    <x v="2713"/>
    <n v="1414015049"/>
    <x v="2717"/>
    <x v="1"/>
    <x v="166"/>
    <x v="0"/>
    <x v="38"/>
    <n v="15175.5"/>
    <x v="1"/>
    <x v="38"/>
  </r>
  <r>
    <x v="2718"/>
    <x v="2717"/>
    <x v="2716"/>
    <x v="102"/>
    <x v="1859"/>
    <x v="2062"/>
    <x v="0"/>
    <x v="0"/>
    <s v="USD"/>
    <n v="1462316400"/>
    <x v="2714"/>
    <n v="1459865945"/>
    <x v="2718"/>
    <x v="1"/>
    <x v="265"/>
    <x v="0"/>
    <x v="38"/>
    <n v="9396.5"/>
    <x v="1"/>
    <x v="38"/>
  </r>
  <r>
    <x v="2719"/>
    <x v="2718"/>
    <x v="2717"/>
    <x v="12"/>
    <x v="1860"/>
    <x v="2063"/>
    <x v="0"/>
    <x v="0"/>
    <s v="USD"/>
    <n v="1460936694"/>
    <x v="2715"/>
    <n v="1455756294"/>
    <x v="2719"/>
    <x v="0"/>
    <x v="50"/>
    <x v="0"/>
    <x v="38"/>
    <n v="3299.5"/>
    <x v="1"/>
    <x v="38"/>
  </r>
  <r>
    <x v="2720"/>
    <x v="2719"/>
    <x v="2718"/>
    <x v="31"/>
    <x v="1861"/>
    <x v="2064"/>
    <x v="0"/>
    <x v="0"/>
    <s v="USD"/>
    <n v="1478866253"/>
    <x v="2716"/>
    <n v="1476270653"/>
    <x v="2720"/>
    <x v="0"/>
    <x v="210"/>
    <x v="0"/>
    <x v="38"/>
    <n v="14852"/>
    <x v="1"/>
    <x v="38"/>
  </r>
  <r>
    <x v="2721"/>
    <x v="2720"/>
    <x v="2719"/>
    <x v="47"/>
    <x v="1862"/>
    <x v="2065"/>
    <x v="0"/>
    <x v="1"/>
    <s v="GBP"/>
    <n v="1378494000"/>
    <x v="2717"/>
    <n v="1375880598"/>
    <x v="2721"/>
    <x v="0"/>
    <x v="314"/>
    <x v="0"/>
    <x v="30"/>
    <n v="5617"/>
    <x v="2"/>
    <x v="30"/>
  </r>
  <r>
    <x v="2722"/>
    <x v="2721"/>
    <x v="2720"/>
    <x v="10"/>
    <x v="1863"/>
    <x v="2066"/>
    <x v="0"/>
    <x v="0"/>
    <s v="USD"/>
    <n v="1485722053"/>
    <x v="2718"/>
    <n v="1480538053"/>
    <x v="2722"/>
    <x v="0"/>
    <x v="333"/>
    <x v="0"/>
    <x v="30"/>
    <n v="6406"/>
    <x v="2"/>
    <x v="30"/>
  </r>
  <r>
    <x v="2723"/>
    <x v="2722"/>
    <x v="2721"/>
    <x v="14"/>
    <x v="1864"/>
    <x v="2067"/>
    <x v="0"/>
    <x v="0"/>
    <s v="USD"/>
    <n v="1420060088"/>
    <x v="2719"/>
    <n v="1414872488"/>
    <x v="2723"/>
    <x v="0"/>
    <x v="282"/>
    <x v="0"/>
    <x v="30"/>
    <n v="8491"/>
    <x v="2"/>
    <x v="30"/>
  </r>
  <r>
    <x v="2724"/>
    <x v="2723"/>
    <x v="2722"/>
    <x v="367"/>
    <x v="1865"/>
    <x v="2068"/>
    <x v="0"/>
    <x v="1"/>
    <s v="GBP"/>
    <n v="1439625059"/>
    <x v="2720"/>
    <n v="1436860259"/>
    <x v="2724"/>
    <x v="0"/>
    <x v="483"/>
    <x v="0"/>
    <x v="30"/>
    <n v="4172.9400000000005"/>
    <x v="2"/>
    <x v="30"/>
  </r>
  <r>
    <x v="2725"/>
    <x v="2724"/>
    <x v="2723"/>
    <x v="79"/>
    <x v="1866"/>
    <x v="2069"/>
    <x v="0"/>
    <x v="5"/>
    <s v="CAD"/>
    <n v="1488390735"/>
    <x v="2721"/>
    <n v="1484070735"/>
    <x v="2725"/>
    <x v="0"/>
    <x v="116"/>
    <x v="0"/>
    <x v="30"/>
    <n v="28965"/>
    <x v="2"/>
    <x v="30"/>
  </r>
  <r>
    <x v="2726"/>
    <x v="2725"/>
    <x v="2724"/>
    <x v="57"/>
    <x v="1867"/>
    <x v="2070"/>
    <x v="0"/>
    <x v="0"/>
    <s v="USD"/>
    <n v="1461333311"/>
    <x v="2722"/>
    <n v="1458741311"/>
    <x v="2726"/>
    <x v="0"/>
    <x v="442"/>
    <x v="0"/>
    <x v="30"/>
    <n v="53074.5"/>
    <x v="2"/>
    <x v="30"/>
  </r>
  <r>
    <x v="2727"/>
    <x v="2726"/>
    <x v="2725"/>
    <x v="3"/>
    <x v="1868"/>
    <x v="2071"/>
    <x v="0"/>
    <x v="0"/>
    <s v="USD"/>
    <n v="1438964063"/>
    <x v="2723"/>
    <n v="1436804063"/>
    <x v="2727"/>
    <x v="0"/>
    <x v="484"/>
    <x v="0"/>
    <x v="30"/>
    <n v="25014"/>
    <x v="2"/>
    <x v="30"/>
  </r>
  <r>
    <x v="2728"/>
    <x v="2727"/>
    <x v="2726"/>
    <x v="36"/>
    <x v="1869"/>
    <x v="2072"/>
    <x v="0"/>
    <x v="0"/>
    <s v="USD"/>
    <n v="1451485434"/>
    <x v="2724"/>
    <n v="1448461434"/>
    <x v="2728"/>
    <x v="0"/>
    <x v="413"/>
    <x v="0"/>
    <x v="30"/>
    <n v="15333"/>
    <x v="2"/>
    <x v="30"/>
  </r>
  <r>
    <x v="2729"/>
    <x v="2728"/>
    <x v="2727"/>
    <x v="51"/>
    <x v="1870"/>
    <x v="970"/>
    <x v="0"/>
    <x v="0"/>
    <s v="USD"/>
    <n v="1430459197"/>
    <x v="2725"/>
    <n v="1427867197"/>
    <x v="2729"/>
    <x v="0"/>
    <x v="23"/>
    <x v="0"/>
    <x v="30"/>
    <n v="3928"/>
    <x v="2"/>
    <x v="30"/>
  </r>
  <r>
    <x v="2730"/>
    <x v="2729"/>
    <x v="2728"/>
    <x v="100"/>
    <x v="1871"/>
    <x v="2073"/>
    <x v="0"/>
    <x v="0"/>
    <s v="USD"/>
    <n v="1366635575"/>
    <x v="2726"/>
    <n v="1363611575"/>
    <x v="2730"/>
    <x v="0"/>
    <x v="345"/>
    <x v="0"/>
    <x v="30"/>
    <n v="23330.505000000001"/>
    <x v="2"/>
    <x v="30"/>
  </r>
  <r>
    <x v="2731"/>
    <x v="2730"/>
    <x v="2729"/>
    <x v="11"/>
    <x v="1872"/>
    <x v="2074"/>
    <x v="0"/>
    <x v="0"/>
    <s v="USD"/>
    <n v="1413604800"/>
    <x v="2727"/>
    <n v="1408624622"/>
    <x v="2731"/>
    <x v="0"/>
    <x v="77"/>
    <x v="0"/>
    <x v="30"/>
    <n v="15664"/>
    <x v="2"/>
    <x v="30"/>
  </r>
  <r>
    <x v="2732"/>
    <x v="2731"/>
    <x v="2730"/>
    <x v="14"/>
    <x v="1873"/>
    <x v="2075"/>
    <x v="0"/>
    <x v="0"/>
    <s v="USD"/>
    <n v="1369699200"/>
    <x v="2728"/>
    <n v="1366917828"/>
    <x v="2732"/>
    <x v="0"/>
    <x v="96"/>
    <x v="0"/>
    <x v="30"/>
    <n v="7168"/>
    <x v="2"/>
    <x v="30"/>
  </r>
  <r>
    <x v="2733"/>
    <x v="2732"/>
    <x v="2731"/>
    <x v="63"/>
    <x v="1874"/>
    <x v="2076"/>
    <x v="0"/>
    <x v="0"/>
    <s v="USD"/>
    <n v="1428643974"/>
    <x v="2729"/>
    <n v="1423463574"/>
    <x v="2733"/>
    <x v="0"/>
    <x v="46"/>
    <x v="0"/>
    <x v="30"/>
    <n v="26944"/>
    <x v="2"/>
    <x v="30"/>
  </r>
  <r>
    <x v="2734"/>
    <x v="2733"/>
    <x v="2732"/>
    <x v="332"/>
    <x v="1875"/>
    <x v="2077"/>
    <x v="0"/>
    <x v="0"/>
    <s v="USD"/>
    <n v="1476395940"/>
    <x v="2730"/>
    <n v="1473782592"/>
    <x v="2734"/>
    <x v="0"/>
    <x v="430"/>
    <x v="0"/>
    <x v="30"/>
    <n v="11383"/>
    <x v="2"/>
    <x v="30"/>
  </r>
  <r>
    <x v="2735"/>
    <x v="2734"/>
    <x v="2733"/>
    <x v="47"/>
    <x v="1876"/>
    <x v="2078"/>
    <x v="0"/>
    <x v="1"/>
    <s v="GBP"/>
    <n v="1363204800"/>
    <x v="2731"/>
    <n v="1360551250"/>
    <x v="2735"/>
    <x v="0"/>
    <x v="485"/>
    <x v="0"/>
    <x v="30"/>
    <n v="3837.5050000000001"/>
    <x v="2"/>
    <x v="30"/>
  </r>
  <r>
    <x v="2736"/>
    <x v="2735"/>
    <x v="2734"/>
    <x v="6"/>
    <x v="1877"/>
    <x v="2079"/>
    <x v="0"/>
    <x v="5"/>
    <s v="CAD"/>
    <n v="1398268773"/>
    <x v="2732"/>
    <n v="1395676773"/>
    <x v="2736"/>
    <x v="0"/>
    <x v="6"/>
    <x v="0"/>
    <x v="30"/>
    <n v="4945"/>
    <x v="2"/>
    <x v="30"/>
  </r>
  <r>
    <x v="2737"/>
    <x v="2736"/>
    <x v="2735"/>
    <x v="11"/>
    <x v="1878"/>
    <x v="2080"/>
    <x v="0"/>
    <x v="0"/>
    <s v="USD"/>
    <n v="1389812400"/>
    <x v="2733"/>
    <n v="1386108087"/>
    <x v="2737"/>
    <x v="0"/>
    <x v="231"/>
    <x v="0"/>
    <x v="30"/>
    <n v="37137.120000000003"/>
    <x v="2"/>
    <x v="30"/>
  </r>
  <r>
    <x v="2738"/>
    <x v="2737"/>
    <x v="2736"/>
    <x v="10"/>
    <x v="1879"/>
    <x v="2081"/>
    <x v="0"/>
    <x v="0"/>
    <s v="USD"/>
    <n v="1478402804"/>
    <x v="2734"/>
    <n v="1473218804"/>
    <x v="2738"/>
    <x v="0"/>
    <x v="41"/>
    <x v="0"/>
    <x v="30"/>
    <n v="3706"/>
    <x v="2"/>
    <x v="30"/>
  </r>
  <r>
    <x v="2739"/>
    <x v="2738"/>
    <x v="2737"/>
    <x v="184"/>
    <x v="1880"/>
    <x v="2082"/>
    <x v="0"/>
    <x v="1"/>
    <s v="GBP"/>
    <n v="1399324717"/>
    <x v="2735"/>
    <n v="1395436717"/>
    <x v="2739"/>
    <x v="0"/>
    <x v="277"/>
    <x v="0"/>
    <x v="30"/>
    <n v="2208"/>
    <x v="2"/>
    <x v="30"/>
  </r>
  <r>
    <x v="2740"/>
    <x v="2739"/>
    <x v="2738"/>
    <x v="43"/>
    <x v="622"/>
    <x v="101"/>
    <x v="0"/>
    <x v="0"/>
    <s v="USD"/>
    <n v="1426117552"/>
    <x v="2736"/>
    <n v="1423529152"/>
    <x v="2740"/>
    <x v="0"/>
    <x v="57"/>
    <x v="0"/>
    <x v="30"/>
    <n v="163.5"/>
    <x v="2"/>
    <x v="30"/>
  </r>
  <r>
    <x v="2741"/>
    <x v="2740"/>
    <x v="2739"/>
    <x v="6"/>
    <x v="428"/>
    <x v="2083"/>
    <x v="2"/>
    <x v="0"/>
    <s v="USD"/>
    <n v="1413770820"/>
    <x v="2737"/>
    <n v="1412005602"/>
    <x v="2741"/>
    <x v="0"/>
    <x v="80"/>
    <x v="1"/>
    <x v="39"/>
    <n v="19.5"/>
    <x v="3"/>
    <x v="39"/>
  </r>
  <r>
    <x v="2742"/>
    <x v="2741"/>
    <x v="2740"/>
    <x v="30"/>
    <x v="1881"/>
    <x v="2084"/>
    <x v="2"/>
    <x v="0"/>
    <s v="USD"/>
    <n v="1337102187"/>
    <x v="2738"/>
    <n v="1335892587"/>
    <x v="2742"/>
    <x v="0"/>
    <x v="59"/>
    <x v="1"/>
    <x v="39"/>
    <n v="374.5"/>
    <x v="3"/>
    <x v="39"/>
  </r>
  <r>
    <x v="2743"/>
    <x v="2742"/>
    <x v="2741"/>
    <x v="368"/>
    <x v="117"/>
    <x v="109"/>
    <x v="2"/>
    <x v="0"/>
    <s v="USD"/>
    <n v="1476863607"/>
    <x v="2739"/>
    <n v="1474271607"/>
    <x v="2743"/>
    <x v="0"/>
    <x v="78"/>
    <x v="1"/>
    <x v="39"/>
    <n v="0"/>
    <x v="3"/>
    <x v="39"/>
  </r>
  <r>
    <x v="2744"/>
    <x v="2743"/>
    <x v="2742"/>
    <x v="194"/>
    <x v="1882"/>
    <x v="2085"/>
    <x v="2"/>
    <x v="0"/>
    <s v="USD"/>
    <n v="1330478998"/>
    <x v="2740"/>
    <n v="1327886998"/>
    <x v="2744"/>
    <x v="0"/>
    <x v="19"/>
    <x v="1"/>
    <x v="39"/>
    <n v="428.5"/>
    <x v="3"/>
    <x v="39"/>
  </r>
  <r>
    <x v="2745"/>
    <x v="2744"/>
    <x v="2743"/>
    <x v="6"/>
    <x v="1883"/>
    <x v="2086"/>
    <x v="2"/>
    <x v="0"/>
    <s v="USD"/>
    <n v="1342309368"/>
    <x v="2741"/>
    <n v="1337125368"/>
    <x v="2745"/>
    <x v="0"/>
    <x v="72"/>
    <x v="1"/>
    <x v="39"/>
    <n v="900"/>
    <x v="3"/>
    <x v="39"/>
  </r>
  <r>
    <x v="2746"/>
    <x v="2745"/>
    <x v="2744"/>
    <x v="9"/>
    <x v="1688"/>
    <x v="2087"/>
    <x v="2"/>
    <x v="0"/>
    <s v="USD"/>
    <n v="1409337911"/>
    <x v="2742"/>
    <n v="1406745911"/>
    <x v="2746"/>
    <x v="0"/>
    <x v="10"/>
    <x v="1"/>
    <x v="39"/>
    <n v="410"/>
    <x v="3"/>
    <x v="39"/>
  </r>
  <r>
    <x v="2747"/>
    <x v="2746"/>
    <x v="2745"/>
    <x v="2"/>
    <x v="133"/>
    <x v="2088"/>
    <x v="2"/>
    <x v="0"/>
    <s v="USD"/>
    <n v="1339816200"/>
    <x v="2743"/>
    <n v="1337095997"/>
    <x v="2747"/>
    <x v="0"/>
    <x v="80"/>
    <x v="1"/>
    <x v="39"/>
    <n v="72"/>
    <x v="3"/>
    <x v="39"/>
  </r>
  <r>
    <x v="2748"/>
    <x v="2747"/>
    <x v="2746"/>
    <x v="10"/>
    <x v="500"/>
    <x v="550"/>
    <x v="2"/>
    <x v="0"/>
    <s v="USD"/>
    <n v="1472835802"/>
    <x v="2744"/>
    <n v="1470243802"/>
    <x v="2748"/>
    <x v="0"/>
    <x v="80"/>
    <x v="1"/>
    <x v="39"/>
    <n v="28.5"/>
    <x v="3"/>
    <x v="39"/>
  </r>
  <r>
    <x v="2749"/>
    <x v="2748"/>
    <x v="2747"/>
    <x v="3"/>
    <x v="178"/>
    <x v="2089"/>
    <x v="2"/>
    <x v="0"/>
    <s v="USD"/>
    <n v="1428171037"/>
    <x v="2745"/>
    <n v="1425582637"/>
    <x v="2749"/>
    <x v="0"/>
    <x v="84"/>
    <x v="1"/>
    <x v="39"/>
    <n v="56"/>
    <x v="3"/>
    <x v="39"/>
  </r>
  <r>
    <x v="2750"/>
    <x v="2749"/>
    <x v="2748"/>
    <x v="369"/>
    <x v="117"/>
    <x v="109"/>
    <x v="2"/>
    <x v="0"/>
    <s v="USD"/>
    <n v="1341086400"/>
    <x v="2746"/>
    <n v="1340055345"/>
    <x v="2750"/>
    <x v="0"/>
    <x v="78"/>
    <x v="1"/>
    <x v="39"/>
    <n v="0"/>
    <x v="3"/>
    <x v="39"/>
  </r>
  <r>
    <x v="2751"/>
    <x v="2750"/>
    <x v="2749"/>
    <x v="370"/>
    <x v="117"/>
    <x v="109"/>
    <x v="2"/>
    <x v="0"/>
    <s v="USD"/>
    <n v="1403039842"/>
    <x v="2747"/>
    <n v="1397855842"/>
    <x v="2751"/>
    <x v="0"/>
    <x v="78"/>
    <x v="1"/>
    <x v="39"/>
    <n v="0"/>
    <x v="3"/>
    <x v="39"/>
  </r>
  <r>
    <x v="2752"/>
    <x v="2751"/>
    <x v="2750"/>
    <x v="225"/>
    <x v="1100"/>
    <x v="2090"/>
    <x v="2"/>
    <x v="0"/>
    <s v="USD"/>
    <n v="1324232504"/>
    <x v="2748"/>
    <n v="1320776504"/>
    <x v="2752"/>
    <x v="0"/>
    <x v="25"/>
    <x v="1"/>
    <x v="39"/>
    <n v="282"/>
    <x v="3"/>
    <x v="39"/>
  </r>
  <r>
    <x v="2753"/>
    <x v="2752"/>
    <x v="2751"/>
    <x v="13"/>
    <x v="163"/>
    <x v="2091"/>
    <x v="2"/>
    <x v="0"/>
    <s v="USD"/>
    <n v="1346017023"/>
    <x v="2749"/>
    <n v="1343425023"/>
    <x v="2753"/>
    <x v="0"/>
    <x v="22"/>
    <x v="1"/>
    <x v="39"/>
    <n v="194"/>
    <x v="3"/>
    <x v="39"/>
  </r>
  <r>
    <x v="2754"/>
    <x v="2753"/>
    <x v="2752"/>
    <x v="3"/>
    <x v="117"/>
    <x v="109"/>
    <x v="2"/>
    <x v="0"/>
    <s v="USD"/>
    <n v="1410448551"/>
    <x v="2750"/>
    <n v="1407856551"/>
    <x v="2754"/>
    <x v="0"/>
    <x v="78"/>
    <x v="1"/>
    <x v="39"/>
    <n v="0"/>
    <x v="3"/>
    <x v="39"/>
  </r>
  <r>
    <x v="2755"/>
    <x v="2754"/>
    <x v="2753"/>
    <x v="2"/>
    <x v="92"/>
    <x v="2092"/>
    <x v="2"/>
    <x v="17"/>
    <s v="EUR"/>
    <n v="1428519527"/>
    <x v="2751"/>
    <n v="1425927527"/>
    <x v="2755"/>
    <x v="0"/>
    <x v="41"/>
    <x v="1"/>
    <x v="39"/>
    <n v="137.5"/>
    <x v="3"/>
    <x v="39"/>
  </r>
  <r>
    <x v="2756"/>
    <x v="2755"/>
    <x v="2754"/>
    <x v="3"/>
    <x v="1884"/>
    <x v="156"/>
    <x v="2"/>
    <x v="0"/>
    <s v="USD"/>
    <n v="1389476201"/>
    <x v="2752"/>
    <n v="1386884201"/>
    <x v="2756"/>
    <x v="0"/>
    <x v="51"/>
    <x v="1"/>
    <x v="39"/>
    <n v="540.5"/>
    <x v="3"/>
    <x v="39"/>
  </r>
  <r>
    <x v="2757"/>
    <x v="2756"/>
    <x v="2755"/>
    <x v="15"/>
    <x v="115"/>
    <x v="886"/>
    <x v="2"/>
    <x v="0"/>
    <s v="USD"/>
    <n v="1470498332"/>
    <x v="2753"/>
    <n v="1469202332"/>
    <x v="2757"/>
    <x v="0"/>
    <x v="84"/>
    <x v="1"/>
    <x v="39"/>
    <n v="6"/>
    <x v="3"/>
    <x v="39"/>
  </r>
  <r>
    <x v="2758"/>
    <x v="2757"/>
    <x v="2756"/>
    <x v="13"/>
    <x v="731"/>
    <x v="2093"/>
    <x v="2"/>
    <x v="2"/>
    <s v="AUD"/>
    <n v="1476095783"/>
    <x v="2754"/>
    <n v="1474886183"/>
    <x v="2758"/>
    <x v="0"/>
    <x v="79"/>
    <x v="1"/>
    <x v="39"/>
    <n v="120"/>
    <x v="3"/>
    <x v="39"/>
  </r>
  <r>
    <x v="2759"/>
    <x v="2758"/>
    <x v="2757"/>
    <x v="28"/>
    <x v="522"/>
    <x v="1131"/>
    <x v="2"/>
    <x v="2"/>
    <s v="AUD"/>
    <n v="1468658866"/>
    <x v="2755"/>
    <n v="1464943666"/>
    <x v="2759"/>
    <x v="0"/>
    <x v="84"/>
    <x v="1"/>
    <x v="39"/>
    <n v="53.5"/>
    <x v="3"/>
    <x v="39"/>
  </r>
  <r>
    <x v="2760"/>
    <x v="2759"/>
    <x v="2758"/>
    <x v="10"/>
    <x v="117"/>
    <x v="109"/>
    <x v="2"/>
    <x v="1"/>
    <s v="GBP"/>
    <n v="1371726258"/>
    <x v="2756"/>
    <n v="1369134258"/>
    <x v="2760"/>
    <x v="0"/>
    <x v="78"/>
    <x v="1"/>
    <x v="39"/>
    <n v="0"/>
    <x v="3"/>
    <x v="39"/>
  </r>
  <r>
    <x v="2761"/>
    <x v="2760"/>
    <x v="2759"/>
    <x v="10"/>
    <x v="1275"/>
    <x v="174"/>
    <x v="2"/>
    <x v="0"/>
    <s v="USD"/>
    <n v="1357176693"/>
    <x v="2757"/>
    <n v="1354584693"/>
    <x v="2761"/>
    <x v="0"/>
    <x v="80"/>
    <x v="1"/>
    <x v="39"/>
    <n v="20"/>
    <x v="3"/>
    <x v="39"/>
  </r>
  <r>
    <x v="2762"/>
    <x v="2761"/>
    <x v="2760"/>
    <x v="53"/>
    <x v="379"/>
    <x v="2094"/>
    <x v="2"/>
    <x v="0"/>
    <s v="USD"/>
    <n v="1332114795"/>
    <x v="2758"/>
    <n v="1326934395"/>
    <x v="2762"/>
    <x v="0"/>
    <x v="29"/>
    <x v="1"/>
    <x v="39"/>
    <n v="13"/>
    <x v="3"/>
    <x v="39"/>
  </r>
  <r>
    <x v="2763"/>
    <x v="2762"/>
    <x v="2761"/>
    <x v="371"/>
    <x v="456"/>
    <x v="2095"/>
    <x v="2"/>
    <x v="0"/>
    <s v="USD"/>
    <n v="1369403684"/>
    <x v="2759"/>
    <n v="1365515684"/>
    <x v="2763"/>
    <x v="0"/>
    <x v="83"/>
    <x v="1"/>
    <x v="39"/>
    <n v="46.5"/>
    <x v="3"/>
    <x v="39"/>
  </r>
  <r>
    <x v="2764"/>
    <x v="2763"/>
    <x v="2762"/>
    <x v="23"/>
    <x v="372"/>
    <x v="2096"/>
    <x v="2"/>
    <x v="0"/>
    <s v="USD"/>
    <n v="1338404400"/>
    <x v="2760"/>
    <n v="1335855631"/>
    <x v="2764"/>
    <x v="0"/>
    <x v="80"/>
    <x v="1"/>
    <x v="39"/>
    <n v="24.5"/>
    <x v="3"/>
    <x v="39"/>
  </r>
  <r>
    <x v="2765"/>
    <x v="2764"/>
    <x v="2763"/>
    <x v="23"/>
    <x v="117"/>
    <x v="109"/>
    <x v="2"/>
    <x v="0"/>
    <s v="USD"/>
    <n v="1351432428"/>
    <x v="2761"/>
    <n v="1350050028"/>
    <x v="2765"/>
    <x v="0"/>
    <x v="78"/>
    <x v="1"/>
    <x v="39"/>
    <n v="0"/>
    <x v="3"/>
    <x v="39"/>
  </r>
  <r>
    <x v="2766"/>
    <x v="2765"/>
    <x v="2764"/>
    <x v="10"/>
    <x v="173"/>
    <x v="172"/>
    <x v="2"/>
    <x v="0"/>
    <s v="USD"/>
    <n v="1313078518"/>
    <x v="2762"/>
    <n v="1310486518"/>
    <x v="2766"/>
    <x v="0"/>
    <x v="80"/>
    <x v="1"/>
    <x v="39"/>
    <n v="52"/>
    <x v="3"/>
    <x v="39"/>
  </r>
  <r>
    <x v="2767"/>
    <x v="2766"/>
    <x v="2765"/>
    <x v="23"/>
    <x v="1172"/>
    <x v="1671"/>
    <x v="2"/>
    <x v="5"/>
    <s v="CAD"/>
    <n v="1439766050"/>
    <x v="2763"/>
    <n v="1434582050"/>
    <x v="2767"/>
    <x v="0"/>
    <x v="83"/>
    <x v="1"/>
    <x v="39"/>
    <n v="18.5"/>
    <x v="3"/>
    <x v="39"/>
  </r>
  <r>
    <x v="2768"/>
    <x v="2767"/>
    <x v="2766"/>
    <x v="39"/>
    <x v="1885"/>
    <x v="2097"/>
    <x v="2"/>
    <x v="0"/>
    <s v="USD"/>
    <n v="1333028723"/>
    <x v="2764"/>
    <n v="1330440323"/>
    <x v="2768"/>
    <x v="0"/>
    <x v="69"/>
    <x v="1"/>
    <x v="39"/>
    <n v="518"/>
    <x v="3"/>
    <x v="39"/>
  </r>
  <r>
    <x v="2769"/>
    <x v="2768"/>
    <x v="2767"/>
    <x v="134"/>
    <x v="369"/>
    <x v="1161"/>
    <x v="2"/>
    <x v="1"/>
    <s v="GBP"/>
    <n v="1401997790"/>
    <x v="2765"/>
    <n v="1397677790"/>
    <x v="2769"/>
    <x v="0"/>
    <x v="84"/>
    <x v="1"/>
    <x v="39"/>
    <n v="2"/>
    <x v="3"/>
    <x v="39"/>
  </r>
  <r>
    <x v="2770"/>
    <x v="2769"/>
    <x v="2768"/>
    <x v="22"/>
    <x v="1886"/>
    <x v="2098"/>
    <x v="2"/>
    <x v="0"/>
    <s v="USD"/>
    <n v="1395158130"/>
    <x v="2766"/>
    <n v="1392569730"/>
    <x v="2770"/>
    <x v="0"/>
    <x v="51"/>
    <x v="1"/>
    <x v="39"/>
    <n v="1057.625"/>
    <x v="3"/>
    <x v="39"/>
  </r>
  <r>
    <x v="2771"/>
    <x v="2770"/>
    <x v="2769"/>
    <x v="372"/>
    <x v="117"/>
    <x v="109"/>
    <x v="2"/>
    <x v="0"/>
    <s v="USD"/>
    <n v="1359738000"/>
    <x v="2767"/>
    <n v="1355489140"/>
    <x v="2771"/>
    <x v="0"/>
    <x v="78"/>
    <x v="1"/>
    <x v="39"/>
    <n v="0"/>
    <x v="3"/>
    <x v="39"/>
  </r>
  <r>
    <x v="2772"/>
    <x v="2771"/>
    <x v="2770"/>
    <x v="6"/>
    <x v="117"/>
    <x v="109"/>
    <x v="2"/>
    <x v="0"/>
    <s v="USD"/>
    <n v="1381006294"/>
    <x v="2768"/>
    <n v="1379710294"/>
    <x v="2772"/>
    <x v="0"/>
    <x v="78"/>
    <x v="1"/>
    <x v="39"/>
    <n v="0"/>
    <x v="3"/>
    <x v="39"/>
  </r>
  <r>
    <x v="2773"/>
    <x v="2772"/>
    <x v="2771"/>
    <x v="373"/>
    <x v="116"/>
    <x v="2099"/>
    <x v="2"/>
    <x v="5"/>
    <s v="CAD"/>
    <n v="1461530721"/>
    <x v="2769"/>
    <n v="1460666721"/>
    <x v="2773"/>
    <x v="0"/>
    <x v="29"/>
    <x v="1"/>
    <x v="39"/>
    <n v="1"/>
    <x v="3"/>
    <x v="39"/>
  </r>
  <r>
    <x v="2774"/>
    <x v="2773"/>
    <x v="2772"/>
    <x v="23"/>
    <x v="365"/>
    <x v="2100"/>
    <x v="2"/>
    <x v="0"/>
    <s v="USD"/>
    <n v="1362711728"/>
    <x v="2770"/>
    <n v="1360119728"/>
    <x v="2774"/>
    <x v="0"/>
    <x v="62"/>
    <x v="1"/>
    <x v="39"/>
    <n v="291.5"/>
    <x v="3"/>
    <x v="39"/>
  </r>
  <r>
    <x v="2775"/>
    <x v="2774"/>
    <x v="2773"/>
    <x v="10"/>
    <x v="403"/>
    <x v="419"/>
    <x v="2"/>
    <x v="0"/>
    <s v="USD"/>
    <n v="1323994754"/>
    <x v="2771"/>
    <n v="1321402754"/>
    <x v="2775"/>
    <x v="0"/>
    <x v="84"/>
    <x v="1"/>
    <x v="39"/>
    <n v="76"/>
    <x v="3"/>
    <x v="39"/>
  </r>
  <r>
    <x v="2776"/>
    <x v="2775"/>
    <x v="2774"/>
    <x v="223"/>
    <x v="1308"/>
    <x v="2101"/>
    <x v="2"/>
    <x v="0"/>
    <s v="USD"/>
    <n v="1434092876"/>
    <x v="2772"/>
    <n v="1431414476"/>
    <x v="2776"/>
    <x v="0"/>
    <x v="17"/>
    <x v="1"/>
    <x v="39"/>
    <n v="845.5"/>
    <x v="3"/>
    <x v="39"/>
  </r>
  <r>
    <x v="2777"/>
    <x v="2776"/>
    <x v="2775"/>
    <x v="9"/>
    <x v="115"/>
    <x v="119"/>
    <x v="2"/>
    <x v="0"/>
    <s v="USD"/>
    <n v="1437149004"/>
    <x v="2773"/>
    <n v="1434557004"/>
    <x v="2777"/>
    <x v="0"/>
    <x v="29"/>
    <x v="1"/>
    <x v="39"/>
    <n v="5.5"/>
    <x v="3"/>
    <x v="39"/>
  </r>
  <r>
    <x v="2778"/>
    <x v="2777"/>
    <x v="2776"/>
    <x v="62"/>
    <x v="1166"/>
    <x v="2102"/>
    <x v="2"/>
    <x v="0"/>
    <s v="USD"/>
    <n v="1409009306"/>
    <x v="2774"/>
    <n v="1406417306"/>
    <x v="2778"/>
    <x v="0"/>
    <x v="41"/>
    <x v="1"/>
    <x v="39"/>
    <n v="710"/>
    <x v="3"/>
    <x v="39"/>
  </r>
  <r>
    <x v="2779"/>
    <x v="2778"/>
    <x v="2777"/>
    <x v="30"/>
    <x v="500"/>
    <x v="2103"/>
    <x v="2"/>
    <x v="0"/>
    <s v="USD"/>
    <n v="1448204621"/>
    <x v="2775"/>
    <n v="1445609021"/>
    <x v="2779"/>
    <x v="0"/>
    <x v="29"/>
    <x v="1"/>
    <x v="39"/>
    <n v="27"/>
    <x v="3"/>
    <x v="39"/>
  </r>
  <r>
    <x v="2780"/>
    <x v="2779"/>
    <x v="2778"/>
    <x v="57"/>
    <x v="117"/>
    <x v="109"/>
    <x v="2"/>
    <x v="13"/>
    <s v="EUR"/>
    <n v="1489142688"/>
    <x v="2776"/>
    <n v="1486550688"/>
    <x v="2780"/>
    <x v="0"/>
    <x v="78"/>
    <x v="1"/>
    <x v="39"/>
    <n v="0"/>
    <x v="3"/>
    <x v="39"/>
  </r>
  <r>
    <x v="2781"/>
    <x v="2780"/>
    <x v="2779"/>
    <x v="21"/>
    <x v="1887"/>
    <x v="2104"/>
    <x v="0"/>
    <x v="0"/>
    <s v="USD"/>
    <n v="1423724400"/>
    <x v="2777"/>
    <n v="1421274954"/>
    <x v="2781"/>
    <x v="0"/>
    <x v="33"/>
    <x v="0"/>
    <x v="6"/>
    <n v="672"/>
    <x v="1"/>
    <x v="6"/>
  </r>
  <r>
    <x v="2782"/>
    <x v="2781"/>
    <x v="2780"/>
    <x v="28"/>
    <x v="647"/>
    <x v="43"/>
    <x v="0"/>
    <x v="0"/>
    <s v="USD"/>
    <n v="1424149140"/>
    <x v="2778"/>
    <n v="1421964718"/>
    <x v="2782"/>
    <x v="0"/>
    <x v="59"/>
    <x v="0"/>
    <x v="6"/>
    <n v="609"/>
    <x v="1"/>
    <x v="6"/>
  </r>
  <r>
    <x v="2783"/>
    <x v="2782"/>
    <x v="2781"/>
    <x v="28"/>
    <x v="1288"/>
    <x v="1444"/>
    <x v="0"/>
    <x v="1"/>
    <s v="GBP"/>
    <n v="1429793446"/>
    <x v="2779"/>
    <n v="1428583846"/>
    <x v="2783"/>
    <x v="0"/>
    <x v="42"/>
    <x v="0"/>
    <x v="6"/>
    <n v="603"/>
    <x v="1"/>
    <x v="6"/>
  </r>
  <r>
    <x v="2784"/>
    <x v="2783"/>
    <x v="2782"/>
    <x v="12"/>
    <x v="583"/>
    <x v="984"/>
    <x v="0"/>
    <x v="0"/>
    <s v="USD"/>
    <n v="1414608843"/>
    <x v="2780"/>
    <n v="1412794443"/>
    <x v="2784"/>
    <x v="0"/>
    <x v="52"/>
    <x v="0"/>
    <x v="6"/>
    <n v="3624"/>
    <x v="1"/>
    <x v="6"/>
  </r>
  <r>
    <x v="2785"/>
    <x v="2784"/>
    <x v="2783"/>
    <x v="10"/>
    <x v="1888"/>
    <x v="212"/>
    <x v="0"/>
    <x v="0"/>
    <s v="USD"/>
    <n v="1470430800"/>
    <x v="2781"/>
    <n v="1467865967"/>
    <x v="2785"/>
    <x v="0"/>
    <x v="136"/>
    <x v="0"/>
    <x v="6"/>
    <n v="2688"/>
    <x v="1"/>
    <x v="6"/>
  </r>
  <r>
    <x v="2786"/>
    <x v="2785"/>
    <x v="2784"/>
    <x v="30"/>
    <x v="1889"/>
    <x v="2105"/>
    <x v="0"/>
    <x v="1"/>
    <s v="GBP"/>
    <n v="1404913180"/>
    <x v="2782"/>
    <n v="1403703580"/>
    <x v="2786"/>
    <x v="0"/>
    <x v="142"/>
    <x v="0"/>
    <x v="6"/>
    <n v="1510"/>
    <x v="1"/>
    <x v="6"/>
  </r>
  <r>
    <x v="2787"/>
    <x v="2786"/>
    <x v="2785"/>
    <x v="28"/>
    <x v="1890"/>
    <x v="2106"/>
    <x v="0"/>
    <x v="0"/>
    <s v="USD"/>
    <n v="1405658752"/>
    <x v="2783"/>
    <n v="1403066752"/>
    <x v="2787"/>
    <x v="0"/>
    <x v="44"/>
    <x v="0"/>
    <x v="6"/>
    <n v="617.5"/>
    <x v="1"/>
    <x v="6"/>
  </r>
  <r>
    <x v="2788"/>
    <x v="2787"/>
    <x v="2786"/>
    <x v="13"/>
    <x v="420"/>
    <x v="78"/>
    <x v="0"/>
    <x v="0"/>
    <s v="USD"/>
    <n v="1469811043"/>
    <x v="2784"/>
    <n v="1467219043"/>
    <x v="2788"/>
    <x v="0"/>
    <x v="9"/>
    <x v="0"/>
    <x v="6"/>
    <n v="1035"/>
    <x v="1"/>
    <x v="6"/>
  </r>
  <r>
    <x v="2789"/>
    <x v="2788"/>
    <x v="2787"/>
    <x v="9"/>
    <x v="1891"/>
    <x v="2107"/>
    <x v="0"/>
    <x v="0"/>
    <s v="USD"/>
    <n v="1426132800"/>
    <x v="2785"/>
    <n v="1424477934"/>
    <x v="2789"/>
    <x v="0"/>
    <x v="54"/>
    <x v="0"/>
    <x v="6"/>
    <n v="1529.5"/>
    <x v="1"/>
    <x v="6"/>
  </r>
  <r>
    <x v="2790"/>
    <x v="2789"/>
    <x v="2788"/>
    <x v="9"/>
    <x v="1892"/>
    <x v="2108"/>
    <x v="0"/>
    <x v="0"/>
    <s v="USD"/>
    <n v="1423693903"/>
    <x v="2786"/>
    <n v="1421101903"/>
    <x v="2790"/>
    <x v="0"/>
    <x v="36"/>
    <x v="0"/>
    <x v="6"/>
    <n v="1613"/>
    <x v="1"/>
    <x v="6"/>
  </r>
  <r>
    <x v="2791"/>
    <x v="2790"/>
    <x v="2789"/>
    <x v="13"/>
    <x v="420"/>
    <x v="78"/>
    <x v="0"/>
    <x v="0"/>
    <s v="USD"/>
    <n v="1473393600"/>
    <x v="2787"/>
    <n v="1470778559"/>
    <x v="2791"/>
    <x v="0"/>
    <x v="33"/>
    <x v="0"/>
    <x v="6"/>
    <n v="1039"/>
    <x v="1"/>
    <x v="6"/>
  </r>
  <r>
    <x v="2792"/>
    <x v="2791"/>
    <x v="2790"/>
    <x v="13"/>
    <x v="778"/>
    <x v="2109"/>
    <x v="0"/>
    <x v="0"/>
    <s v="USD"/>
    <n v="1439357559"/>
    <x v="2788"/>
    <n v="1435469559"/>
    <x v="2792"/>
    <x v="0"/>
    <x v="54"/>
    <x v="0"/>
    <x v="6"/>
    <n v="1088"/>
    <x v="1"/>
    <x v="6"/>
  </r>
  <r>
    <x v="2793"/>
    <x v="2792"/>
    <x v="2791"/>
    <x v="3"/>
    <x v="1893"/>
    <x v="2110"/>
    <x v="0"/>
    <x v="2"/>
    <s v="AUD"/>
    <n v="1437473005"/>
    <x v="2789"/>
    <n v="1434881005"/>
    <x v="2793"/>
    <x v="0"/>
    <x v="196"/>
    <x v="0"/>
    <x v="6"/>
    <n v="5564.875"/>
    <x v="1"/>
    <x v="6"/>
  </r>
  <r>
    <x v="2794"/>
    <x v="2793"/>
    <x v="2792"/>
    <x v="45"/>
    <x v="735"/>
    <x v="2111"/>
    <x v="0"/>
    <x v="1"/>
    <s v="GBP"/>
    <n v="1457031600"/>
    <x v="2790"/>
    <n v="1455640559"/>
    <x v="2794"/>
    <x v="0"/>
    <x v="83"/>
    <x v="0"/>
    <x v="6"/>
    <n v="39"/>
    <x v="1"/>
    <x v="6"/>
  </r>
  <r>
    <x v="2795"/>
    <x v="2794"/>
    <x v="2793"/>
    <x v="176"/>
    <x v="655"/>
    <x v="2112"/>
    <x v="0"/>
    <x v="0"/>
    <s v="USD"/>
    <n v="1402095600"/>
    <x v="2791"/>
    <n v="1400675841"/>
    <x v="2795"/>
    <x v="0"/>
    <x v="9"/>
    <x v="0"/>
    <x v="6"/>
    <n v="375"/>
    <x v="1"/>
    <x v="6"/>
  </r>
  <r>
    <x v="2796"/>
    <x v="2795"/>
    <x v="2794"/>
    <x v="134"/>
    <x v="1894"/>
    <x v="2113"/>
    <x v="0"/>
    <x v="1"/>
    <s v="GBP"/>
    <n v="1404564028"/>
    <x v="2792"/>
    <n v="1401972028"/>
    <x v="2796"/>
    <x v="0"/>
    <x v="64"/>
    <x v="0"/>
    <x v="6"/>
    <n v="472.5"/>
    <x v="1"/>
    <x v="6"/>
  </r>
  <r>
    <x v="2797"/>
    <x v="2796"/>
    <x v="2795"/>
    <x v="6"/>
    <x v="1895"/>
    <x v="2114"/>
    <x v="0"/>
    <x v="1"/>
    <s v="GBP"/>
    <n v="1404858840"/>
    <x v="2793"/>
    <n v="1402266840"/>
    <x v="2797"/>
    <x v="0"/>
    <x v="225"/>
    <x v="0"/>
    <x v="6"/>
    <n v="4152.8050000000003"/>
    <x v="1"/>
    <x v="6"/>
  </r>
  <r>
    <x v="2798"/>
    <x v="2797"/>
    <x v="2796"/>
    <x v="10"/>
    <x v="1896"/>
    <x v="578"/>
    <x v="0"/>
    <x v="1"/>
    <s v="GBP"/>
    <n v="1438358400"/>
    <x v="2794"/>
    <n v="1437063121"/>
    <x v="2798"/>
    <x v="0"/>
    <x v="237"/>
    <x v="0"/>
    <x v="6"/>
    <n v="2604.5"/>
    <x v="1"/>
    <x v="6"/>
  </r>
  <r>
    <x v="2799"/>
    <x v="2798"/>
    <x v="2797"/>
    <x v="10"/>
    <x v="1897"/>
    <x v="2115"/>
    <x v="0"/>
    <x v="1"/>
    <s v="GBP"/>
    <n v="1466179200"/>
    <x v="2795"/>
    <n v="1463466070"/>
    <x v="2799"/>
    <x v="0"/>
    <x v="208"/>
    <x v="0"/>
    <x v="6"/>
    <n v="2980.87"/>
    <x v="1"/>
    <x v="6"/>
  </r>
  <r>
    <x v="2800"/>
    <x v="2799"/>
    <x v="2798"/>
    <x v="28"/>
    <x v="414"/>
    <x v="2116"/>
    <x v="0"/>
    <x v="1"/>
    <s v="GBP"/>
    <n v="1420377366"/>
    <x v="2796"/>
    <n v="1415193366"/>
    <x v="2800"/>
    <x v="0"/>
    <x v="162"/>
    <x v="0"/>
    <x v="6"/>
    <n v="680.5"/>
    <x v="1"/>
    <x v="6"/>
  </r>
  <r>
    <x v="2801"/>
    <x v="2800"/>
    <x v="2799"/>
    <x v="2"/>
    <x v="1898"/>
    <x v="2117"/>
    <x v="0"/>
    <x v="2"/>
    <s v="AUD"/>
    <n v="1412938800"/>
    <x v="2797"/>
    <n v="1411019409"/>
    <x v="2801"/>
    <x v="0"/>
    <x v="62"/>
    <x v="0"/>
    <x v="6"/>
    <n v="339.5"/>
    <x v="1"/>
    <x v="6"/>
  </r>
  <r>
    <x v="2802"/>
    <x v="2801"/>
    <x v="2800"/>
    <x v="9"/>
    <x v="987"/>
    <x v="2118"/>
    <x v="0"/>
    <x v="1"/>
    <s v="GBP"/>
    <n v="1438875107"/>
    <x v="2798"/>
    <n v="1436283107"/>
    <x v="2802"/>
    <x v="0"/>
    <x v="240"/>
    <x v="0"/>
    <x v="6"/>
    <n v="1572.5"/>
    <x v="1"/>
    <x v="6"/>
  </r>
  <r>
    <x v="2803"/>
    <x v="2802"/>
    <x v="2801"/>
    <x v="3"/>
    <x v="1899"/>
    <x v="2119"/>
    <x v="0"/>
    <x v="0"/>
    <s v="USD"/>
    <n v="1437004800"/>
    <x v="2799"/>
    <n v="1433295276"/>
    <x v="2803"/>
    <x v="0"/>
    <x v="261"/>
    <x v="0"/>
    <x v="6"/>
    <n v="6468"/>
    <x v="1"/>
    <x v="6"/>
  </r>
  <r>
    <x v="2804"/>
    <x v="2803"/>
    <x v="2802"/>
    <x v="28"/>
    <x v="1900"/>
    <x v="935"/>
    <x v="0"/>
    <x v="1"/>
    <s v="GBP"/>
    <n v="1411987990"/>
    <x v="2800"/>
    <n v="1409395990"/>
    <x v="2804"/>
    <x v="0"/>
    <x v="23"/>
    <x v="0"/>
    <x v="6"/>
    <n v="586.5"/>
    <x v="1"/>
    <x v="6"/>
  </r>
  <r>
    <x v="2805"/>
    <x v="2804"/>
    <x v="2803"/>
    <x v="44"/>
    <x v="1901"/>
    <x v="1007"/>
    <x v="0"/>
    <x v="1"/>
    <s v="GBP"/>
    <n v="1440245273"/>
    <x v="2801"/>
    <n v="1438085273"/>
    <x v="2805"/>
    <x v="0"/>
    <x v="59"/>
    <x v="0"/>
    <x v="6"/>
    <n v="229"/>
    <x v="1"/>
    <x v="6"/>
  </r>
  <r>
    <x v="2806"/>
    <x v="2805"/>
    <x v="2804"/>
    <x v="9"/>
    <x v="1902"/>
    <x v="2120"/>
    <x v="0"/>
    <x v="1"/>
    <s v="GBP"/>
    <n v="1438772400"/>
    <x v="2802"/>
    <n v="1435645490"/>
    <x v="2806"/>
    <x v="0"/>
    <x v="88"/>
    <x v="0"/>
    <x v="6"/>
    <n v="1719.5"/>
    <x v="1"/>
    <x v="6"/>
  </r>
  <r>
    <x v="2807"/>
    <x v="2806"/>
    <x v="2805"/>
    <x v="10"/>
    <x v="540"/>
    <x v="582"/>
    <x v="0"/>
    <x v="0"/>
    <s v="USD"/>
    <n v="1435611438"/>
    <x v="2803"/>
    <n v="1433019438"/>
    <x v="2807"/>
    <x v="0"/>
    <x v="251"/>
    <x v="0"/>
    <x v="6"/>
    <n v="3196.5"/>
    <x v="1"/>
    <x v="6"/>
  </r>
  <r>
    <x v="2808"/>
    <x v="2807"/>
    <x v="2806"/>
    <x v="37"/>
    <x v="1903"/>
    <x v="2121"/>
    <x v="0"/>
    <x v="0"/>
    <s v="USD"/>
    <n v="1440274735"/>
    <x v="2804"/>
    <n v="1437682735"/>
    <x v="2808"/>
    <x v="0"/>
    <x v="50"/>
    <x v="0"/>
    <x v="6"/>
    <n v="2290"/>
    <x v="1"/>
    <x v="6"/>
  </r>
  <r>
    <x v="2809"/>
    <x v="2808"/>
    <x v="2807"/>
    <x v="30"/>
    <x v="1904"/>
    <x v="2122"/>
    <x v="0"/>
    <x v="0"/>
    <s v="USD"/>
    <n v="1459348740"/>
    <x v="2805"/>
    <n v="1458647725"/>
    <x v="2809"/>
    <x v="0"/>
    <x v="64"/>
    <x v="0"/>
    <x v="6"/>
    <n v="1290.5"/>
    <x v="1"/>
    <x v="6"/>
  </r>
  <r>
    <x v="2810"/>
    <x v="2809"/>
    <x v="2808"/>
    <x v="30"/>
    <x v="1905"/>
    <x v="2123"/>
    <x v="0"/>
    <x v="0"/>
    <s v="USD"/>
    <n v="1401595140"/>
    <x v="2806"/>
    <n v="1398828064"/>
    <x v="2810"/>
    <x v="0"/>
    <x v="7"/>
    <x v="0"/>
    <x v="6"/>
    <n v="1381"/>
    <x v="1"/>
    <x v="6"/>
  </r>
  <r>
    <x v="2811"/>
    <x v="2810"/>
    <x v="2809"/>
    <x v="3"/>
    <x v="1906"/>
    <x v="2124"/>
    <x v="0"/>
    <x v="1"/>
    <s v="GBP"/>
    <n v="1424692503"/>
    <x v="2807"/>
    <n v="1422100503"/>
    <x v="2811"/>
    <x v="0"/>
    <x v="52"/>
    <x v="0"/>
    <x v="6"/>
    <n v="5067.5"/>
    <x v="1"/>
    <x v="6"/>
  </r>
  <r>
    <x v="2812"/>
    <x v="2811"/>
    <x v="2810"/>
    <x v="10"/>
    <x v="1907"/>
    <x v="2125"/>
    <x v="0"/>
    <x v="5"/>
    <s v="CAD"/>
    <n v="1428292800"/>
    <x v="2808"/>
    <n v="1424368298"/>
    <x v="2812"/>
    <x v="0"/>
    <x v="183"/>
    <x v="0"/>
    <x v="6"/>
    <n v="2874"/>
    <x v="1"/>
    <x v="6"/>
  </r>
  <r>
    <x v="2813"/>
    <x v="2812"/>
    <x v="2811"/>
    <x v="70"/>
    <x v="1908"/>
    <x v="2126"/>
    <x v="0"/>
    <x v="0"/>
    <s v="USD"/>
    <n v="1481737761"/>
    <x v="2809"/>
    <n v="1479577761"/>
    <x v="2813"/>
    <x v="0"/>
    <x v="93"/>
    <x v="0"/>
    <x v="6"/>
    <n v="1834.06"/>
    <x v="1"/>
    <x v="6"/>
  </r>
  <r>
    <x v="2814"/>
    <x v="2813"/>
    <x v="2812"/>
    <x v="15"/>
    <x v="1909"/>
    <x v="2127"/>
    <x v="0"/>
    <x v="1"/>
    <s v="GBP"/>
    <n v="1431164115"/>
    <x v="2810"/>
    <n v="1428572115"/>
    <x v="2814"/>
    <x v="0"/>
    <x v="31"/>
    <x v="0"/>
    <x v="6"/>
    <n v="840"/>
    <x v="1"/>
    <x v="6"/>
  </r>
  <r>
    <x v="2815"/>
    <x v="2814"/>
    <x v="2813"/>
    <x v="49"/>
    <x v="898"/>
    <x v="1003"/>
    <x v="0"/>
    <x v="5"/>
    <s v="CAD"/>
    <n v="1470595109"/>
    <x v="2811"/>
    <n v="1468003109"/>
    <x v="2815"/>
    <x v="0"/>
    <x v="25"/>
    <x v="0"/>
    <x v="6"/>
    <n v="309.5"/>
    <x v="1"/>
    <x v="6"/>
  </r>
  <r>
    <x v="2816"/>
    <x v="2815"/>
    <x v="2814"/>
    <x v="9"/>
    <x v="1910"/>
    <x v="2128"/>
    <x v="0"/>
    <x v="1"/>
    <s v="GBP"/>
    <n v="1438531200"/>
    <x v="2812"/>
    <n v="1435921992"/>
    <x v="2816"/>
    <x v="0"/>
    <x v="39"/>
    <x v="0"/>
    <x v="6"/>
    <n v="2208"/>
    <x v="1"/>
    <x v="6"/>
  </r>
  <r>
    <x v="2817"/>
    <x v="2816"/>
    <x v="2815"/>
    <x v="20"/>
    <x v="1911"/>
    <x v="2129"/>
    <x v="0"/>
    <x v="1"/>
    <s v="GBP"/>
    <n v="1425136462"/>
    <x v="2813"/>
    <n v="1421680462"/>
    <x v="2817"/>
    <x v="0"/>
    <x v="51"/>
    <x v="0"/>
    <x v="6"/>
    <n v="406.5"/>
    <x v="1"/>
    <x v="6"/>
  </r>
  <r>
    <x v="2818"/>
    <x v="2817"/>
    <x v="2816"/>
    <x v="3"/>
    <x v="1912"/>
    <x v="2130"/>
    <x v="0"/>
    <x v="0"/>
    <s v="USD"/>
    <n v="1443018086"/>
    <x v="2814"/>
    <n v="1441290086"/>
    <x v="2818"/>
    <x v="0"/>
    <x v="332"/>
    <x v="0"/>
    <x v="6"/>
    <n v="5352.5"/>
    <x v="1"/>
    <x v="6"/>
  </r>
  <r>
    <x v="2819"/>
    <x v="2818"/>
    <x v="2817"/>
    <x v="10"/>
    <x v="1913"/>
    <x v="2131"/>
    <x v="0"/>
    <x v="1"/>
    <s v="GBP"/>
    <n v="1434285409"/>
    <x v="2815"/>
    <n v="1431693409"/>
    <x v="2819"/>
    <x v="0"/>
    <x v="201"/>
    <x v="0"/>
    <x v="6"/>
    <n v="2672"/>
    <x v="1"/>
    <x v="6"/>
  </r>
  <r>
    <x v="2820"/>
    <x v="2819"/>
    <x v="2818"/>
    <x v="48"/>
    <x v="1914"/>
    <x v="1627"/>
    <x v="0"/>
    <x v="1"/>
    <s v="GBP"/>
    <n v="1456444800"/>
    <x v="2816"/>
    <n v="1454337589"/>
    <x v="2820"/>
    <x v="0"/>
    <x v="9"/>
    <x v="0"/>
    <x v="6"/>
    <n v="146"/>
    <x v="1"/>
    <x v="6"/>
  </r>
  <r>
    <x v="2821"/>
    <x v="2820"/>
    <x v="2819"/>
    <x v="28"/>
    <x v="325"/>
    <x v="31"/>
    <x v="0"/>
    <x v="1"/>
    <s v="GBP"/>
    <n v="1411510135"/>
    <x v="2817"/>
    <n v="1408918135"/>
    <x v="2821"/>
    <x v="0"/>
    <x v="2"/>
    <x v="0"/>
    <x v="6"/>
    <n v="517.5"/>
    <x v="1"/>
    <x v="6"/>
  </r>
  <r>
    <x v="2822"/>
    <x v="2821"/>
    <x v="2820"/>
    <x v="12"/>
    <x v="44"/>
    <x v="31"/>
    <x v="0"/>
    <x v="0"/>
    <s v="USD"/>
    <n v="1427469892"/>
    <x v="2818"/>
    <n v="1424881492"/>
    <x v="2822"/>
    <x v="0"/>
    <x v="225"/>
    <x v="0"/>
    <x v="6"/>
    <n v="3047"/>
    <x v="1"/>
    <x v="6"/>
  </r>
  <r>
    <x v="2823"/>
    <x v="2822"/>
    <x v="2821"/>
    <x v="213"/>
    <x v="1811"/>
    <x v="1014"/>
    <x v="0"/>
    <x v="1"/>
    <s v="GBP"/>
    <n v="1427842740"/>
    <x v="2819"/>
    <n v="1425428206"/>
    <x v="2823"/>
    <x v="0"/>
    <x v="25"/>
    <x v="0"/>
    <x v="6"/>
    <n v="69"/>
    <x v="1"/>
    <x v="6"/>
  </r>
  <r>
    <x v="2824"/>
    <x v="2823"/>
    <x v="2822"/>
    <x v="81"/>
    <x v="1158"/>
    <x v="2132"/>
    <x v="0"/>
    <x v="0"/>
    <s v="USD"/>
    <n v="1434159780"/>
    <x v="2820"/>
    <n v="1431412196"/>
    <x v="2824"/>
    <x v="0"/>
    <x v="41"/>
    <x v="0"/>
    <x v="6"/>
    <n v="387.5"/>
    <x v="1"/>
    <x v="6"/>
  </r>
  <r>
    <x v="2825"/>
    <x v="2824"/>
    <x v="2823"/>
    <x v="9"/>
    <x v="109"/>
    <x v="101"/>
    <x v="0"/>
    <x v="1"/>
    <s v="GBP"/>
    <n v="1449255686"/>
    <x v="2821"/>
    <n v="1446663686"/>
    <x v="2825"/>
    <x v="0"/>
    <x v="13"/>
    <x v="0"/>
    <x v="6"/>
    <n v="1575.5"/>
    <x v="1"/>
    <x v="6"/>
  </r>
  <r>
    <x v="2826"/>
    <x v="2825"/>
    <x v="2824"/>
    <x v="13"/>
    <x v="1915"/>
    <x v="2133"/>
    <x v="0"/>
    <x v="0"/>
    <s v="USD"/>
    <n v="1436511600"/>
    <x v="2822"/>
    <n v="1434415812"/>
    <x v="2826"/>
    <x v="0"/>
    <x v="10"/>
    <x v="0"/>
    <x v="6"/>
    <n v="1087"/>
    <x v="1"/>
    <x v="6"/>
  </r>
  <r>
    <x v="2827"/>
    <x v="2826"/>
    <x v="2825"/>
    <x v="13"/>
    <x v="858"/>
    <x v="966"/>
    <x v="0"/>
    <x v="0"/>
    <s v="USD"/>
    <n v="1464971400"/>
    <x v="2823"/>
    <n v="1462379066"/>
    <x v="2827"/>
    <x v="0"/>
    <x v="23"/>
    <x v="0"/>
    <x v="6"/>
    <n v="1214"/>
    <x v="1"/>
    <x v="6"/>
  </r>
  <r>
    <x v="2828"/>
    <x v="2827"/>
    <x v="2826"/>
    <x v="196"/>
    <x v="1916"/>
    <x v="2134"/>
    <x v="0"/>
    <x v="1"/>
    <s v="GBP"/>
    <n v="1443826800"/>
    <x v="2824"/>
    <n v="1441606869"/>
    <x v="2828"/>
    <x v="0"/>
    <x v="174"/>
    <x v="0"/>
    <x v="6"/>
    <n v="4816.5"/>
    <x v="1"/>
    <x v="6"/>
  </r>
  <r>
    <x v="2829"/>
    <x v="2828"/>
    <x v="2827"/>
    <x v="30"/>
    <x v="1917"/>
    <x v="2135"/>
    <x v="0"/>
    <x v="1"/>
    <s v="GBP"/>
    <n v="1464863118"/>
    <x v="2825"/>
    <n v="1462443918"/>
    <x v="2829"/>
    <x v="0"/>
    <x v="88"/>
    <x v="0"/>
    <x v="6"/>
    <n v="1369.5"/>
    <x v="1"/>
    <x v="6"/>
  </r>
  <r>
    <x v="2830"/>
    <x v="2829"/>
    <x v="2828"/>
    <x v="9"/>
    <x v="142"/>
    <x v="31"/>
    <x v="0"/>
    <x v="0"/>
    <s v="USD"/>
    <n v="1399867140"/>
    <x v="2826"/>
    <n v="1398802148"/>
    <x v="2830"/>
    <x v="0"/>
    <x v="202"/>
    <x v="0"/>
    <x v="6"/>
    <n v="1505.5"/>
    <x v="1"/>
    <x v="6"/>
  </r>
  <r>
    <x v="2831"/>
    <x v="2830"/>
    <x v="2829"/>
    <x v="9"/>
    <x v="1918"/>
    <x v="1934"/>
    <x v="0"/>
    <x v="0"/>
    <s v="USD"/>
    <n v="1437076070"/>
    <x v="2827"/>
    <n v="1434484070"/>
    <x v="2831"/>
    <x v="0"/>
    <x v="47"/>
    <x v="0"/>
    <x v="6"/>
    <n v="1686"/>
    <x v="1"/>
    <x v="6"/>
  </r>
  <r>
    <x v="2832"/>
    <x v="2831"/>
    <x v="2830"/>
    <x v="30"/>
    <x v="1919"/>
    <x v="2136"/>
    <x v="0"/>
    <x v="1"/>
    <s v="GBP"/>
    <n v="1416780000"/>
    <x v="2828"/>
    <n v="1414342894"/>
    <x v="2832"/>
    <x v="0"/>
    <x v="195"/>
    <x v="0"/>
    <x v="6"/>
    <n v="1481.4949999999999"/>
    <x v="1"/>
    <x v="6"/>
  </r>
  <r>
    <x v="2833"/>
    <x v="2832"/>
    <x v="2831"/>
    <x v="200"/>
    <x v="1920"/>
    <x v="2137"/>
    <x v="0"/>
    <x v="0"/>
    <s v="USD"/>
    <n v="1444528800"/>
    <x v="2829"/>
    <n v="1442804633"/>
    <x v="2833"/>
    <x v="0"/>
    <x v="2"/>
    <x v="0"/>
    <x v="6"/>
    <n v="1479"/>
    <x v="1"/>
    <x v="6"/>
  </r>
  <r>
    <x v="2834"/>
    <x v="2833"/>
    <x v="2832"/>
    <x v="134"/>
    <x v="1467"/>
    <x v="2138"/>
    <x v="0"/>
    <x v="1"/>
    <s v="GBP"/>
    <n v="1422658930"/>
    <x v="2830"/>
    <n v="1421362930"/>
    <x v="2834"/>
    <x v="0"/>
    <x v="64"/>
    <x v="0"/>
    <x v="6"/>
    <n v="690.5"/>
    <x v="1"/>
    <x v="6"/>
  </r>
  <r>
    <x v="2835"/>
    <x v="2834"/>
    <x v="2833"/>
    <x v="28"/>
    <x v="1921"/>
    <x v="2139"/>
    <x v="0"/>
    <x v="1"/>
    <s v="GBP"/>
    <n v="1449273600"/>
    <x v="2831"/>
    <n v="1446742417"/>
    <x v="2835"/>
    <x v="0"/>
    <x v="251"/>
    <x v="0"/>
    <x v="6"/>
    <n v="981.995"/>
    <x v="1"/>
    <x v="6"/>
  </r>
  <r>
    <x v="2836"/>
    <x v="2835"/>
    <x v="2834"/>
    <x v="52"/>
    <x v="1922"/>
    <x v="919"/>
    <x v="0"/>
    <x v="0"/>
    <s v="USD"/>
    <n v="1487393940"/>
    <x v="2832"/>
    <n v="1484115418"/>
    <x v="2836"/>
    <x v="0"/>
    <x v="202"/>
    <x v="0"/>
    <x v="6"/>
    <n v="248"/>
    <x v="1"/>
    <x v="6"/>
  </r>
  <r>
    <x v="2837"/>
    <x v="2836"/>
    <x v="2835"/>
    <x v="16"/>
    <x v="447"/>
    <x v="31"/>
    <x v="0"/>
    <x v="5"/>
    <s v="CAD"/>
    <n v="1449701284"/>
    <x v="2833"/>
    <n v="1446241684"/>
    <x v="2837"/>
    <x v="0"/>
    <x v="64"/>
    <x v="0"/>
    <x v="6"/>
    <n v="435.5"/>
    <x v="1"/>
    <x v="6"/>
  </r>
  <r>
    <x v="2838"/>
    <x v="2837"/>
    <x v="2836"/>
    <x v="13"/>
    <x v="858"/>
    <x v="966"/>
    <x v="0"/>
    <x v="0"/>
    <s v="USD"/>
    <n v="1407967200"/>
    <x v="2834"/>
    <n v="1406039696"/>
    <x v="2838"/>
    <x v="0"/>
    <x v="241"/>
    <x v="0"/>
    <x v="6"/>
    <n v="1229.5"/>
    <x v="1"/>
    <x v="6"/>
  </r>
  <r>
    <x v="2839"/>
    <x v="2838"/>
    <x v="2837"/>
    <x v="8"/>
    <x v="1923"/>
    <x v="2140"/>
    <x v="0"/>
    <x v="0"/>
    <s v="USD"/>
    <n v="1408942740"/>
    <x v="2835"/>
    <n v="1406958354"/>
    <x v="2839"/>
    <x v="0"/>
    <x v="162"/>
    <x v="0"/>
    <x v="6"/>
    <n v="1965.5"/>
    <x v="1"/>
    <x v="6"/>
  </r>
  <r>
    <x v="2840"/>
    <x v="2839"/>
    <x v="2838"/>
    <x v="30"/>
    <x v="1287"/>
    <x v="87"/>
    <x v="0"/>
    <x v="1"/>
    <s v="GBP"/>
    <n v="1426698000"/>
    <x v="2836"/>
    <n v="1424825479"/>
    <x v="2840"/>
    <x v="0"/>
    <x v="462"/>
    <x v="0"/>
    <x v="6"/>
    <n v="1366"/>
    <x v="1"/>
    <x v="6"/>
  </r>
  <r>
    <x v="2841"/>
    <x v="2840"/>
    <x v="2839"/>
    <x v="28"/>
    <x v="115"/>
    <x v="460"/>
    <x v="2"/>
    <x v="1"/>
    <s v="GBP"/>
    <n v="1450032297"/>
    <x v="2837"/>
    <n v="1444844697"/>
    <x v="2841"/>
    <x v="0"/>
    <x v="29"/>
    <x v="1"/>
    <x v="6"/>
    <n v="5.5"/>
    <x v="1"/>
    <x v="6"/>
  </r>
  <r>
    <x v="2842"/>
    <x v="2841"/>
    <x v="2840"/>
    <x v="15"/>
    <x v="117"/>
    <x v="109"/>
    <x v="2"/>
    <x v="1"/>
    <s v="GBP"/>
    <n v="1403348400"/>
    <x v="2838"/>
    <n v="1401058295"/>
    <x v="2842"/>
    <x v="0"/>
    <x v="78"/>
    <x v="1"/>
    <x v="6"/>
    <n v="0"/>
    <x v="1"/>
    <x v="6"/>
  </r>
  <r>
    <x v="2843"/>
    <x v="2842"/>
    <x v="2841"/>
    <x v="38"/>
    <x v="117"/>
    <x v="109"/>
    <x v="2"/>
    <x v="0"/>
    <s v="USD"/>
    <n v="1465790400"/>
    <x v="2839"/>
    <n v="1462210950"/>
    <x v="2843"/>
    <x v="0"/>
    <x v="78"/>
    <x v="1"/>
    <x v="6"/>
    <n v="0"/>
    <x v="1"/>
    <x v="6"/>
  </r>
  <r>
    <x v="2844"/>
    <x v="2843"/>
    <x v="2842"/>
    <x v="131"/>
    <x v="134"/>
    <x v="2141"/>
    <x v="2"/>
    <x v="15"/>
    <s v="EUR"/>
    <n v="1483535180"/>
    <x v="2840"/>
    <n v="1480943180"/>
    <x v="2844"/>
    <x v="0"/>
    <x v="29"/>
    <x v="1"/>
    <x v="6"/>
    <n v="15.5"/>
    <x v="1"/>
    <x v="6"/>
  </r>
  <r>
    <x v="2845"/>
    <x v="2844"/>
    <x v="2843"/>
    <x v="51"/>
    <x v="1924"/>
    <x v="2142"/>
    <x v="2"/>
    <x v="0"/>
    <s v="USD"/>
    <n v="1433723033"/>
    <x v="2841"/>
    <n v="1428539033"/>
    <x v="2845"/>
    <x v="0"/>
    <x v="70"/>
    <x v="1"/>
    <x v="6"/>
    <n v="1202.5"/>
    <x v="1"/>
    <x v="6"/>
  </r>
  <r>
    <x v="2846"/>
    <x v="2845"/>
    <x v="2844"/>
    <x v="6"/>
    <x v="117"/>
    <x v="109"/>
    <x v="2"/>
    <x v="0"/>
    <s v="USD"/>
    <n v="1432917394"/>
    <x v="2842"/>
    <n v="1429029394"/>
    <x v="2846"/>
    <x v="0"/>
    <x v="78"/>
    <x v="1"/>
    <x v="6"/>
    <n v="0"/>
    <x v="1"/>
    <x v="6"/>
  </r>
  <r>
    <x v="2847"/>
    <x v="2846"/>
    <x v="2845"/>
    <x v="13"/>
    <x v="117"/>
    <x v="109"/>
    <x v="2"/>
    <x v="0"/>
    <s v="USD"/>
    <n v="1464031265"/>
    <x v="2843"/>
    <n v="1458847265"/>
    <x v="2847"/>
    <x v="0"/>
    <x v="78"/>
    <x v="1"/>
    <x v="6"/>
    <n v="0"/>
    <x v="1"/>
    <x v="6"/>
  </r>
  <r>
    <x v="2848"/>
    <x v="2847"/>
    <x v="2846"/>
    <x v="19"/>
    <x v="119"/>
    <x v="418"/>
    <x v="2"/>
    <x v="0"/>
    <s v="USD"/>
    <n v="1432913659"/>
    <x v="2844"/>
    <n v="1430321659"/>
    <x v="2848"/>
    <x v="0"/>
    <x v="83"/>
    <x v="1"/>
    <x v="6"/>
    <n v="36.5"/>
    <x v="1"/>
    <x v="6"/>
  </r>
  <r>
    <x v="2849"/>
    <x v="2848"/>
    <x v="2847"/>
    <x v="2"/>
    <x v="139"/>
    <x v="460"/>
    <x v="2"/>
    <x v="1"/>
    <s v="GBP"/>
    <n v="1461406600"/>
    <x v="2845"/>
    <n v="1458814600"/>
    <x v="2849"/>
    <x v="0"/>
    <x v="29"/>
    <x v="1"/>
    <x v="6"/>
    <n v="3"/>
    <x v="1"/>
    <x v="6"/>
  </r>
  <r>
    <x v="2850"/>
    <x v="2849"/>
    <x v="2848"/>
    <x v="6"/>
    <x v="1925"/>
    <x v="2143"/>
    <x v="2"/>
    <x v="0"/>
    <s v="USD"/>
    <n v="1409962211"/>
    <x v="2846"/>
    <n v="1407370211"/>
    <x v="2850"/>
    <x v="0"/>
    <x v="62"/>
    <x v="1"/>
    <x v="6"/>
    <n v="162"/>
    <x v="1"/>
    <x v="6"/>
  </r>
  <r>
    <x v="2851"/>
    <x v="2850"/>
    <x v="2849"/>
    <x v="37"/>
    <x v="117"/>
    <x v="109"/>
    <x v="2"/>
    <x v="17"/>
    <s v="EUR"/>
    <n v="1454109420"/>
    <x v="2847"/>
    <n v="1453334629"/>
    <x v="2851"/>
    <x v="0"/>
    <x v="78"/>
    <x v="1"/>
    <x v="6"/>
    <n v="0"/>
    <x v="1"/>
    <x v="6"/>
  </r>
  <r>
    <x v="2852"/>
    <x v="2851"/>
    <x v="2850"/>
    <x v="10"/>
    <x v="483"/>
    <x v="1160"/>
    <x v="2"/>
    <x v="0"/>
    <s v="USD"/>
    <n v="1403312703"/>
    <x v="2848"/>
    <n v="1400720703"/>
    <x v="2852"/>
    <x v="0"/>
    <x v="79"/>
    <x v="1"/>
    <x v="6"/>
    <n v="50.5"/>
    <x v="1"/>
    <x v="6"/>
  </r>
  <r>
    <x v="2853"/>
    <x v="2852"/>
    <x v="2851"/>
    <x v="196"/>
    <x v="117"/>
    <x v="109"/>
    <x v="2"/>
    <x v="5"/>
    <s v="CAD"/>
    <n v="1410669297"/>
    <x v="2849"/>
    <n v="1405485297"/>
    <x v="2853"/>
    <x v="0"/>
    <x v="78"/>
    <x v="1"/>
    <x v="6"/>
    <n v="0"/>
    <x v="1"/>
    <x v="6"/>
  </r>
  <r>
    <x v="2854"/>
    <x v="2853"/>
    <x v="2852"/>
    <x v="28"/>
    <x v="1926"/>
    <x v="2144"/>
    <x v="2"/>
    <x v="1"/>
    <s v="GBP"/>
    <n v="1431018719"/>
    <x v="2850"/>
    <n v="1429290719"/>
    <x v="2854"/>
    <x v="0"/>
    <x v="25"/>
    <x v="1"/>
    <x v="6"/>
    <n v="215.5"/>
    <x v="1"/>
    <x v="6"/>
  </r>
  <r>
    <x v="2855"/>
    <x v="2854"/>
    <x v="2853"/>
    <x v="20"/>
    <x v="452"/>
    <x v="2145"/>
    <x v="2"/>
    <x v="0"/>
    <s v="USD"/>
    <n v="1454110440"/>
    <x v="2851"/>
    <n v="1451607071"/>
    <x v="2855"/>
    <x v="0"/>
    <x v="81"/>
    <x v="1"/>
    <x v="6"/>
    <n v="152.5"/>
    <x v="1"/>
    <x v="6"/>
  </r>
  <r>
    <x v="2856"/>
    <x v="2855"/>
    <x v="2854"/>
    <x v="9"/>
    <x v="1927"/>
    <x v="2146"/>
    <x v="2"/>
    <x v="0"/>
    <s v="USD"/>
    <n v="1439069640"/>
    <x v="2852"/>
    <n v="1433897647"/>
    <x v="2856"/>
    <x v="0"/>
    <x v="79"/>
    <x v="1"/>
    <x v="6"/>
    <n v="76"/>
    <x v="1"/>
    <x v="6"/>
  </r>
  <r>
    <x v="2857"/>
    <x v="2856"/>
    <x v="2855"/>
    <x v="114"/>
    <x v="1928"/>
    <x v="2147"/>
    <x v="2"/>
    <x v="14"/>
    <s v="MXN"/>
    <n v="1487613600"/>
    <x v="2853"/>
    <n v="1482444295"/>
    <x v="2857"/>
    <x v="0"/>
    <x v="41"/>
    <x v="1"/>
    <x v="6"/>
    <n v="3757.5"/>
    <x v="1"/>
    <x v="6"/>
  </r>
  <r>
    <x v="2858"/>
    <x v="2857"/>
    <x v="2856"/>
    <x v="28"/>
    <x v="117"/>
    <x v="109"/>
    <x v="2"/>
    <x v="9"/>
    <s v="EUR"/>
    <n v="1417778880"/>
    <x v="2854"/>
    <n v="1415711095"/>
    <x v="2858"/>
    <x v="0"/>
    <x v="78"/>
    <x v="1"/>
    <x v="6"/>
    <n v="0"/>
    <x v="1"/>
    <x v="6"/>
  </r>
  <r>
    <x v="2859"/>
    <x v="2858"/>
    <x v="2857"/>
    <x v="13"/>
    <x v="428"/>
    <x v="1922"/>
    <x v="2"/>
    <x v="2"/>
    <s v="AUD"/>
    <n v="1444984904"/>
    <x v="2855"/>
    <n v="1439800904"/>
    <x v="2859"/>
    <x v="0"/>
    <x v="29"/>
    <x v="1"/>
    <x v="6"/>
    <n v="18"/>
    <x v="1"/>
    <x v="6"/>
  </r>
  <r>
    <x v="2860"/>
    <x v="2859"/>
    <x v="2858"/>
    <x v="23"/>
    <x v="764"/>
    <x v="2148"/>
    <x v="2"/>
    <x v="0"/>
    <s v="USD"/>
    <n v="1466363576"/>
    <x v="2856"/>
    <n v="1461179576"/>
    <x v="2860"/>
    <x v="0"/>
    <x v="82"/>
    <x v="1"/>
    <x v="6"/>
    <n v="137.5"/>
    <x v="1"/>
    <x v="6"/>
  </r>
  <r>
    <x v="2861"/>
    <x v="2860"/>
    <x v="2859"/>
    <x v="49"/>
    <x v="439"/>
    <x v="2149"/>
    <x v="2"/>
    <x v="2"/>
    <s v="AUD"/>
    <n v="1443103848"/>
    <x v="2857"/>
    <n v="1441894248"/>
    <x v="2861"/>
    <x v="0"/>
    <x v="83"/>
    <x v="1"/>
    <x v="6"/>
    <n v="41.5"/>
    <x v="1"/>
    <x v="6"/>
  </r>
  <r>
    <x v="2862"/>
    <x v="2861"/>
    <x v="2860"/>
    <x v="83"/>
    <x v="434"/>
    <x v="2150"/>
    <x v="2"/>
    <x v="0"/>
    <s v="USD"/>
    <n v="1403636229"/>
    <x v="2858"/>
    <n v="1401044229"/>
    <x v="2862"/>
    <x v="0"/>
    <x v="83"/>
    <x v="1"/>
    <x v="6"/>
    <n v="29"/>
    <x v="1"/>
    <x v="6"/>
  </r>
  <r>
    <x v="2863"/>
    <x v="2862"/>
    <x v="2861"/>
    <x v="63"/>
    <x v="170"/>
    <x v="167"/>
    <x v="2"/>
    <x v="0"/>
    <s v="USD"/>
    <n v="1410279123"/>
    <x v="2859"/>
    <n v="1405095123"/>
    <x v="2863"/>
    <x v="0"/>
    <x v="29"/>
    <x v="1"/>
    <x v="6"/>
    <n v="10.5"/>
    <x v="1"/>
    <x v="6"/>
  </r>
  <r>
    <x v="2864"/>
    <x v="2863"/>
    <x v="2862"/>
    <x v="30"/>
    <x v="130"/>
    <x v="1462"/>
    <x v="2"/>
    <x v="1"/>
    <s v="GBP"/>
    <n v="1437139080"/>
    <x v="2860"/>
    <n v="1434552207"/>
    <x v="2864"/>
    <x v="0"/>
    <x v="83"/>
    <x v="1"/>
    <x v="6"/>
    <n v="21.5"/>
    <x v="1"/>
    <x v="6"/>
  </r>
  <r>
    <x v="2865"/>
    <x v="2864"/>
    <x v="2863"/>
    <x v="374"/>
    <x v="117"/>
    <x v="109"/>
    <x v="2"/>
    <x v="0"/>
    <s v="USD"/>
    <n v="1420512259"/>
    <x v="2861"/>
    <n v="1415328259"/>
    <x v="2865"/>
    <x v="0"/>
    <x v="78"/>
    <x v="1"/>
    <x v="6"/>
    <n v="0"/>
    <x v="1"/>
    <x v="6"/>
  </r>
  <r>
    <x v="2866"/>
    <x v="2865"/>
    <x v="2864"/>
    <x v="10"/>
    <x v="372"/>
    <x v="2151"/>
    <x v="2"/>
    <x v="0"/>
    <s v="USD"/>
    <n v="1476482400"/>
    <x v="2862"/>
    <n v="1473893721"/>
    <x v="2866"/>
    <x v="0"/>
    <x v="84"/>
    <x v="1"/>
    <x v="6"/>
    <n v="23.5"/>
    <x v="1"/>
    <x v="6"/>
  </r>
  <r>
    <x v="2867"/>
    <x v="2866"/>
    <x v="2865"/>
    <x v="30"/>
    <x v="1929"/>
    <x v="2152"/>
    <x v="2"/>
    <x v="0"/>
    <s v="USD"/>
    <n v="1467604800"/>
    <x v="2863"/>
    <n v="1465533672"/>
    <x v="2867"/>
    <x v="0"/>
    <x v="73"/>
    <x v="1"/>
    <x v="6"/>
    <n v="257"/>
    <x v="1"/>
    <x v="6"/>
  </r>
  <r>
    <x v="2868"/>
    <x v="2867"/>
    <x v="2866"/>
    <x v="36"/>
    <x v="1930"/>
    <x v="2153"/>
    <x v="2"/>
    <x v="0"/>
    <s v="USD"/>
    <n v="1475697054"/>
    <x v="2864"/>
    <n v="1473105054"/>
    <x v="2868"/>
    <x v="0"/>
    <x v="65"/>
    <x v="1"/>
    <x v="6"/>
    <n v="3180.88"/>
    <x v="1"/>
    <x v="6"/>
  </r>
  <r>
    <x v="2869"/>
    <x v="2868"/>
    <x v="2867"/>
    <x v="22"/>
    <x v="571"/>
    <x v="2011"/>
    <x v="2"/>
    <x v="0"/>
    <s v="USD"/>
    <n v="1468937681"/>
    <x v="2865"/>
    <n v="1466345681"/>
    <x v="2869"/>
    <x v="0"/>
    <x v="81"/>
    <x v="1"/>
    <x v="6"/>
    <n v="91"/>
    <x v="1"/>
    <x v="6"/>
  </r>
  <r>
    <x v="2870"/>
    <x v="2869"/>
    <x v="2868"/>
    <x v="10"/>
    <x v="661"/>
    <x v="2154"/>
    <x v="2"/>
    <x v="0"/>
    <s v="USD"/>
    <n v="1400301165"/>
    <x v="2866"/>
    <n v="1397709165"/>
    <x v="2870"/>
    <x v="0"/>
    <x v="82"/>
    <x v="1"/>
    <x v="6"/>
    <n v="379.5"/>
    <x v="1"/>
    <x v="6"/>
  </r>
  <r>
    <x v="2871"/>
    <x v="2870"/>
    <x v="2869"/>
    <x v="3"/>
    <x v="720"/>
    <x v="2155"/>
    <x v="2"/>
    <x v="0"/>
    <s v="USD"/>
    <n v="1419183813"/>
    <x v="2867"/>
    <n v="1417455813"/>
    <x v="2871"/>
    <x v="0"/>
    <x v="62"/>
    <x v="1"/>
    <x v="6"/>
    <n v="240"/>
    <x v="1"/>
    <x v="6"/>
  </r>
  <r>
    <x v="2872"/>
    <x v="2871"/>
    <x v="2870"/>
    <x v="9"/>
    <x v="117"/>
    <x v="109"/>
    <x v="2"/>
    <x v="0"/>
    <s v="USD"/>
    <n v="1434768438"/>
    <x v="2868"/>
    <n v="1429584438"/>
    <x v="2872"/>
    <x v="0"/>
    <x v="78"/>
    <x v="1"/>
    <x v="6"/>
    <n v="0"/>
    <x v="1"/>
    <x v="6"/>
  </r>
  <r>
    <x v="2873"/>
    <x v="2872"/>
    <x v="2871"/>
    <x v="30"/>
    <x v="1931"/>
    <x v="2156"/>
    <x v="2"/>
    <x v="0"/>
    <s v="USD"/>
    <n v="1422473831"/>
    <x v="2869"/>
    <n v="1419881831"/>
    <x v="2873"/>
    <x v="0"/>
    <x v="22"/>
    <x v="1"/>
    <x v="6"/>
    <n v="480.5"/>
    <x v="1"/>
    <x v="6"/>
  </r>
  <r>
    <x v="2874"/>
    <x v="2873"/>
    <x v="2872"/>
    <x v="10"/>
    <x v="1932"/>
    <x v="1656"/>
    <x v="2"/>
    <x v="0"/>
    <s v="USD"/>
    <n v="1484684186"/>
    <x v="2870"/>
    <n v="1482092186"/>
    <x v="2874"/>
    <x v="0"/>
    <x v="83"/>
    <x v="1"/>
    <x v="6"/>
    <n v="137"/>
    <x v="1"/>
    <x v="6"/>
  </r>
  <r>
    <x v="2875"/>
    <x v="2874"/>
    <x v="2873"/>
    <x v="22"/>
    <x v="1001"/>
    <x v="2157"/>
    <x v="2"/>
    <x v="0"/>
    <s v="USD"/>
    <n v="1462417493"/>
    <x v="2871"/>
    <n v="1459825493"/>
    <x v="2875"/>
    <x v="0"/>
    <x v="83"/>
    <x v="1"/>
    <x v="6"/>
    <n v="5"/>
    <x v="1"/>
    <x v="6"/>
  </r>
  <r>
    <x v="2876"/>
    <x v="2875"/>
    <x v="2874"/>
    <x v="60"/>
    <x v="117"/>
    <x v="109"/>
    <x v="2"/>
    <x v="0"/>
    <s v="USD"/>
    <n v="1437069079"/>
    <x v="2872"/>
    <n v="1434477079"/>
    <x v="2876"/>
    <x v="0"/>
    <x v="78"/>
    <x v="1"/>
    <x v="6"/>
    <n v="0"/>
    <x v="1"/>
    <x v="6"/>
  </r>
  <r>
    <x v="2877"/>
    <x v="2876"/>
    <x v="2875"/>
    <x v="12"/>
    <x v="1084"/>
    <x v="2158"/>
    <x v="2"/>
    <x v="0"/>
    <s v="USD"/>
    <n v="1480525200"/>
    <x v="2873"/>
    <n v="1477781724"/>
    <x v="2877"/>
    <x v="0"/>
    <x v="79"/>
    <x v="1"/>
    <x v="6"/>
    <n v="328"/>
    <x v="1"/>
    <x v="6"/>
  </r>
  <r>
    <x v="2878"/>
    <x v="2877"/>
    <x v="2876"/>
    <x v="9"/>
    <x v="1933"/>
    <x v="1153"/>
    <x v="2"/>
    <x v="1"/>
    <s v="GBP"/>
    <n v="1435934795"/>
    <x v="2874"/>
    <n v="1430750795"/>
    <x v="2878"/>
    <x v="0"/>
    <x v="80"/>
    <x v="1"/>
    <x v="6"/>
    <n v="33.5"/>
    <x v="1"/>
    <x v="6"/>
  </r>
  <r>
    <x v="2879"/>
    <x v="2878"/>
    <x v="2877"/>
    <x v="375"/>
    <x v="792"/>
    <x v="2159"/>
    <x v="2"/>
    <x v="0"/>
    <s v="USD"/>
    <n v="1453310661"/>
    <x v="2875"/>
    <n v="1450718661"/>
    <x v="2879"/>
    <x v="0"/>
    <x v="29"/>
    <x v="1"/>
    <x v="6"/>
    <n v="15"/>
    <x v="1"/>
    <x v="6"/>
  </r>
  <r>
    <x v="2880"/>
    <x v="2879"/>
    <x v="2878"/>
    <x v="14"/>
    <x v="1794"/>
    <x v="2160"/>
    <x v="2"/>
    <x v="0"/>
    <s v="USD"/>
    <n v="1440090300"/>
    <x v="2876"/>
    <n v="1436305452"/>
    <x v="2880"/>
    <x v="0"/>
    <x v="60"/>
    <x v="1"/>
    <x v="6"/>
    <n v="1414.5"/>
    <x v="1"/>
    <x v="6"/>
  </r>
  <r>
    <x v="2881"/>
    <x v="2880"/>
    <x v="2879"/>
    <x v="62"/>
    <x v="117"/>
    <x v="109"/>
    <x v="2"/>
    <x v="0"/>
    <s v="USD"/>
    <n v="1417620036"/>
    <x v="2877"/>
    <n v="1412432436"/>
    <x v="2881"/>
    <x v="0"/>
    <x v="78"/>
    <x v="1"/>
    <x v="6"/>
    <n v="0"/>
    <x v="1"/>
    <x v="6"/>
  </r>
  <r>
    <x v="2882"/>
    <x v="2881"/>
    <x v="2880"/>
    <x v="47"/>
    <x v="800"/>
    <x v="2161"/>
    <x v="2"/>
    <x v="0"/>
    <s v="USD"/>
    <n v="1462112318"/>
    <x v="2878"/>
    <n v="1459520318"/>
    <x v="2882"/>
    <x v="0"/>
    <x v="80"/>
    <x v="1"/>
    <x v="6"/>
    <n v="128"/>
    <x v="1"/>
    <x v="6"/>
  </r>
  <r>
    <x v="2883"/>
    <x v="2882"/>
    <x v="2881"/>
    <x v="3"/>
    <x v="1934"/>
    <x v="2162"/>
    <x v="2"/>
    <x v="0"/>
    <s v="USD"/>
    <n v="1454734740"/>
    <x v="2879"/>
    <n v="1451684437"/>
    <x v="2883"/>
    <x v="0"/>
    <x v="81"/>
    <x v="1"/>
    <x v="6"/>
    <n v="956.5"/>
    <x v="1"/>
    <x v="6"/>
  </r>
  <r>
    <x v="2884"/>
    <x v="2883"/>
    <x v="2882"/>
    <x v="101"/>
    <x v="1935"/>
    <x v="2163"/>
    <x v="2"/>
    <x v="0"/>
    <s v="USD"/>
    <n v="1417800435"/>
    <x v="2880"/>
    <n v="1415208435"/>
    <x v="2884"/>
    <x v="0"/>
    <x v="80"/>
    <x v="1"/>
    <x v="6"/>
    <n v="94.5"/>
    <x v="1"/>
    <x v="6"/>
  </r>
  <r>
    <x v="2885"/>
    <x v="2884"/>
    <x v="2883"/>
    <x v="44"/>
    <x v="176"/>
    <x v="2164"/>
    <x v="2"/>
    <x v="0"/>
    <s v="USD"/>
    <n v="1426294201"/>
    <x v="2881"/>
    <n v="1423705801"/>
    <x v="2885"/>
    <x v="0"/>
    <x v="81"/>
    <x v="1"/>
    <x v="6"/>
    <n v="67.5"/>
    <x v="1"/>
    <x v="6"/>
  </r>
  <r>
    <x v="2886"/>
    <x v="2885"/>
    <x v="2884"/>
    <x v="48"/>
    <x v="115"/>
    <x v="152"/>
    <x v="2"/>
    <x v="0"/>
    <s v="USD"/>
    <n v="1442635140"/>
    <x v="2882"/>
    <n v="1442243484"/>
    <x v="2886"/>
    <x v="0"/>
    <x v="29"/>
    <x v="1"/>
    <x v="6"/>
    <n v="5.5"/>
    <x v="1"/>
    <x v="6"/>
  </r>
  <r>
    <x v="2887"/>
    <x v="2886"/>
    <x v="2885"/>
    <x v="9"/>
    <x v="139"/>
    <x v="874"/>
    <x v="2"/>
    <x v="0"/>
    <s v="USD"/>
    <n v="1420971324"/>
    <x v="2883"/>
    <n v="1418379324"/>
    <x v="2887"/>
    <x v="0"/>
    <x v="29"/>
    <x v="1"/>
    <x v="6"/>
    <n v="3"/>
    <x v="1"/>
    <x v="6"/>
  </r>
  <r>
    <x v="2888"/>
    <x v="2887"/>
    <x v="2886"/>
    <x v="11"/>
    <x v="117"/>
    <x v="109"/>
    <x v="2"/>
    <x v="0"/>
    <s v="USD"/>
    <n v="1413608340"/>
    <x v="2884"/>
    <n v="1412945440"/>
    <x v="2888"/>
    <x v="0"/>
    <x v="78"/>
    <x v="1"/>
    <x v="6"/>
    <n v="0"/>
    <x v="1"/>
    <x v="6"/>
  </r>
  <r>
    <x v="2889"/>
    <x v="2888"/>
    <x v="2887"/>
    <x v="9"/>
    <x v="1936"/>
    <x v="2165"/>
    <x v="2"/>
    <x v="0"/>
    <s v="USD"/>
    <n v="1409344985"/>
    <x v="2885"/>
    <n v="1406752985"/>
    <x v="2889"/>
    <x v="0"/>
    <x v="25"/>
    <x v="1"/>
    <x v="6"/>
    <n v="578"/>
    <x v="1"/>
    <x v="6"/>
  </r>
  <r>
    <x v="2890"/>
    <x v="2889"/>
    <x v="2888"/>
    <x v="13"/>
    <x v="577"/>
    <x v="857"/>
    <x v="2"/>
    <x v="0"/>
    <s v="USD"/>
    <n v="1407553200"/>
    <x v="2886"/>
    <n v="1405100992"/>
    <x v="2890"/>
    <x v="0"/>
    <x v="83"/>
    <x v="1"/>
    <x v="6"/>
    <n v="12"/>
    <x v="1"/>
    <x v="6"/>
  </r>
  <r>
    <x v="2891"/>
    <x v="2890"/>
    <x v="2889"/>
    <x v="3"/>
    <x v="687"/>
    <x v="2166"/>
    <x v="2"/>
    <x v="0"/>
    <s v="USD"/>
    <n v="1460751128"/>
    <x v="2887"/>
    <n v="1455570728"/>
    <x v="2891"/>
    <x v="0"/>
    <x v="73"/>
    <x v="1"/>
    <x v="6"/>
    <n v="141.5"/>
    <x v="1"/>
    <x v="6"/>
  </r>
  <r>
    <x v="2892"/>
    <x v="2891"/>
    <x v="2890"/>
    <x v="62"/>
    <x v="83"/>
    <x v="2167"/>
    <x v="2"/>
    <x v="0"/>
    <s v="USD"/>
    <n v="1409000400"/>
    <x v="2888"/>
    <n v="1408381704"/>
    <x v="2892"/>
    <x v="0"/>
    <x v="57"/>
    <x v="1"/>
    <x v="6"/>
    <n v="258.5"/>
    <x v="1"/>
    <x v="6"/>
  </r>
  <r>
    <x v="2893"/>
    <x v="2892"/>
    <x v="2891"/>
    <x v="10"/>
    <x v="379"/>
    <x v="724"/>
    <x v="2"/>
    <x v="0"/>
    <s v="USD"/>
    <n v="1420768800"/>
    <x v="2889"/>
    <n v="1415644395"/>
    <x v="2893"/>
    <x v="0"/>
    <x v="84"/>
    <x v="1"/>
    <x v="6"/>
    <n v="13.5"/>
    <x v="1"/>
    <x v="6"/>
  </r>
  <r>
    <x v="2894"/>
    <x v="2893"/>
    <x v="2892"/>
    <x v="63"/>
    <x v="117"/>
    <x v="109"/>
    <x v="2"/>
    <x v="0"/>
    <s v="USD"/>
    <n v="1428100815"/>
    <x v="2890"/>
    <n v="1422920415"/>
    <x v="2894"/>
    <x v="0"/>
    <x v="78"/>
    <x v="1"/>
    <x v="6"/>
    <n v="0"/>
    <x v="1"/>
    <x v="6"/>
  </r>
  <r>
    <x v="2895"/>
    <x v="2894"/>
    <x v="2893"/>
    <x v="2"/>
    <x v="1937"/>
    <x v="2168"/>
    <x v="2"/>
    <x v="0"/>
    <s v="USD"/>
    <n v="1403470800"/>
    <x v="2891"/>
    <n v="1403356792"/>
    <x v="2895"/>
    <x v="0"/>
    <x v="80"/>
    <x v="1"/>
    <x v="6"/>
    <n v="13.5"/>
    <x v="1"/>
    <x v="6"/>
  </r>
  <r>
    <x v="2896"/>
    <x v="2895"/>
    <x v="2894"/>
    <x v="9"/>
    <x v="1370"/>
    <x v="2169"/>
    <x v="2"/>
    <x v="0"/>
    <s v="USD"/>
    <n v="1481522400"/>
    <x v="2892"/>
    <n v="1480283321"/>
    <x v="2896"/>
    <x v="0"/>
    <x v="8"/>
    <x v="1"/>
    <x v="6"/>
    <n v="318.5"/>
    <x v="1"/>
    <x v="6"/>
  </r>
  <r>
    <x v="2897"/>
    <x v="2896"/>
    <x v="2895"/>
    <x v="14"/>
    <x v="1100"/>
    <x v="2170"/>
    <x v="2"/>
    <x v="0"/>
    <s v="USD"/>
    <n v="1444577345"/>
    <x v="2893"/>
    <n v="1441985458"/>
    <x v="2897"/>
    <x v="0"/>
    <x v="83"/>
    <x v="1"/>
    <x v="6"/>
    <n v="276.5"/>
    <x v="1"/>
    <x v="6"/>
  </r>
  <r>
    <x v="2898"/>
    <x v="2897"/>
    <x v="2896"/>
    <x v="51"/>
    <x v="1938"/>
    <x v="2171"/>
    <x v="2"/>
    <x v="0"/>
    <s v="USD"/>
    <n v="1446307053"/>
    <x v="2894"/>
    <n v="1443715053"/>
    <x v="2898"/>
    <x v="0"/>
    <x v="8"/>
    <x v="1"/>
    <x v="6"/>
    <n v="164"/>
    <x v="1"/>
    <x v="6"/>
  </r>
  <r>
    <x v="2899"/>
    <x v="2898"/>
    <x v="2897"/>
    <x v="3"/>
    <x v="117"/>
    <x v="109"/>
    <x v="2"/>
    <x v="0"/>
    <s v="USD"/>
    <n v="1469325158"/>
    <x v="2895"/>
    <n v="1464141158"/>
    <x v="2899"/>
    <x v="0"/>
    <x v="78"/>
    <x v="1"/>
    <x v="6"/>
    <n v="0"/>
    <x v="1"/>
    <x v="6"/>
  </r>
  <r>
    <x v="2900"/>
    <x v="2899"/>
    <x v="2898"/>
    <x v="62"/>
    <x v="1939"/>
    <x v="2172"/>
    <x v="2"/>
    <x v="0"/>
    <s v="USD"/>
    <n v="1407562632"/>
    <x v="2896"/>
    <n v="1404970632"/>
    <x v="2900"/>
    <x v="0"/>
    <x v="63"/>
    <x v="1"/>
    <x v="6"/>
    <n v="1706"/>
    <x v="1"/>
    <x v="6"/>
  </r>
  <r>
    <x v="2901"/>
    <x v="2900"/>
    <x v="2899"/>
    <x v="47"/>
    <x v="360"/>
    <x v="417"/>
    <x v="2"/>
    <x v="0"/>
    <s v="USD"/>
    <n v="1423345339"/>
    <x v="2897"/>
    <n v="1418161339"/>
    <x v="2901"/>
    <x v="0"/>
    <x v="84"/>
    <x v="1"/>
    <x v="6"/>
    <n v="4"/>
    <x v="1"/>
    <x v="6"/>
  </r>
  <r>
    <x v="2902"/>
    <x v="2901"/>
    <x v="2900"/>
    <x v="60"/>
    <x v="379"/>
    <x v="374"/>
    <x v="2"/>
    <x v="0"/>
    <s v="USD"/>
    <n v="1440412396"/>
    <x v="2898"/>
    <n v="1437820396"/>
    <x v="2902"/>
    <x v="0"/>
    <x v="29"/>
    <x v="1"/>
    <x v="6"/>
    <n v="13"/>
    <x v="1"/>
    <x v="6"/>
  </r>
  <r>
    <x v="2903"/>
    <x v="2902"/>
    <x v="2901"/>
    <x v="10"/>
    <x v="1665"/>
    <x v="2173"/>
    <x v="2"/>
    <x v="0"/>
    <s v="USD"/>
    <n v="1441771218"/>
    <x v="2899"/>
    <n v="1436587218"/>
    <x v="2903"/>
    <x v="0"/>
    <x v="80"/>
    <x v="1"/>
    <x v="6"/>
    <n v="21.5"/>
    <x v="1"/>
    <x v="6"/>
  </r>
  <r>
    <x v="2904"/>
    <x v="2903"/>
    <x v="2902"/>
    <x v="15"/>
    <x v="735"/>
    <x v="152"/>
    <x v="2"/>
    <x v="1"/>
    <s v="GBP"/>
    <n v="1415534400"/>
    <x v="2900"/>
    <n v="1414538031"/>
    <x v="2904"/>
    <x v="0"/>
    <x v="80"/>
    <x v="1"/>
    <x v="6"/>
    <n v="39.5"/>
    <x v="1"/>
    <x v="6"/>
  </r>
  <r>
    <x v="2905"/>
    <x v="2904"/>
    <x v="2903"/>
    <x v="8"/>
    <x v="1940"/>
    <x v="2174"/>
    <x v="2"/>
    <x v="0"/>
    <s v="USD"/>
    <n v="1473211313"/>
    <x v="2901"/>
    <n v="1472001713"/>
    <x v="2905"/>
    <x v="0"/>
    <x v="57"/>
    <x v="1"/>
    <x v="6"/>
    <n v="319.5"/>
    <x v="1"/>
    <x v="6"/>
  </r>
  <r>
    <x v="2906"/>
    <x v="2905"/>
    <x v="2904"/>
    <x v="12"/>
    <x v="1941"/>
    <x v="2175"/>
    <x v="2"/>
    <x v="0"/>
    <s v="USD"/>
    <n v="1438390800"/>
    <x v="2902"/>
    <n v="1436888066"/>
    <x v="2906"/>
    <x v="0"/>
    <x v="63"/>
    <x v="1"/>
    <x v="6"/>
    <n v="286"/>
    <x v="1"/>
    <x v="6"/>
  </r>
  <r>
    <x v="2907"/>
    <x v="2906"/>
    <x v="2905"/>
    <x v="30"/>
    <x v="369"/>
    <x v="123"/>
    <x v="2"/>
    <x v="0"/>
    <s v="USD"/>
    <n v="1463259837"/>
    <x v="2903"/>
    <n v="1458075837"/>
    <x v="2907"/>
    <x v="0"/>
    <x v="84"/>
    <x v="1"/>
    <x v="6"/>
    <n v="2"/>
    <x v="1"/>
    <x v="6"/>
  </r>
  <r>
    <x v="2908"/>
    <x v="2907"/>
    <x v="2906"/>
    <x v="376"/>
    <x v="1942"/>
    <x v="178"/>
    <x v="2"/>
    <x v="0"/>
    <s v="USD"/>
    <n v="1465407219"/>
    <x v="2904"/>
    <n v="1462815219"/>
    <x v="2908"/>
    <x v="0"/>
    <x v="81"/>
    <x v="1"/>
    <x v="6"/>
    <n v="134.5"/>
    <x v="1"/>
    <x v="6"/>
  </r>
  <r>
    <x v="2909"/>
    <x v="2908"/>
    <x v="2907"/>
    <x v="237"/>
    <x v="170"/>
    <x v="469"/>
    <x v="2"/>
    <x v="0"/>
    <s v="USD"/>
    <n v="1416944760"/>
    <x v="2905"/>
    <n v="1413527001"/>
    <x v="2909"/>
    <x v="0"/>
    <x v="29"/>
    <x v="1"/>
    <x v="6"/>
    <n v="10.5"/>
    <x v="1"/>
    <x v="6"/>
  </r>
  <r>
    <x v="2910"/>
    <x v="2909"/>
    <x v="2908"/>
    <x v="11"/>
    <x v="116"/>
    <x v="372"/>
    <x v="2"/>
    <x v="1"/>
    <s v="GBP"/>
    <n v="1434139887"/>
    <x v="2906"/>
    <n v="1428955887"/>
    <x v="2910"/>
    <x v="0"/>
    <x v="29"/>
    <x v="1"/>
    <x v="6"/>
    <n v="1"/>
    <x v="1"/>
    <x v="6"/>
  </r>
  <r>
    <x v="2911"/>
    <x v="2910"/>
    <x v="2909"/>
    <x v="40"/>
    <x v="1943"/>
    <x v="2176"/>
    <x v="2"/>
    <x v="0"/>
    <s v="USD"/>
    <n v="1435429626"/>
    <x v="2907"/>
    <n v="1431973626"/>
    <x v="2911"/>
    <x v="0"/>
    <x v="25"/>
    <x v="1"/>
    <x v="6"/>
    <n v="335.5"/>
    <x v="1"/>
    <x v="6"/>
  </r>
  <r>
    <x v="2912"/>
    <x v="2911"/>
    <x v="2910"/>
    <x v="377"/>
    <x v="1944"/>
    <x v="2177"/>
    <x v="2"/>
    <x v="0"/>
    <s v="USD"/>
    <n v="1452827374"/>
    <x v="2908"/>
    <n v="1450235374"/>
    <x v="2912"/>
    <x v="0"/>
    <x v="55"/>
    <x v="1"/>
    <x v="6"/>
    <n v="1028"/>
    <x v="1"/>
    <x v="6"/>
  </r>
  <r>
    <x v="2913"/>
    <x v="2912"/>
    <x v="2911"/>
    <x v="3"/>
    <x v="369"/>
    <x v="459"/>
    <x v="2"/>
    <x v="0"/>
    <s v="USD"/>
    <n v="1410041339"/>
    <x v="2909"/>
    <n v="1404857339"/>
    <x v="2913"/>
    <x v="0"/>
    <x v="84"/>
    <x v="1"/>
    <x v="6"/>
    <n v="2"/>
    <x v="1"/>
    <x v="6"/>
  </r>
  <r>
    <x v="2914"/>
    <x v="2913"/>
    <x v="2912"/>
    <x v="31"/>
    <x v="116"/>
    <x v="524"/>
    <x v="2"/>
    <x v="1"/>
    <s v="GBP"/>
    <n v="1426365994"/>
    <x v="2910"/>
    <n v="1421185594"/>
    <x v="2914"/>
    <x v="0"/>
    <x v="29"/>
    <x v="1"/>
    <x v="6"/>
    <n v="1"/>
    <x v="1"/>
    <x v="6"/>
  </r>
  <r>
    <x v="2915"/>
    <x v="2914"/>
    <x v="2913"/>
    <x v="28"/>
    <x v="1945"/>
    <x v="2178"/>
    <x v="2"/>
    <x v="1"/>
    <s v="GBP"/>
    <n v="1458117190"/>
    <x v="2911"/>
    <n v="1455528790"/>
    <x v="2915"/>
    <x v="0"/>
    <x v="83"/>
    <x v="1"/>
    <x v="6"/>
    <n v="307"/>
    <x v="1"/>
    <x v="6"/>
  </r>
  <r>
    <x v="2916"/>
    <x v="2915"/>
    <x v="2914"/>
    <x v="378"/>
    <x v="1011"/>
    <x v="2179"/>
    <x v="2"/>
    <x v="1"/>
    <s v="GBP"/>
    <n v="1400498789"/>
    <x v="2912"/>
    <n v="1398511589"/>
    <x v="2916"/>
    <x v="0"/>
    <x v="63"/>
    <x v="1"/>
    <x v="6"/>
    <n v="76"/>
    <x v="1"/>
    <x v="6"/>
  </r>
  <r>
    <x v="2917"/>
    <x v="2916"/>
    <x v="2915"/>
    <x v="13"/>
    <x v="1946"/>
    <x v="2180"/>
    <x v="2"/>
    <x v="0"/>
    <s v="USD"/>
    <n v="1442381847"/>
    <x v="2913"/>
    <n v="1440826647"/>
    <x v="2917"/>
    <x v="0"/>
    <x v="82"/>
    <x v="1"/>
    <x v="6"/>
    <n v="223"/>
    <x v="1"/>
    <x v="6"/>
  </r>
  <r>
    <x v="2918"/>
    <x v="2917"/>
    <x v="2916"/>
    <x v="10"/>
    <x v="1947"/>
    <x v="2181"/>
    <x v="2"/>
    <x v="0"/>
    <s v="USD"/>
    <n v="1446131207"/>
    <x v="2914"/>
    <n v="1443712007"/>
    <x v="2918"/>
    <x v="0"/>
    <x v="9"/>
    <x v="1"/>
    <x v="6"/>
    <n v="691"/>
    <x v="1"/>
    <x v="6"/>
  </r>
  <r>
    <x v="2919"/>
    <x v="2918"/>
    <x v="2917"/>
    <x v="20"/>
    <x v="152"/>
    <x v="2182"/>
    <x v="2"/>
    <x v="0"/>
    <s v="USD"/>
    <n v="1407250329"/>
    <x v="2915"/>
    <n v="1404658329"/>
    <x v="2919"/>
    <x v="0"/>
    <x v="79"/>
    <x v="1"/>
    <x v="6"/>
    <n v="28.5"/>
    <x v="1"/>
    <x v="6"/>
  </r>
  <r>
    <x v="2920"/>
    <x v="2919"/>
    <x v="2918"/>
    <x v="30"/>
    <x v="1948"/>
    <x v="2183"/>
    <x v="2"/>
    <x v="5"/>
    <s v="CAD"/>
    <n v="1427306470"/>
    <x v="2916"/>
    <n v="1424718070"/>
    <x v="2920"/>
    <x v="0"/>
    <x v="62"/>
    <x v="1"/>
    <x v="6"/>
    <n v="342"/>
    <x v="1"/>
    <x v="6"/>
  </r>
  <r>
    <x v="2921"/>
    <x v="2920"/>
    <x v="2919"/>
    <x v="213"/>
    <x v="1949"/>
    <x v="2184"/>
    <x v="0"/>
    <x v="0"/>
    <s v="USD"/>
    <n v="1411679804"/>
    <x v="2917"/>
    <n v="1409087804"/>
    <x v="2921"/>
    <x v="0"/>
    <x v="83"/>
    <x v="0"/>
    <x v="40"/>
    <n v="66"/>
    <x v="1"/>
    <x v="40"/>
  </r>
  <r>
    <x v="2922"/>
    <x v="2921"/>
    <x v="2920"/>
    <x v="2"/>
    <x v="83"/>
    <x v="31"/>
    <x v="0"/>
    <x v="1"/>
    <s v="GBP"/>
    <n v="1431982727"/>
    <x v="2918"/>
    <n v="1428094727"/>
    <x v="2922"/>
    <x v="0"/>
    <x v="79"/>
    <x v="0"/>
    <x v="40"/>
    <n v="253"/>
    <x v="1"/>
    <x v="40"/>
  </r>
  <r>
    <x v="2923"/>
    <x v="2922"/>
    <x v="2921"/>
    <x v="43"/>
    <x v="452"/>
    <x v="31"/>
    <x v="0"/>
    <x v="0"/>
    <s v="USD"/>
    <n v="1422068400"/>
    <x v="2919"/>
    <n v="1420774779"/>
    <x v="2923"/>
    <x v="0"/>
    <x v="73"/>
    <x v="0"/>
    <x v="40"/>
    <n v="155"/>
    <x v="1"/>
    <x v="40"/>
  </r>
  <r>
    <x v="2924"/>
    <x v="2923"/>
    <x v="2922"/>
    <x v="31"/>
    <x v="1950"/>
    <x v="1912"/>
    <x v="0"/>
    <x v="0"/>
    <s v="USD"/>
    <n v="1431143940"/>
    <x v="2920"/>
    <n v="1428585710"/>
    <x v="2924"/>
    <x v="0"/>
    <x v="206"/>
    <x v="0"/>
    <x v="40"/>
    <n v="12973.5"/>
    <x v="1"/>
    <x v="40"/>
  </r>
  <r>
    <x v="2925"/>
    <x v="2924"/>
    <x v="2923"/>
    <x v="101"/>
    <x v="1951"/>
    <x v="2185"/>
    <x v="0"/>
    <x v="0"/>
    <s v="USD"/>
    <n v="1410444068"/>
    <x v="2921"/>
    <n v="1407852068"/>
    <x v="2925"/>
    <x v="0"/>
    <x v="473"/>
    <x v="0"/>
    <x v="40"/>
    <n v="23149.845000000001"/>
    <x v="1"/>
    <x v="40"/>
  </r>
  <r>
    <x v="2926"/>
    <x v="2925"/>
    <x v="2924"/>
    <x v="9"/>
    <x v="1952"/>
    <x v="1054"/>
    <x v="0"/>
    <x v="0"/>
    <s v="USD"/>
    <n v="1424715779"/>
    <x v="2922"/>
    <n v="1423506179"/>
    <x v="2926"/>
    <x v="0"/>
    <x v="133"/>
    <x v="0"/>
    <x v="40"/>
    <n v="1900"/>
    <x v="1"/>
    <x v="40"/>
  </r>
  <r>
    <x v="2927"/>
    <x v="2926"/>
    <x v="2925"/>
    <x v="40"/>
    <x v="1229"/>
    <x v="2186"/>
    <x v="0"/>
    <x v="0"/>
    <s v="USD"/>
    <n v="1405400400"/>
    <x v="2923"/>
    <n v="1402934629"/>
    <x v="2927"/>
    <x v="0"/>
    <x v="64"/>
    <x v="0"/>
    <x v="40"/>
    <n v="1188"/>
    <x v="1"/>
    <x v="40"/>
  </r>
  <r>
    <x v="2928"/>
    <x v="2927"/>
    <x v="2926"/>
    <x v="28"/>
    <x v="325"/>
    <x v="31"/>
    <x v="0"/>
    <x v="0"/>
    <s v="USD"/>
    <n v="1457135846"/>
    <x v="2924"/>
    <n v="1454543846"/>
    <x v="2928"/>
    <x v="0"/>
    <x v="54"/>
    <x v="0"/>
    <x v="40"/>
    <n v="512"/>
    <x v="1"/>
    <x v="40"/>
  </r>
  <r>
    <x v="2929"/>
    <x v="2928"/>
    <x v="2927"/>
    <x v="6"/>
    <x v="1953"/>
    <x v="2187"/>
    <x v="0"/>
    <x v="0"/>
    <s v="USD"/>
    <n v="1401024758"/>
    <x v="2925"/>
    <n v="1398432758"/>
    <x v="2929"/>
    <x v="0"/>
    <x v="58"/>
    <x v="0"/>
    <x v="40"/>
    <n v="4098.7749999999996"/>
    <x v="1"/>
    <x v="40"/>
  </r>
  <r>
    <x v="2930"/>
    <x v="2929"/>
    <x v="2928"/>
    <x v="3"/>
    <x v="1954"/>
    <x v="2188"/>
    <x v="0"/>
    <x v="1"/>
    <s v="GBP"/>
    <n v="1431007264"/>
    <x v="2926"/>
    <n v="1428415264"/>
    <x v="2930"/>
    <x v="0"/>
    <x v="95"/>
    <x v="0"/>
    <x v="40"/>
    <n v="5077"/>
    <x v="1"/>
    <x v="40"/>
  </r>
  <r>
    <x v="2931"/>
    <x v="2930"/>
    <x v="2929"/>
    <x v="47"/>
    <x v="1955"/>
    <x v="938"/>
    <x v="0"/>
    <x v="5"/>
    <s v="CAD"/>
    <n v="1410761280"/>
    <x v="2927"/>
    <n v="1408604363"/>
    <x v="2931"/>
    <x v="0"/>
    <x v="82"/>
    <x v="0"/>
    <x v="40"/>
    <n v="402"/>
    <x v="1"/>
    <x v="40"/>
  </r>
  <r>
    <x v="2932"/>
    <x v="2931"/>
    <x v="2930"/>
    <x v="379"/>
    <x v="1681"/>
    <x v="2189"/>
    <x v="0"/>
    <x v="2"/>
    <s v="AUD"/>
    <n v="1424516400"/>
    <x v="2928"/>
    <n v="1421812637"/>
    <x v="2932"/>
    <x v="0"/>
    <x v="44"/>
    <x v="0"/>
    <x v="40"/>
    <n v="1648"/>
    <x v="1"/>
    <x v="40"/>
  </r>
  <r>
    <x v="2933"/>
    <x v="2932"/>
    <x v="2931"/>
    <x v="30"/>
    <x v="1956"/>
    <x v="2190"/>
    <x v="0"/>
    <x v="0"/>
    <s v="USD"/>
    <n v="1465081053"/>
    <x v="2929"/>
    <n v="1462489053"/>
    <x v="2933"/>
    <x v="0"/>
    <x v="241"/>
    <x v="0"/>
    <x v="40"/>
    <n v="1311.5"/>
    <x v="1"/>
    <x v="40"/>
  </r>
  <r>
    <x v="2934"/>
    <x v="2933"/>
    <x v="2932"/>
    <x v="30"/>
    <x v="651"/>
    <x v="1277"/>
    <x v="0"/>
    <x v="5"/>
    <s v="CAD"/>
    <n v="1402845364"/>
    <x v="2930"/>
    <n v="1400253364"/>
    <x v="2934"/>
    <x v="0"/>
    <x v="77"/>
    <x v="0"/>
    <x v="40"/>
    <n v="1368.5"/>
    <x v="1"/>
    <x v="40"/>
  </r>
  <r>
    <x v="2935"/>
    <x v="2934"/>
    <x v="2933"/>
    <x v="8"/>
    <x v="1957"/>
    <x v="2191"/>
    <x v="0"/>
    <x v="0"/>
    <s v="USD"/>
    <n v="1472490000"/>
    <x v="2931"/>
    <n v="1467468008"/>
    <x v="2935"/>
    <x v="0"/>
    <x v="70"/>
    <x v="0"/>
    <x v="40"/>
    <n v="1785"/>
    <x v="1"/>
    <x v="40"/>
  </r>
  <r>
    <x v="2936"/>
    <x v="2935"/>
    <x v="2934"/>
    <x v="28"/>
    <x v="1958"/>
    <x v="602"/>
    <x v="0"/>
    <x v="0"/>
    <s v="USD"/>
    <n v="1413176340"/>
    <x v="2932"/>
    <n v="1412091423"/>
    <x v="2936"/>
    <x v="0"/>
    <x v="69"/>
    <x v="0"/>
    <x v="40"/>
    <n v="657"/>
    <x v="1"/>
    <x v="40"/>
  </r>
  <r>
    <x v="2937"/>
    <x v="2936"/>
    <x v="2935"/>
    <x v="15"/>
    <x v="41"/>
    <x v="25"/>
    <x v="0"/>
    <x v="1"/>
    <s v="GBP"/>
    <n v="1405249113"/>
    <x v="2933"/>
    <n v="1402657113"/>
    <x v="2937"/>
    <x v="0"/>
    <x v="165"/>
    <x v="0"/>
    <x v="40"/>
    <n v="1027.5"/>
    <x v="1"/>
    <x v="40"/>
  </r>
  <r>
    <x v="2938"/>
    <x v="2937"/>
    <x v="2936"/>
    <x v="23"/>
    <x v="1959"/>
    <x v="300"/>
    <x v="0"/>
    <x v="0"/>
    <s v="USD"/>
    <n v="1422636814"/>
    <x v="2934"/>
    <n v="1420044814"/>
    <x v="2938"/>
    <x v="0"/>
    <x v="58"/>
    <x v="0"/>
    <x v="40"/>
    <n v="2043.5"/>
    <x v="1"/>
    <x v="40"/>
  </r>
  <r>
    <x v="2939"/>
    <x v="2938"/>
    <x v="2937"/>
    <x v="6"/>
    <x v="1960"/>
    <x v="2192"/>
    <x v="0"/>
    <x v="0"/>
    <s v="USD"/>
    <n v="1409187600"/>
    <x v="2935"/>
    <n v="1406316312"/>
    <x v="2939"/>
    <x v="0"/>
    <x v="20"/>
    <x v="0"/>
    <x v="40"/>
    <n v="4127.5"/>
    <x v="1"/>
    <x v="40"/>
  </r>
  <r>
    <x v="2940"/>
    <x v="2939"/>
    <x v="2938"/>
    <x v="30"/>
    <x v="615"/>
    <x v="2193"/>
    <x v="0"/>
    <x v="0"/>
    <s v="USD"/>
    <n v="1421606018"/>
    <x v="2936"/>
    <n v="1418150018"/>
    <x v="2940"/>
    <x v="0"/>
    <x v="51"/>
    <x v="0"/>
    <x v="40"/>
    <n v="1357"/>
    <x v="1"/>
    <x v="40"/>
  </r>
  <r>
    <x v="2941"/>
    <x v="2940"/>
    <x v="2939"/>
    <x v="31"/>
    <x v="116"/>
    <x v="524"/>
    <x v="2"/>
    <x v="0"/>
    <s v="USD"/>
    <n v="1425250955"/>
    <x v="2937"/>
    <n v="1422658955"/>
    <x v="2941"/>
    <x v="0"/>
    <x v="29"/>
    <x v="1"/>
    <x v="38"/>
    <n v="1"/>
    <x v="1"/>
    <x v="38"/>
  </r>
  <r>
    <x v="2942"/>
    <x v="2941"/>
    <x v="2940"/>
    <x v="61"/>
    <x v="1961"/>
    <x v="2194"/>
    <x v="2"/>
    <x v="5"/>
    <s v="CAD"/>
    <n v="1450297080"/>
    <x v="2938"/>
    <n v="1448565459"/>
    <x v="2942"/>
    <x v="0"/>
    <x v="91"/>
    <x v="1"/>
    <x v="38"/>
    <n v="20526"/>
    <x v="1"/>
    <x v="38"/>
  </r>
  <r>
    <x v="2943"/>
    <x v="2942"/>
    <x v="2941"/>
    <x v="9"/>
    <x v="117"/>
    <x v="109"/>
    <x v="2"/>
    <x v="0"/>
    <s v="USD"/>
    <n v="1428894380"/>
    <x v="2939"/>
    <n v="1426302380"/>
    <x v="2943"/>
    <x v="0"/>
    <x v="78"/>
    <x v="1"/>
    <x v="38"/>
    <n v="0"/>
    <x v="1"/>
    <x v="38"/>
  </r>
  <r>
    <x v="2944"/>
    <x v="2943"/>
    <x v="2942"/>
    <x v="3"/>
    <x v="173"/>
    <x v="460"/>
    <x v="2"/>
    <x v="0"/>
    <s v="USD"/>
    <n v="1433714198"/>
    <x v="2940"/>
    <n v="1431122198"/>
    <x v="2944"/>
    <x v="0"/>
    <x v="29"/>
    <x v="1"/>
    <x v="38"/>
    <n v="50.5"/>
    <x v="1"/>
    <x v="38"/>
  </r>
  <r>
    <x v="2945"/>
    <x v="2944"/>
    <x v="2943"/>
    <x v="63"/>
    <x v="117"/>
    <x v="109"/>
    <x v="2"/>
    <x v="0"/>
    <s v="USD"/>
    <n v="1432437660"/>
    <x v="2941"/>
    <n v="1429845660"/>
    <x v="2945"/>
    <x v="0"/>
    <x v="78"/>
    <x v="1"/>
    <x v="38"/>
    <n v="0"/>
    <x v="1"/>
    <x v="38"/>
  </r>
  <r>
    <x v="2946"/>
    <x v="2945"/>
    <x v="2944"/>
    <x v="13"/>
    <x v="369"/>
    <x v="370"/>
    <x v="2"/>
    <x v="1"/>
    <s v="GBP"/>
    <n v="1471265092"/>
    <x v="2942"/>
    <n v="1468673092"/>
    <x v="2946"/>
    <x v="0"/>
    <x v="84"/>
    <x v="1"/>
    <x v="38"/>
    <n v="2"/>
    <x v="1"/>
    <x v="38"/>
  </r>
  <r>
    <x v="2947"/>
    <x v="2946"/>
    <x v="2945"/>
    <x v="31"/>
    <x v="1962"/>
    <x v="2195"/>
    <x v="2"/>
    <x v="0"/>
    <s v="USD"/>
    <n v="1480007460"/>
    <x v="2943"/>
    <n v="1475760567"/>
    <x v="2947"/>
    <x v="0"/>
    <x v="62"/>
    <x v="1"/>
    <x v="38"/>
    <n v="542.5"/>
    <x v="1"/>
    <x v="38"/>
  </r>
  <r>
    <x v="2948"/>
    <x v="2947"/>
    <x v="2946"/>
    <x v="69"/>
    <x v="363"/>
    <x v="2196"/>
    <x v="2"/>
    <x v="0"/>
    <s v="USD"/>
    <n v="1433259293"/>
    <x v="2944"/>
    <n v="1428075293"/>
    <x v="2948"/>
    <x v="0"/>
    <x v="82"/>
    <x v="1"/>
    <x v="38"/>
    <n v="16.5"/>
    <x v="1"/>
    <x v="38"/>
  </r>
  <r>
    <x v="2949"/>
    <x v="2948"/>
    <x v="2947"/>
    <x v="28"/>
    <x v="379"/>
    <x v="453"/>
    <x v="2"/>
    <x v="0"/>
    <s v="USD"/>
    <n v="1447965917"/>
    <x v="2945"/>
    <n v="1445370317"/>
    <x v="2949"/>
    <x v="0"/>
    <x v="84"/>
    <x v="1"/>
    <x v="38"/>
    <n v="13.5"/>
    <x v="1"/>
    <x v="38"/>
  </r>
  <r>
    <x v="2950"/>
    <x v="2949"/>
    <x v="2948"/>
    <x v="380"/>
    <x v="117"/>
    <x v="109"/>
    <x v="2"/>
    <x v="0"/>
    <s v="USD"/>
    <n v="1453538752"/>
    <x v="2946"/>
    <n v="1450946752"/>
    <x v="2950"/>
    <x v="0"/>
    <x v="78"/>
    <x v="1"/>
    <x v="38"/>
    <n v="0"/>
    <x v="1"/>
    <x v="38"/>
  </r>
  <r>
    <x v="2951"/>
    <x v="2950"/>
    <x v="2949"/>
    <x v="63"/>
    <x v="1963"/>
    <x v="2197"/>
    <x v="1"/>
    <x v="0"/>
    <s v="USD"/>
    <n v="1412536573"/>
    <x v="2947"/>
    <n v="1408648573"/>
    <x v="2951"/>
    <x v="0"/>
    <x v="6"/>
    <x v="1"/>
    <x v="38"/>
    <n v="577"/>
    <x v="1"/>
    <x v="38"/>
  </r>
  <r>
    <x v="2952"/>
    <x v="2951"/>
    <x v="2950"/>
    <x v="22"/>
    <x v="1964"/>
    <x v="2198"/>
    <x v="1"/>
    <x v="0"/>
    <s v="USD"/>
    <n v="1476676800"/>
    <x v="2948"/>
    <n v="1473957239"/>
    <x v="2952"/>
    <x v="0"/>
    <x v="22"/>
    <x v="1"/>
    <x v="38"/>
    <n v="806.5"/>
    <x v="1"/>
    <x v="38"/>
  </r>
  <r>
    <x v="2953"/>
    <x v="2952"/>
    <x v="2951"/>
    <x v="307"/>
    <x v="898"/>
    <x v="2199"/>
    <x v="1"/>
    <x v="0"/>
    <s v="USD"/>
    <n v="1444330821"/>
    <x v="2949"/>
    <n v="1441738821"/>
    <x v="2953"/>
    <x v="0"/>
    <x v="83"/>
    <x v="1"/>
    <x v="38"/>
    <n v="304"/>
    <x v="1"/>
    <x v="38"/>
  </r>
  <r>
    <x v="2954"/>
    <x v="2953"/>
    <x v="2952"/>
    <x v="36"/>
    <x v="117"/>
    <x v="109"/>
    <x v="1"/>
    <x v="0"/>
    <s v="USD"/>
    <n v="1489669203"/>
    <x v="2950"/>
    <n v="1487944803"/>
    <x v="2954"/>
    <x v="0"/>
    <x v="78"/>
    <x v="1"/>
    <x v="38"/>
    <n v="0"/>
    <x v="1"/>
    <x v="38"/>
  </r>
  <r>
    <x v="2955"/>
    <x v="2954"/>
    <x v="2953"/>
    <x v="38"/>
    <x v="526"/>
    <x v="2200"/>
    <x v="1"/>
    <x v="0"/>
    <s v="USD"/>
    <n v="1434476849"/>
    <x v="2951"/>
    <n v="1431884849"/>
    <x v="2955"/>
    <x v="0"/>
    <x v="202"/>
    <x v="1"/>
    <x v="38"/>
    <n v="363"/>
    <x v="1"/>
    <x v="38"/>
  </r>
  <r>
    <x v="2956"/>
    <x v="2955"/>
    <x v="2954"/>
    <x v="278"/>
    <x v="1965"/>
    <x v="2201"/>
    <x v="1"/>
    <x v="0"/>
    <s v="USD"/>
    <n v="1462402850"/>
    <x v="2952"/>
    <n v="1459810850"/>
    <x v="2956"/>
    <x v="0"/>
    <x v="9"/>
    <x v="1"/>
    <x v="38"/>
    <n v="671"/>
    <x v="1"/>
    <x v="38"/>
  </r>
  <r>
    <x v="2957"/>
    <x v="2956"/>
    <x v="2955"/>
    <x v="36"/>
    <x v="668"/>
    <x v="2202"/>
    <x v="1"/>
    <x v="0"/>
    <s v="USD"/>
    <n v="1427498172"/>
    <x v="2953"/>
    <n v="1422317772"/>
    <x v="2957"/>
    <x v="0"/>
    <x v="83"/>
    <x v="1"/>
    <x v="38"/>
    <n v="141.5"/>
    <x v="1"/>
    <x v="38"/>
  </r>
  <r>
    <x v="2958"/>
    <x v="2957"/>
    <x v="2956"/>
    <x v="58"/>
    <x v="117"/>
    <x v="109"/>
    <x v="1"/>
    <x v="0"/>
    <s v="USD"/>
    <n v="1462729317"/>
    <x v="2954"/>
    <n v="1457548917"/>
    <x v="2958"/>
    <x v="0"/>
    <x v="78"/>
    <x v="1"/>
    <x v="38"/>
    <n v="0"/>
    <x v="1"/>
    <x v="38"/>
  </r>
  <r>
    <x v="2959"/>
    <x v="2958"/>
    <x v="2957"/>
    <x v="3"/>
    <x v="117"/>
    <x v="109"/>
    <x v="1"/>
    <x v="1"/>
    <s v="GBP"/>
    <n v="1465258325"/>
    <x v="2955"/>
    <n v="1462666325"/>
    <x v="2959"/>
    <x v="0"/>
    <x v="78"/>
    <x v="1"/>
    <x v="38"/>
    <n v="0"/>
    <x v="1"/>
    <x v="38"/>
  </r>
  <r>
    <x v="2960"/>
    <x v="2959"/>
    <x v="2958"/>
    <x v="381"/>
    <x v="117"/>
    <x v="109"/>
    <x v="1"/>
    <x v="0"/>
    <s v="USD"/>
    <n v="1410459023"/>
    <x v="2956"/>
    <n v="1407867023"/>
    <x v="2960"/>
    <x v="0"/>
    <x v="78"/>
    <x v="1"/>
    <x v="38"/>
    <n v="0"/>
    <x v="1"/>
    <x v="38"/>
  </r>
  <r>
    <x v="2961"/>
    <x v="2960"/>
    <x v="2959"/>
    <x v="10"/>
    <x v="1966"/>
    <x v="2203"/>
    <x v="0"/>
    <x v="0"/>
    <s v="USD"/>
    <n v="1427342400"/>
    <x v="2957"/>
    <n v="1424927159"/>
    <x v="2961"/>
    <x v="0"/>
    <x v="52"/>
    <x v="0"/>
    <x v="6"/>
    <n v="2794.5"/>
    <x v="1"/>
    <x v="6"/>
  </r>
  <r>
    <x v="2962"/>
    <x v="2961"/>
    <x v="2960"/>
    <x v="28"/>
    <x v="1967"/>
    <x v="662"/>
    <x v="0"/>
    <x v="0"/>
    <s v="USD"/>
    <n v="1425193140"/>
    <x v="2958"/>
    <n v="1422769906"/>
    <x v="2962"/>
    <x v="0"/>
    <x v="9"/>
    <x v="0"/>
    <x v="6"/>
    <n v="619"/>
    <x v="1"/>
    <x v="6"/>
  </r>
  <r>
    <x v="2963"/>
    <x v="2962"/>
    <x v="2961"/>
    <x v="3"/>
    <x v="1968"/>
    <x v="2204"/>
    <x v="0"/>
    <x v="0"/>
    <s v="USD"/>
    <n v="1435835824"/>
    <x v="2959"/>
    <n v="1433243824"/>
    <x v="2963"/>
    <x v="0"/>
    <x v="15"/>
    <x v="0"/>
    <x v="6"/>
    <n v="5391.5"/>
    <x v="1"/>
    <x v="6"/>
  </r>
  <r>
    <x v="2964"/>
    <x v="2963"/>
    <x v="2962"/>
    <x v="10"/>
    <x v="1969"/>
    <x v="2205"/>
    <x v="0"/>
    <x v="0"/>
    <s v="USD"/>
    <n v="1407360720"/>
    <x v="2960"/>
    <n v="1404769819"/>
    <x v="2964"/>
    <x v="0"/>
    <x v="193"/>
    <x v="0"/>
    <x v="6"/>
    <n v="2615.8449999999998"/>
    <x v="1"/>
    <x v="6"/>
  </r>
  <r>
    <x v="2965"/>
    <x v="2964"/>
    <x v="2963"/>
    <x v="15"/>
    <x v="1970"/>
    <x v="2206"/>
    <x v="0"/>
    <x v="0"/>
    <s v="USD"/>
    <n v="1436290233"/>
    <x v="2961"/>
    <n v="1433698233"/>
    <x v="2965"/>
    <x v="0"/>
    <x v="70"/>
    <x v="0"/>
    <x v="6"/>
    <n v="837"/>
    <x v="1"/>
    <x v="6"/>
  </r>
  <r>
    <x v="2966"/>
    <x v="2965"/>
    <x v="2964"/>
    <x v="3"/>
    <x v="1971"/>
    <x v="2207"/>
    <x v="0"/>
    <x v="0"/>
    <s v="USD"/>
    <n v="1442425412"/>
    <x v="2962"/>
    <n v="1439833412"/>
    <x v="2966"/>
    <x v="0"/>
    <x v="130"/>
    <x v="0"/>
    <x v="6"/>
    <n v="5745.5"/>
    <x v="1"/>
    <x v="6"/>
  </r>
  <r>
    <x v="2967"/>
    <x v="2966"/>
    <x v="2965"/>
    <x v="10"/>
    <x v="1972"/>
    <x v="2208"/>
    <x v="0"/>
    <x v="0"/>
    <s v="USD"/>
    <n v="1425872692"/>
    <x v="2963"/>
    <n v="1423284292"/>
    <x v="2967"/>
    <x v="0"/>
    <x v="26"/>
    <x v="0"/>
    <x v="6"/>
    <n v="2883.5"/>
    <x v="1"/>
    <x v="6"/>
  </r>
  <r>
    <x v="2968"/>
    <x v="2967"/>
    <x v="2966"/>
    <x v="8"/>
    <x v="1973"/>
    <x v="938"/>
    <x v="0"/>
    <x v="0"/>
    <s v="USD"/>
    <n v="1471406340"/>
    <x v="2964"/>
    <n v="1470227660"/>
    <x v="2968"/>
    <x v="0"/>
    <x v="5"/>
    <x v="0"/>
    <x v="6"/>
    <n v="1878.5"/>
    <x v="1"/>
    <x v="6"/>
  </r>
  <r>
    <x v="2969"/>
    <x v="2968"/>
    <x v="2967"/>
    <x v="28"/>
    <x v="897"/>
    <x v="2209"/>
    <x v="0"/>
    <x v="5"/>
    <s v="CAD"/>
    <n v="1430693460"/>
    <x v="2965"/>
    <n v="1428087153"/>
    <x v="2969"/>
    <x v="0"/>
    <x v="57"/>
    <x v="0"/>
    <x v="6"/>
    <n v="821"/>
    <x v="1"/>
    <x v="6"/>
  </r>
  <r>
    <x v="2970"/>
    <x v="2969"/>
    <x v="2968"/>
    <x v="12"/>
    <x v="834"/>
    <x v="938"/>
    <x v="0"/>
    <x v="0"/>
    <s v="USD"/>
    <n v="1405699451"/>
    <x v="2966"/>
    <n v="1403107451"/>
    <x v="2970"/>
    <x v="0"/>
    <x v="110"/>
    <x v="0"/>
    <x v="6"/>
    <n v="3225.5"/>
    <x v="1"/>
    <x v="6"/>
  </r>
  <r>
    <x v="2971"/>
    <x v="2970"/>
    <x v="2969"/>
    <x v="50"/>
    <x v="1974"/>
    <x v="2210"/>
    <x v="0"/>
    <x v="0"/>
    <s v="USD"/>
    <n v="1409500078"/>
    <x v="2967"/>
    <n v="1406908078"/>
    <x v="2971"/>
    <x v="0"/>
    <x v="68"/>
    <x v="0"/>
    <x v="6"/>
    <n v="1624"/>
    <x v="1"/>
    <x v="6"/>
  </r>
  <r>
    <x v="2972"/>
    <x v="2971"/>
    <x v="2970"/>
    <x v="13"/>
    <x v="1975"/>
    <x v="2211"/>
    <x v="0"/>
    <x v="0"/>
    <s v="USD"/>
    <n v="1480899600"/>
    <x v="2968"/>
    <n v="1479609520"/>
    <x v="2972"/>
    <x v="0"/>
    <x v="57"/>
    <x v="0"/>
    <x v="6"/>
    <n v="1062"/>
    <x v="1"/>
    <x v="6"/>
  </r>
  <r>
    <x v="2973"/>
    <x v="2972"/>
    <x v="2971"/>
    <x v="10"/>
    <x v="1976"/>
    <x v="2212"/>
    <x v="0"/>
    <x v="0"/>
    <s v="USD"/>
    <n v="1451620800"/>
    <x v="2969"/>
    <n v="1449171508"/>
    <x v="2973"/>
    <x v="0"/>
    <x v="51"/>
    <x v="0"/>
    <x v="6"/>
    <n v="4386.5"/>
    <x v="1"/>
    <x v="6"/>
  </r>
  <r>
    <x v="2974"/>
    <x v="2973"/>
    <x v="2972"/>
    <x v="10"/>
    <x v="1977"/>
    <x v="607"/>
    <x v="0"/>
    <x v="0"/>
    <s v="USD"/>
    <n v="1411695300"/>
    <x v="2970"/>
    <n v="1409275671"/>
    <x v="2974"/>
    <x v="0"/>
    <x v="45"/>
    <x v="0"/>
    <x v="6"/>
    <n v="2593.5"/>
    <x v="1"/>
    <x v="6"/>
  </r>
  <r>
    <x v="2975"/>
    <x v="2974"/>
    <x v="2973"/>
    <x v="6"/>
    <x v="1978"/>
    <x v="2213"/>
    <x v="0"/>
    <x v="0"/>
    <s v="USD"/>
    <n v="1417057200"/>
    <x v="2971"/>
    <n v="1414599886"/>
    <x v="2975"/>
    <x v="0"/>
    <x v="116"/>
    <x v="0"/>
    <x v="6"/>
    <n v="4061.5"/>
    <x v="1"/>
    <x v="6"/>
  </r>
  <r>
    <x v="2976"/>
    <x v="2975"/>
    <x v="2974"/>
    <x v="159"/>
    <x v="678"/>
    <x v="2214"/>
    <x v="0"/>
    <x v="1"/>
    <s v="GBP"/>
    <n v="1457870400"/>
    <x v="2972"/>
    <n v="1456421530"/>
    <x v="2976"/>
    <x v="0"/>
    <x v="25"/>
    <x v="0"/>
    <x v="6"/>
    <n v="67"/>
    <x v="1"/>
    <x v="6"/>
  </r>
  <r>
    <x v="2977"/>
    <x v="2976"/>
    <x v="2975"/>
    <x v="9"/>
    <x v="767"/>
    <x v="2215"/>
    <x v="0"/>
    <x v="0"/>
    <s v="USD"/>
    <n v="1427076840"/>
    <x v="2973"/>
    <n v="1421960934"/>
    <x v="2977"/>
    <x v="0"/>
    <x v="209"/>
    <x v="0"/>
    <x v="6"/>
    <n v="1718.5"/>
    <x v="1"/>
    <x v="6"/>
  </r>
  <r>
    <x v="2978"/>
    <x v="2977"/>
    <x v="2976"/>
    <x v="47"/>
    <x v="1979"/>
    <x v="2216"/>
    <x v="0"/>
    <x v="0"/>
    <s v="USD"/>
    <n v="1413784740"/>
    <x v="2974"/>
    <n v="1412954547"/>
    <x v="2978"/>
    <x v="0"/>
    <x v="38"/>
    <x v="0"/>
    <x v="6"/>
    <n v="493.5"/>
    <x v="1"/>
    <x v="6"/>
  </r>
  <r>
    <x v="2979"/>
    <x v="2978"/>
    <x v="2977"/>
    <x v="10"/>
    <x v="1896"/>
    <x v="578"/>
    <x v="0"/>
    <x v="0"/>
    <s v="USD"/>
    <n v="1420524000"/>
    <x v="2975"/>
    <n v="1419104823"/>
    <x v="2979"/>
    <x v="0"/>
    <x v="67"/>
    <x v="0"/>
    <x v="6"/>
    <n v="2558"/>
    <x v="1"/>
    <x v="6"/>
  </r>
  <r>
    <x v="2980"/>
    <x v="2979"/>
    <x v="2978"/>
    <x v="9"/>
    <x v="1980"/>
    <x v="2217"/>
    <x v="0"/>
    <x v="0"/>
    <s v="USD"/>
    <n v="1440381600"/>
    <x v="2976"/>
    <n v="1438639130"/>
    <x v="2980"/>
    <x v="0"/>
    <x v="54"/>
    <x v="0"/>
    <x v="6"/>
    <n v="1649.5"/>
    <x v="1"/>
    <x v="6"/>
  </r>
  <r>
    <x v="2981"/>
    <x v="2980"/>
    <x v="2979"/>
    <x v="23"/>
    <x v="1981"/>
    <x v="2218"/>
    <x v="0"/>
    <x v="17"/>
    <s v="EUR"/>
    <n v="1443014756"/>
    <x v="2977"/>
    <n v="1439126756"/>
    <x v="2981"/>
    <x v="1"/>
    <x v="174"/>
    <x v="0"/>
    <x v="38"/>
    <n v="2627"/>
    <x v="1"/>
    <x v="38"/>
  </r>
  <r>
    <x v="2982"/>
    <x v="2981"/>
    <x v="2980"/>
    <x v="10"/>
    <x v="1982"/>
    <x v="2219"/>
    <x v="0"/>
    <x v="1"/>
    <s v="GBP"/>
    <n v="1455208143"/>
    <x v="2978"/>
    <n v="1452616143"/>
    <x v="2982"/>
    <x v="1"/>
    <x v="211"/>
    <x v="0"/>
    <x v="38"/>
    <n v="2581"/>
    <x v="1"/>
    <x v="38"/>
  </r>
  <r>
    <x v="2983"/>
    <x v="2982"/>
    <x v="2981"/>
    <x v="382"/>
    <x v="1983"/>
    <x v="2220"/>
    <x v="0"/>
    <x v="0"/>
    <s v="USD"/>
    <n v="1415722236"/>
    <x v="2979"/>
    <n v="1410534636"/>
    <x v="2983"/>
    <x v="1"/>
    <x v="486"/>
    <x v="0"/>
    <x v="38"/>
    <n v="85540.455000000002"/>
    <x v="1"/>
    <x v="38"/>
  </r>
  <r>
    <x v="2984"/>
    <x v="2983"/>
    <x v="2982"/>
    <x v="31"/>
    <x v="1984"/>
    <x v="2221"/>
    <x v="0"/>
    <x v="0"/>
    <s v="USD"/>
    <n v="1472020881"/>
    <x v="2980"/>
    <n v="1469428881"/>
    <x v="2984"/>
    <x v="1"/>
    <x v="423"/>
    <x v="0"/>
    <x v="38"/>
    <n v="12653"/>
    <x v="1"/>
    <x v="38"/>
  </r>
  <r>
    <x v="2985"/>
    <x v="2984"/>
    <x v="2983"/>
    <x v="3"/>
    <x v="297"/>
    <x v="2222"/>
    <x v="0"/>
    <x v="4"/>
    <s v="NZD"/>
    <n v="1477886400"/>
    <x v="2981"/>
    <n v="1476228128"/>
    <x v="2985"/>
    <x v="0"/>
    <x v="112"/>
    <x v="0"/>
    <x v="38"/>
    <n v="6138"/>
    <x v="1"/>
    <x v="38"/>
  </r>
  <r>
    <x v="2986"/>
    <x v="2985"/>
    <x v="2984"/>
    <x v="262"/>
    <x v="1985"/>
    <x v="269"/>
    <x v="0"/>
    <x v="1"/>
    <s v="GBP"/>
    <n v="1462100406"/>
    <x v="2982"/>
    <n v="1456920006"/>
    <x v="2986"/>
    <x v="0"/>
    <x v="66"/>
    <x v="0"/>
    <x v="38"/>
    <n v="1294"/>
    <x v="1"/>
    <x v="38"/>
  </r>
  <r>
    <x v="2987"/>
    <x v="2986"/>
    <x v="2985"/>
    <x v="31"/>
    <x v="1986"/>
    <x v="2223"/>
    <x v="0"/>
    <x v="0"/>
    <s v="USD"/>
    <n v="1476316800"/>
    <x v="2983"/>
    <n v="1473837751"/>
    <x v="2987"/>
    <x v="0"/>
    <x v="236"/>
    <x v="0"/>
    <x v="38"/>
    <n v="13932.6"/>
    <x v="1"/>
    <x v="38"/>
  </r>
  <r>
    <x v="2988"/>
    <x v="2987"/>
    <x v="2986"/>
    <x v="28"/>
    <x v="325"/>
    <x v="31"/>
    <x v="0"/>
    <x v="1"/>
    <s v="GBP"/>
    <n v="1466412081"/>
    <x v="2984"/>
    <n v="1463820081"/>
    <x v="2988"/>
    <x v="0"/>
    <x v="33"/>
    <x v="0"/>
    <x v="38"/>
    <n v="514"/>
    <x v="1"/>
    <x v="38"/>
  </r>
  <r>
    <x v="2989"/>
    <x v="2988"/>
    <x v="2987"/>
    <x v="22"/>
    <x v="1987"/>
    <x v="2224"/>
    <x v="0"/>
    <x v="0"/>
    <s v="USD"/>
    <n v="1450673940"/>
    <x v="2985"/>
    <n v="1448756962"/>
    <x v="2989"/>
    <x v="0"/>
    <x v="487"/>
    <x v="0"/>
    <x v="38"/>
    <n v="17835.5"/>
    <x v="1"/>
    <x v="38"/>
  </r>
  <r>
    <x v="2990"/>
    <x v="2989"/>
    <x v="2988"/>
    <x v="3"/>
    <x v="1117"/>
    <x v="31"/>
    <x v="0"/>
    <x v="0"/>
    <s v="USD"/>
    <n v="1452174420"/>
    <x v="2986"/>
    <n v="1449150420"/>
    <x v="2990"/>
    <x v="0"/>
    <x v="74"/>
    <x v="0"/>
    <x v="38"/>
    <n v="5013.5"/>
    <x v="1"/>
    <x v="38"/>
  </r>
  <r>
    <x v="2991"/>
    <x v="2990"/>
    <x v="2989"/>
    <x v="0"/>
    <x v="1988"/>
    <x v="2225"/>
    <x v="0"/>
    <x v="0"/>
    <s v="USD"/>
    <n v="1485547530"/>
    <x v="2987"/>
    <n v="1483646730"/>
    <x v="2991"/>
    <x v="0"/>
    <x v="251"/>
    <x v="0"/>
    <x v="38"/>
    <n v="4436.5"/>
    <x v="1"/>
    <x v="38"/>
  </r>
  <r>
    <x v="2992"/>
    <x v="2991"/>
    <x v="2990"/>
    <x v="9"/>
    <x v="1989"/>
    <x v="2226"/>
    <x v="0"/>
    <x v="0"/>
    <s v="USD"/>
    <n v="1476037510"/>
    <x v="2988"/>
    <n v="1473445510"/>
    <x v="2992"/>
    <x v="0"/>
    <x v="31"/>
    <x v="0"/>
    <x v="38"/>
    <n v="1599.5"/>
    <x v="1"/>
    <x v="38"/>
  </r>
  <r>
    <x v="2993"/>
    <x v="2992"/>
    <x v="2991"/>
    <x v="28"/>
    <x v="1141"/>
    <x v="2227"/>
    <x v="0"/>
    <x v="0"/>
    <s v="USD"/>
    <n v="1455998867"/>
    <x v="2989"/>
    <n v="1453406867"/>
    <x v="2993"/>
    <x v="0"/>
    <x v="19"/>
    <x v="0"/>
    <x v="38"/>
    <n v="512.5"/>
    <x v="1"/>
    <x v="38"/>
  </r>
  <r>
    <x v="2994"/>
    <x v="2993"/>
    <x v="2992"/>
    <x v="43"/>
    <x v="1990"/>
    <x v="2228"/>
    <x v="0"/>
    <x v="1"/>
    <s v="GBP"/>
    <n v="1412335772"/>
    <x v="2990"/>
    <n v="1409743772"/>
    <x v="2994"/>
    <x v="0"/>
    <x v="211"/>
    <x v="0"/>
    <x v="38"/>
    <n v="716.12"/>
    <x v="1"/>
    <x v="38"/>
  </r>
  <r>
    <x v="2995"/>
    <x v="2994"/>
    <x v="2993"/>
    <x v="36"/>
    <x v="1991"/>
    <x v="2229"/>
    <x v="0"/>
    <x v="0"/>
    <s v="USD"/>
    <n v="1484841471"/>
    <x v="2991"/>
    <n v="1482249471"/>
    <x v="2995"/>
    <x v="0"/>
    <x v="437"/>
    <x v="0"/>
    <x v="38"/>
    <n v="7996.5"/>
    <x v="1"/>
    <x v="38"/>
  </r>
  <r>
    <x v="2996"/>
    <x v="2995"/>
    <x v="2994"/>
    <x v="19"/>
    <x v="1992"/>
    <x v="2230"/>
    <x v="0"/>
    <x v="0"/>
    <s v="USD"/>
    <n v="1432677240"/>
    <x v="2992"/>
    <n v="1427493240"/>
    <x v="2996"/>
    <x v="0"/>
    <x v="413"/>
    <x v="0"/>
    <x v="38"/>
    <n v="30286"/>
    <x v="1"/>
    <x v="38"/>
  </r>
  <r>
    <x v="2997"/>
    <x v="2996"/>
    <x v="2995"/>
    <x v="3"/>
    <x v="1993"/>
    <x v="2231"/>
    <x v="0"/>
    <x v="0"/>
    <s v="USD"/>
    <n v="1488171540"/>
    <x v="2993"/>
    <n v="1486661793"/>
    <x v="2997"/>
    <x v="0"/>
    <x v="248"/>
    <x v="0"/>
    <x v="38"/>
    <n v="5244"/>
    <x v="1"/>
    <x v="38"/>
  </r>
  <r>
    <x v="2998"/>
    <x v="2997"/>
    <x v="2996"/>
    <x v="63"/>
    <x v="1994"/>
    <x v="2232"/>
    <x v="0"/>
    <x v="0"/>
    <s v="USD"/>
    <n v="1402892700"/>
    <x v="2994"/>
    <n v="1400474329"/>
    <x v="2998"/>
    <x v="0"/>
    <x v="488"/>
    <x v="0"/>
    <x v="38"/>
    <n v="25973.75"/>
    <x v="1"/>
    <x v="38"/>
  </r>
  <r>
    <x v="2999"/>
    <x v="2998"/>
    <x v="2997"/>
    <x v="383"/>
    <x v="1964"/>
    <x v="2233"/>
    <x v="0"/>
    <x v="0"/>
    <s v="USD"/>
    <n v="1488333600"/>
    <x v="807"/>
    <n v="1487094360"/>
    <x v="2999"/>
    <x v="0"/>
    <x v="9"/>
    <x v="0"/>
    <x v="38"/>
    <n v="812.5"/>
    <x v="1"/>
    <x v="38"/>
  </r>
  <r>
    <x v="3000"/>
    <x v="2999"/>
    <x v="2998"/>
    <x v="2"/>
    <x v="83"/>
    <x v="31"/>
    <x v="0"/>
    <x v="0"/>
    <s v="USD"/>
    <n v="1485885600"/>
    <x v="2995"/>
    <n v="1484682670"/>
    <x v="3000"/>
    <x v="0"/>
    <x v="22"/>
    <x v="0"/>
    <x v="38"/>
    <n v="254"/>
    <x v="1"/>
    <x v="38"/>
  </r>
  <r>
    <x v="3001"/>
    <x v="3000"/>
    <x v="2999"/>
    <x v="384"/>
    <x v="1995"/>
    <x v="2234"/>
    <x v="0"/>
    <x v="0"/>
    <s v="USD"/>
    <n v="1468445382"/>
    <x v="2996"/>
    <n v="1465853382"/>
    <x v="3001"/>
    <x v="0"/>
    <x v="489"/>
    <x v="0"/>
    <x v="38"/>
    <n v="11583.004999999999"/>
    <x v="1"/>
    <x v="38"/>
  </r>
  <r>
    <x v="3002"/>
    <x v="3001"/>
    <x v="3000"/>
    <x v="39"/>
    <x v="1996"/>
    <x v="2235"/>
    <x v="0"/>
    <x v="0"/>
    <s v="USD"/>
    <n v="1356552252"/>
    <x v="2997"/>
    <n v="1353960252"/>
    <x v="3002"/>
    <x v="0"/>
    <x v="201"/>
    <x v="0"/>
    <x v="38"/>
    <n v="3849.7150000000001"/>
    <x v="1"/>
    <x v="38"/>
  </r>
  <r>
    <x v="3003"/>
    <x v="3002"/>
    <x v="3001"/>
    <x v="9"/>
    <x v="1891"/>
    <x v="2107"/>
    <x v="0"/>
    <x v="0"/>
    <s v="USD"/>
    <n v="1456811940"/>
    <x v="2998"/>
    <n v="1454098976"/>
    <x v="3003"/>
    <x v="0"/>
    <x v="57"/>
    <x v="0"/>
    <x v="38"/>
    <n v="1526"/>
    <x v="1"/>
    <x v="38"/>
  </r>
  <r>
    <x v="3004"/>
    <x v="3003"/>
    <x v="3002"/>
    <x v="79"/>
    <x v="1997"/>
    <x v="2236"/>
    <x v="0"/>
    <x v="0"/>
    <s v="USD"/>
    <n v="1416089324"/>
    <x v="2999"/>
    <n v="1413493724"/>
    <x v="3004"/>
    <x v="0"/>
    <x v="490"/>
    <x v="0"/>
    <x v="38"/>
    <n v="22701.5"/>
    <x v="1"/>
    <x v="38"/>
  </r>
  <r>
    <x v="3005"/>
    <x v="3004"/>
    <x v="3003"/>
    <x v="385"/>
    <x v="1998"/>
    <x v="2237"/>
    <x v="0"/>
    <x v="0"/>
    <s v="USD"/>
    <n v="1412611905"/>
    <x v="3000"/>
    <n v="1410019905"/>
    <x v="3005"/>
    <x v="0"/>
    <x v="115"/>
    <x v="0"/>
    <x v="38"/>
    <n v="6445.3"/>
    <x v="1"/>
    <x v="38"/>
  </r>
  <r>
    <x v="3006"/>
    <x v="3005"/>
    <x v="3004"/>
    <x v="6"/>
    <x v="1999"/>
    <x v="2133"/>
    <x v="0"/>
    <x v="5"/>
    <s v="CAD"/>
    <n v="1418580591"/>
    <x v="3001"/>
    <n v="1415988591"/>
    <x v="3006"/>
    <x v="0"/>
    <x v="174"/>
    <x v="0"/>
    <x v="38"/>
    <n v="4358.5"/>
    <x v="1"/>
    <x v="38"/>
  </r>
  <r>
    <x v="3007"/>
    <x v="3006"/>
    <x v="3005"/>
    <x v="20"/>
    <x v="1144"/>
    <x v="2238"/>
    <x v="0"/>
    <x v="0"/>
    <s v="USD"/>
    <n v="1429938683"/>
    <x v="3002"/>
    <n v="1428124283"/>
    <x v="3007"/>
    <x v="0"/>
    <x v="9"/>
    <x v="0"/>
    <x v="38"/>
    <n v="550"/>
    <x v="1"/>
    <x v="38"/>
  </r>
  <r>
    <x v="3008"/>
    <x v="3007"/>
    <x v="3006"/>
    <x v="9"/>
    <x v="1891"/>
    <x v="2107"/>
    <x v="0"/>
    <x v="0"/>
    <s v="USD"/>
    <n v="1453352719"/>
    <x v="3003"/>
    <n v="1450760719"/>
    <x v="3008"/>
    <x v="0"/>
    <x v="55"/>
    <x v="0"/>
    <x v="38"/>
    <n v="1530.5"/>
    <x v="1"/>
    <x v="38"/>
  </r>
  <r>
    <x v="3009"/>
    <x v="3008"/>
    <x v="3007"/>
    <x v="31"/>
    <x v="2000"/>
    <x v="2239"/>
    <x v="0"/>
    <x v="0"/>
    <s v="USD"/>
    <n v="1417012840"/>
    <x v="3004"/>
    <n v="1414417240"/>
    <x v="3009"/>
    <x v="0"/>
    <x v="130"/>
    <x v="0"/>
    <x v="38"/>
    <n v="15033.5"/>
    <x v="1"/>
    <x v="38"/>
  </r>
  <r>
    <x v="3010"/>
    <x v="3009"/>
    <x v="3008"/>
    <x v="15"/>
    <x v="23"/>
    <x v="2240"/>
    <x v="0"/>
    <x v="0"/>
    <s v="USD"/>
    <n v="1424548719"/>
    <x v="3005"/>
    <n v="1419364719"/>
    <x v="3010"/>
    <x v="0"/>
    <x v="41"/>
    <x v="0"/>
    <x v="38"/>
    <n v="1192.5"/>
    <x v="1"/>
    <x v="38"/>
  </r>
  <r>
    <x v="3011"/>
    <x v="3010"/>
    <x v="3009"/>
    <x v="43"/>
    <x v="2001"/>
    <x v="2241"/>
    <x v="0"/>
    <x v="3"/>
    <s v="EUR"/>
    <n v="1450911540"/>
    <x v="3006"/>
    <n v="1448536516"/>
    <x v="3011"/>
    <x v="0"/>
    <x v="20"/>
    <x v="0"/>
    <x v="38"/>
    <n v="198"/>
    <x v="1"/>
    <x v="38"/>
  </r>
  <r>
    <x v="3012"/>
    <x v="3011"/>
    <x v="3010"/>
    <x v="23"/>
    <x v="2002"/>
    <x v="2242"/>
    <x v="0"/>
    <x v="0"/>
    <s v="USD"/>
    <n v="1423587130"/>
    <x v="3007"/>
    <n v="1421772730"/>
    <x v="3012"/>
    <x v="0"/>
    <x v="165"/>
    <x v="0"/>
    <x v="38"/>
    <n v="2370"/>
    <x v="1"/>
    <x v="38"/>
  </r>
  <r>
    <x v="3013"/>
    <x v="3012"/>
    <x v="3011"/>
    <x v="3"/>
    <x v="2003"/>
    <x v="2243"/>
    <x v="0"/>
    <x v="0"/>
    <s v="USD"/>
    <n v="1434917049"/>
    <x v="3008"/>
    <n v="1432325049"/>
    <x v="3013"/>
    <x v="0"/>
    <x v="329"/>
    <x v="0"/>
    <x v="38"/>
    <n v="7901.5"/>
    <x v="1"/>
    <x v="38"/>
  </r>
  <r>
    <x v="3014"/>
    <x v="3013"/>
    <x v="3012"/>
    <x v="31"/>
    <x v="2004"/>
    <x v="2244"/>
    <x v="0"/>
    <x v="0"/>
    <s v="USD"/>
    <n v="1415163600"/>
    <x v="3009"/>
    <n v="1412737080"/>
    <x v="3014"/>
    <x v="0"/>
    <x v="491"/>
    <x v="0"/>
    <x v="38"/>
    <n v="14416.5"/>
    <x v="1"/>
    <x v="38"/>
  </r>
  <r>
    <x v="3015"/>
    <x v="3014"/>
    <x v="3013"/>
    <x v="104"/>
    <x v="2005"/>
    <x v="2245"/>
    <x v="0"/>
    <x v="0"/>
    <s v="USD"/>
    <n v="1402459200"/>
    <x v="3010"/>
    <n v="1401125238"/>
    <x v="3015"/>
    <x v="0"/>
    <x v="244"/>
    <x v="0"/>
    <x v="38"/>
    <n v="1774"/>
    <x v="1"/>
    <x v="38"/>
  </r>
  <r>
    <x v="3016"/>
    <x v="3015"/>
    <x v="3014"/>
    <x v="0"/>
    <x v="2006"/>
    <x v="2246"/>
    <x v="0"/>
    <x v="0"/>
    <s v="USD"/>
    <n v="1405688952"/>
    <x v="3011"/>
    <n v="1400504952"/>
    <x v="3016"/>
    <x v="0"/>
    <x v="17"/>
    <x v="0"/>
    <x v="38"/>
    <n v="4379"/>
    <x v="1"/>
    <x v="38"/>
  </r>
  <r>
    <x v="3017"/>
    <x v="3016"/>
    <x v="3015"/>
    <x v="29"/>
    <x v="2007"/>
    <x v="2247"/>
    <x v="0"/>
    <x v="0"/>
    <s v="USD"/>
    <n v="1408566243"/>
    <x v="3012"/>
    <n v="1405974243"/>
    <x v="3017"/>
    <x v="0"/>
    <x v="180"/>
    <x v="0"/>
    <x v="38"/>
    <n v="11722"/>
    <x v="1"/>
    <x v="38"/>
  </r>
  <r>
    <x v="3018"/>
    <x v="3017"/>
    <x v="3016"/>
    <x v="285"/>
    <x v="2008"/>
    <x v="2248"/>
    <x v="0"/>
    <x v="6"/>
    <s v="EUR"/>
    <n v="1437429600"/>
    <x v="3013"/>
    <n v="1433747376"/>
    <x v="3018"/>
    <x v="0"/>
    <x v="14"/>
    <x v="0"/>
    <x v="38"/>
    <n v="2135.5"/>
    <x v="1"/>
    <x v="38"/>
  </r>
  <r>
    <x v="3019"/>
    <x v="3018"/>
    <x v="3017"/>
    <x v="36"/>
    <x v="2009"/>
    <x v="2249"/>
    <x v="0"/>
    <x v="0"/>
    <s v="USD"/>
    <n v="1401159600"/>
    <x v="3014"/>
    <n v="1398801620"/>
    <x v="3019"/>
    <x v="0"/>
    <x v="334"/>
    <x v="0"/>
    <x v="38"/>
    <n v="9205.5"/>
    <x v="1"/>
    <x v="38"/>
  </r>
  <r>
    <x v="3020"/>
    <x v="3019"/>
    <x v="3018"/>
    <x v="39"/>
    <x v="2010"/>
    <x v="2250"/>
    <x v="0"/>
    <x v="0"/>
    <s v="USD"/>
    <n v="1439583533"/>
    <x v="3015"/>
    <n v="1434399533"/>
    <x v="3020"/>
    <x v="0"/>
    <x v="209"/>
    <x v="0"/>
    <x v="38"/>
    <n v="3535"/>
    <x v="1"/>
    <x v="38"/>
  </r>
  <r>
    <x v="3021"/>
    <x v="3020"/>
    <x v="3019"/>
    <x v="37"/>
    <x v="2011"/>
    <x v="2251"/>
    <x v="0"/>
    <x v="0"/>
    <s v="USD"/>
    <n v="1479794340"/>
    <x v="3016"/>
    <n v="1476715869"/>
    <x v="3021"/>
    <x v="0"/>
    <x v="273"/>
    <x v="0"/>
    <x v="38"/>
    <n v="2662"/>
    <x v="1"/>
    <x v="38"/>
  </r>
  <r>
    <x v="3022"/>
    <x v="3021"/>
    <x v="3020"/>
    <x v="3"/>
    <x v="2012"/>
    <x v="2252"/>
    <x v="0"/>
    <x v="0"/>
    <s v="USD"/>
    <n v="1472338409"/>
    <x v="3017"/>
    <n v="1468450409"/>
    <x v="3022"/>
    <x v="0"/>
    <x v="95"/>
    <x v="0"/>
    <x v="38"/>
    <n v="5075"/>
    <x v="1"/>
    <x v="38"/>
  </r>
  <r>
    <x v="3023"/>
    <x v="3022"/>
    <x v="3021"/>
    <x v="176"/>
    <x v="2013"/>
    <x v="288"/>
    <x v="0"/>
    <x v="1"/>
    <s v="GBP"/>
    <n v="1434039186"/>
    <x v="3018"/>
    <n v="1430151186"/>
    <x v="3023"/>
    <x v="0"/>
    <x v="79"/>
    <x v="0"/>
    <x v="38"/>
    <n v="363.5"/>
    <x v="1"/>
    <x v="38"/>
  </r>
  <r>
    <x v="3024"/>
    <x v="3023"/>
    <x v="3022"/>
    <x v="10"/>
    <x v="2014"/>
    <x v="2253"/>
    <x v="0"/>
    <x v="0"/>
    <s v="USD"/>
    <n v="1349567475"/>
    <x v="3019"/>
    <n v="1346975475"/>
    <x v="3024"/>
    <x v="0"/>
    <x v="0"/>
    <x v="0"/>
    <x v="38"/>
    <n v="6251.5"/>
    <x v="1"/>
    <x v="38"/>
  </r>
  <r>
    <x v="3025"/>
    <x v="3024"/>
    <x v="3023"/>
    <x v="30"/>
    <x v="2015"/>
    <x v="2254"/>
    <x v="0"/>
    <x v="1"/>
    <s v="GBP"/>
    <n v="1401465600"/>
    <x v="3020"/>
    <n v="1399032813"/>
    <x v="3025"/>
    <x v="0"/>
    <x v="108"/>
    <x v="0"/>
    <x v="38"/>
    <n v="3850"/>
    <x v="1"/>
    <x v="38"/>
  </r>
  <r>
    <x v="3026"/>
    <x v="3025"/>
    <x v="3024"/>
    <x v="42"/>
    <x v="2016"/>
    <x v="2255"/>
    <x v="0"/>
    <x v="1"/>
    <s v="GBP"/>
    <n v="1488538892"/>
    <x v="3021"/>
    <n v="1487329292"/>
    <x v="3026"/>
    <x v="0"/>
    <x v="20"/>
    <x v="0"/>
    <x v="38"/>
    <n v="657.5"/>
    <x v="1"/>
    <x v="38"/>
  </r>
  <r>
    <x v="3027"/>
    <x v="3026"/>
    <x v="3025"/>
    <x v="79"/>
    <x v="2017"/>
    <x v="2256"/>
    <x v="0"/>
    <x v="0"/>
    <s v="USD"/>
    <n v="1426866851"/>
    <x v="3022"/>
    <n v="1424278451"/>
    <x v="3027"/>
    <x v="0"/>
    <x v="492"/>
    <x v="0"/>
    <x v="38"/>
    <n v="26448"/>
    <x v="1"/>
    <x v="38"/>
  </r>
  <r>
    <x v="3028"/>
    <x v="3027"/>
    <x v="3026"/>
    <x v="10"/>
    <x v="2018"/>
    <x v="2257"/>
    <x v="0"/>
    <x v="0"/>
    <s v="USD"/>
    <n v="1471242025"/>
    <x v="3023"/>
    <n v="1468650025"/>
    <x v="3028"/>
    <x v="0"/>
    <x v="221"/>
    <x v="0"/>
    <x v="38"/>
    <n v="4250"/>
    <x v="1"/>
    <x v="38"/>
  </r>
  <r>
    <x v="3029"/>
    <x v="3028"/>
    <x v="3027"/>
    <x v="11"/>
    <x v="2019"/>
    <x v="2258"/>
    <x v="0"/>
    <x v="0"/>
    <s v="USD"/>
    <n v="1416285300"/>
    <x v="3024"/>
    <n v="1413824447"/>
    <x v="3029"/>
    <x v="0"/>
    <x v="493"/>
    <x v="0"/>
    <x v="38"/>
    <n v="16625.5"/>
    <x v="1"/>
    <x v="38"/>
  </r>
  <r>
    <x v="3030"/>
    <x v="3029"/>
    <x v="3028"/>
    <x v="257"/>
    <x v="122"/>
    <x v="2259"/>
    <x v="0"/>
    <x v="0"/>
    <s v="USD"/>
    <n v="1442426171"/>
    <x v="3025"/>
    <n v="1439834171"/>
    <x v="3030"/>
    <x v="0"/>
    <x v="14"/>
    <x v="0"/>
    <x v="38"/>
    <n v="954"/>
    <x v="1"/>
    <x v="38"/>
  </r>
  <r>
    <x v="3031"/>
    <x v="3030"/>
    <x v="3029"/>
    <x v="15"/>
    <x v="646"/>
    <x v="31"/>
    <x v="0"/>
    <x v="0"/>
    <s v="USD"/>
    <n v="1476479447"/>
    <x v="3026"/>
    <n v="1471295447"/>
    <x v="3031"/>
    <x v="0"/>
    <x v="60"/>
    <x v="0"/>
    <x v="38"/>
    <n v="764.5"/>
    <x v="1"/>
    <x v="38"/>
  </r>
  <r>
    <x v="3032"/>
    <x v="3031"/>
    <x v="3030"/>
    <x v="28"/>
    <x v="2020"/>
    <x v="66"/>
    <x v="0"/>
    <x v="0"/>
    <s v="USD"/>
    <n v="1441933459"/>
    <x v="3027"/>
    <n v="1439341459"/>
    <x v="3032"/>
    <x v="0"/>
    <x v="20"/>
    <x v="0"/>
    <x v="38"/>
    <n v="648.5"/>
    <x v="1"/>
    <x v="38"/>
  </r>
  <r>
    <x v="3033"/>
    <x v="3032"/>
    <x v="3031"/>
    <x v="9"/>
    <x v="2021"/>
    <x v="2260"/>
    <x v="0"/>
    <x v="0"/>
    <s v="USD"/>
    <n v="1471487925"/>
    <x v="3028"/>
    <n v="1468895925"/>
    <x v="3033"/>
    <x v="0"/>
    <x v="23"/>
    <x v="0"/>
    <x v="38"/>
    <n v="2209.5"/>
    <x v="1"/>
    <x v="38"/>
  </r>
  <r>
    <x v="3034"/>
    <x v="3033"/>
    <x v="3032"/>
    <x v="57"/>
    <x v="2022"/>
    <x v="2261"/>
    <x v="0"/>
    <x v="0"/>
    <s v="USD"/>
    <n v="1477972740"/>
    <x v="3029"/>
    <n v="1475326255"/>
    <x v="3034"/>
    <x v="0"/>
    <x v="494"/>
    <x v="0"/>
    <x v="38"/>
    <n v="56898"/>
    <x v="1"/>
    <x v="38"/>
  </r>
  <r>
    <x v="3035"/>
    <x v="3034"/>
    <x v="3033"/>
    <x v="31"/>
    <x v="2023"/>
    <x v="2262"/>
    <x v="0"/>
    <x v="0"/>
    <s v="USD"/>
    <n v="1367674009"/>
    <x v="3030"/>
    <n v="1365082009"/>
    <x v="3035"/>
    <x v="0"/>
    <x v="495"/>
    <x v="0"/>
    <x v="38"/>
    <n v="13751.855"/>
    <x v="1"/>
    <x v="38"/>
  </r>
  <r>
    <x v="3036"/>
    <x v="3035"/>
    <x v="3034"/>
    <x v="31"/>
    <x v="2024"/>
    <x v="2263"/>
    <x v="0"/>
    <x v="0"/>
    <s v="USD"/>
    <n v="1376654340"/>
    <x v="3031"/>
    <n v="1373568644"/>
    <x v="3036"/>
    <x v="0"/>
    <x v="313"/>
    <x v="0"/>
    <x v="38"/>
    <n v="16006"/>
    <x v="1"/>
    <x v="38"/>
  </r>
  <r>
    <x v="3037"/>
    <x v="3036"/>
    <x v="3035"/>
    <x v="2"/>
    <x v="1761"/>
    <x v="2264"/>
    <x v="0"/>
    <x v="0"/>
    <s v="USD"/>
    <n v="1285995540"/>
    <x v="3032"/>
    <n v="1279574773"/>
    <x v="3037"/>
    <x v="0"/>
    <x v="58"/>
    <x v="0"/>
    <x v="38"/>
    <n v="549"/>
    <x v="1"/>
    <x v="38"/>
  </r>
  <r>
    <x v="3038"/>
    <x v="3037"/>
    <x v="3036"/>
    <x v="28"/>
    <x v="2025"/>
    <x v="10"/>
    <x v="0"/>
    <x v="0"/>
    <s v="USD"/>
    <n v="1457071397"/>
    <x v="3033"/>
    <n v="1451887397"/>
    <x v="3038"/>
    <x v="0"/>
    <x v="74"/>
    <x v="0"/>
    <x v="38"/>
    <n v="516"/>
    <x v="1"/>
    <x v="38"/>
  </r>
  <r>
    <x v="3039"/>
    <x v="3038"/>
    <x v="3037"/>
    <x v="22"/>
    <x v="2026"/>
    <x v="2265"/>
    <x v="0"/>
    <x v="0"/>
    <s v="USD"/>
    <n v="1388303940"/>
    <x v="3034"/>
    <n v="1386011038"/>
    <x v="3039"/>
    <x v="0"/>
    <x v="163"/>
    <x v="0"/>
    <x v="38"/>
    <n v="10989.39"/>
    <x v="1"/>
    <x v="38"/>
  </r>
  <r>
    <x v="3040"/>
    <x v="3039"/>
    <x v="3038"/>
    <x v="9"/>
    <x v="2027"/>
    <x v="1881"/>
    <x v="0"/>
    <x v="0"/>
    <s v="USD"/>
    <n v="1435359600"/>
    <x v="3035"/>
    <n v="1434999621"/>
    <x v="3040"/>
    <x v="0"/>
    <x v="288"/>
    <x v="0"/>
    <x v="38"/>
    <n v="1633.5"/>
    <x v="1"/>
    <x v="38"/>
  </r>
  <r>
    <x v="3041"/>
    <x v="3040"/>
    <x v="3039"/>
    <x v="386"/>
    <x v="2028"/>
    <x v="2266"/>
    <x v="0"/>
    <x v="0"/>
    <s v="USD"/>
    <n v="1453323048"/>
    <x v="3036"/>
    <n v="1450731048"/>
    <x v="3041"/>
    <x v="0"/>
    <x v="195"/>
    <x v="0"/>
    <x v="38"/>
    <n v="4632.5"/>
    <x v="1"/>
    <x v="38"/>
  </r>
  <r>
    <x v="3042"/>
    <x v="3041"/>
    <x v="3040"/>
    <x v="15"/>
    <x v="1151"/>
    <x v="602"/>
    <x v="0"/>
    <x v="1"/>
    <s v="GBP"/>
    <n v="1444149047"/>
    <x v="3037"/>
    <n v="1441557047"/>
    <x v="3042"/>
    <x v="0"/>
    <x v="77"/>
    <x v="0"/>
    <x v="38"/>
    <n v="978.5"/>
    <x v="1"/>
    <x v="38"/>
  </r>
  <r>
    <x v="3043"/>
    <x v="3042"/>
    <x v="3041"/>
    <x v="36"/>
    <x v="2029"/>
    <x v="2267"/>
    <x v="0"/>
    <x v="5"/>
    <s v="CAD"/>
    <n v="1429152600"/>
    <x v="3038"/>
    <n v="1426815699"/>
    <x v="3043"/>
    <x v="0"/>
    <x v="130"/>
    <x v="0"/>
    <x v="38"/>
    <n v="8314.5"/>
    <x v="1"/>
    <x v="38"/>
  </r>
  <r>
    <x v="3044"/>
    <x v="3043"/>
    <x v="3042"/>
    <x v="14"/>
    <x v="2030"/>
    <x v="2268"/>
    <x v="0"/>
    <x v="0"/>
    <s v="USD"/>
    <n v="1454433998"/>
    <x v="3039"/>
    <n v="1453137998"/>
    <x v="3044"/>
    <x v="0"/>
    <x v="239"/>
    <x v="0"/>
    <x v="38"/>
    <n v="6638.5"/>
    <x v="1"/>
    <x v="38"/>
  </r>
  <r>
    <x v="3045"/>
    <x v="3044"/>
    <x v="3043"/>
    <x v="23"/>
    <x v="2031"/>
    <x v="2269"/>
    <x v="0"/>
    <x v="0"/>
    <s v="USD"/>
    <n v="1408679055"/>
    <x v="3040"/>
    <n v="1406087055"/>
    <x v="3045"/>
    <x v="0"/>
    <x v="31"/>
    <x v="0"/>
    <x v="38"/>
    <n v="2686.13"/>
    <x v="1"/>
    <x v="38"/>
  </r>
  <r>
    <x v="3046"/>
    <x v="3045"/>
    <x v="3044"/>
    <x v="278"/>
    <x v="2032"/>
    <x v="2270"/>
    <x v="0"/>
    <x v="0"/>
    <s v="USD"/>
    <n v="1410324720"/>
    <x v="3041"/>
    <n v="1407784586"/>
    <x v="3046"/>
    <x v="0"/>
    <x v="6"/>
    <x v="0"/>
    <x v="38"/>
    <n v="7567.5"/>
    <x v="1"/>
    <x v="38"/>
  </r>
  <r>
    <x v="3047"/>
    <x v="3046"/>
    <x v="3045"/>
    <x v="2"/>
    <x v="2033"/>
    <x v="2271"/>
    <x v="0"/>
    <x v="0"/>
    <s v="USD"/>
    <n v="1461762960"/>
    <x v="3042"/>
    <n v="1457999054"/>
    <x v="3047"/>
    <x v="0"/>
    <x v="9"/>
    <x v="0"/>
    <x v="38"/>
    <n v="382.5"/>
    <x v="1"/>
    <x v="38"/>
  </r>
  <r>
    <x v="3048"/>
    <x v="3047"/>
    <x v="3046"/>
    <x v="10"/>
    <x v="2034"/>
    <x v="2272"/>
    <x v="0"/>
    <x v="0"/>
    <s v="USD"/>
    <n v="1420060920"/>
    <x v="3043"/>
    <n v="1417556262"/>
    <x v="3048"/>
    <x v="0"/>
    <x v="5"/>
    <x v="0"/>
    <x v="38"/>
    <n v="4183.5"/>
    <x v="1"/>
    <x v="38"/>
  </r>
  <r>
    <x v="3049"/>
    <x v="3048"/>
    <x v="3047"/>
    <x v="192"/>
    <x v="417"/>
    <x v="313"/>
    <x v="0"/>
    <x v="0"/>
    <s v="USD"/>
    <n v="1434241255"/>
    <x v="3044"/>
    <n v="1431649255"/>
    <x v="3049"/>
    <x v="0"/>
    <x v="241"/>
    <x v="0"/>
    <x v="38"/>
    <n v="2027"/>
    <x v="1"/>
    <x v="38"/>
  </r>
  <r>
    <x v="3050"/>
    <x v="3049"/>
    <x v="3048"/>
    <x v="20"/>
    <x v="69"/>
    <x v="938"/>
    <x v="0"/>
    <x v="0"/>
    <s v="USD"/>
    <n v="1462420960"/>
    <x v="3045"/>
    <n v="1459828960"/>
    <x v="3050"/>
    <x v="0"/>
    <x v="82"/>
    <x v="0"/>
    <x v="38"/>
    <n v="322.5"/>
    <x v="1"/>
    <x v="38"/>
  </r>
  <r>
    <x v="3051"/>
    <x v="3050"/>
    <x v="3049"/>
    <x v="8"/>
    <x v="2035"/>
    <x v="2273"/>
    <x v="2"/>
    <x v="1"/>
    <s v="GBP"/>
    <n v="1486547945"/>
    <x v="3046"/>
    <n v="1483955945"/>
    <x v="3051"/>
    <x v="1"/>
    <x v="2"/>
    <x v="1"/>
    <x v="38"/>
    <n v="431"/>
    <x v="1"/>
    <x v="38"/>
  </r>
  <r>
    <x v="3052"/>
    <x v="3051"/>
    <x v="3050"/>
    <x v="63"/>
    <x v="735"/>
    <x v="840"/>
    <x v="2"/>
    <x v="0"/>
    <s v="USD"/>
    <n v="1432828740"/>
    <x v="3047"/>
    <n v="1430237094"/>
    <x v="3052"/>
    <x v="0"/>
    <x v="84"/>
    <x v="1"/>
    <x v="38"/>
    <n v="38.5"/>
    <x v="1"/>
    <x v="38"/>
  </r>
  <r>
    <x v="3053"/>
    <x v="3052"/>
    <x v="3051"/>
    <x v="3"/>
    <x v="130"/>
    <x v="177"/>
    <x v="2"/>
    <x v="0"/>
    <s v="USD"/>
    <n v="1412222340"/>
    <x v="3048"/>
    <n v="1407781013"/>
    <x v="3053"/>
    <x v="0"/>
    <x v="83"/>
    <x v="1"/>
    <x v="38"/>
    <n v="21.5"/>
    <x v="1"/>
    <x v="38"/>
  </r>
  <r>
    <x v="3054"/>
    <x v="3053"/>
    <x v="3052"/>
    <x v="43"/>
    <x v="117"/>
    <x v="109"/>
    <x v="2"/>
    <x v="0"/>
    <s v="USD"/>
    <n v="1425258240"/>
    <x v="3049"/>
    <n v="1422043154"/>
    <x v="3054"/>
    <x v="0"/>
    <x v="78"/>
    <x v="1"/>
    <x v="38"/>
    <n v="0"/>
    <x v="1"/>
    <x v="38"/>
  </r>
  <r>
    <x v="3055"/>
    <x v="3054"/>
    <x v="3053"/>
    <x v="22"/>
    <x v="116"/>
    <x v="2274"/>
    <x v="2"/>
    <x v="0"/>
    <s v="USD"/>
    <n v="1420844390"/>
    <x v="3050"/>
    <n v="1415660390"/>
    <x v="3055"/>
    <x v="0"/>
    <x v="29"/>
    <x v="1"/>
    <x v="38"/>
    <n v="1"/>
    <x v="1"/>
    <x v="38"/>
  </r>
  <r>
    <x v="3056"/>
    <x v="3055"/>
    <x v="3054"/>
    <x v="31"/>
    <x v="117"/>
    <x v="109"/>
    <x v="2"/>
    <x v="0"/>
    <s v="USD"/>
    <n v="1412003784"/>
    <x v="3051"/>
    <n v="1406819784"/>
    <x v="3056"/>
    <x v="0"/>
    <x v="78"/>
    <x v="1"/>
    <x v="38"/>
    <n v="0"/>
    <x v="1"/>
    <x v="38"/>
  </r>
  <r>
    <x v="3057"/>
    <x v="3056"/>
    <x v="3055"/>
    <x v="63"/>
    <x v="117"/>
    <x v="109"/>
    <x v="2"/>
    <x v="1"/>
    <s v="GBP"/>
    <n v="1459694211"/>
    <x v="3052"/>
    <n v="1457105811"/>
    <x v="3057"/>
    <x v="0"/>
    <x v="78"/>
    <x v="1"/>
    <x v="38"/>
    <n v="0"/>
    <x v="1"/>
    <x v="38"/>
  </r>
  <r>
    <x v="3058"/>
    <x v="3057"/>
    <x v="3056"/>
    <x v="102"/>
    <x v="158"/>
    <x v="374"/>
    <x v="2"/>
    <x v="13"/>
    <s v="EUR"/>
    <n v="1463734740"/>
    <x v="3053"/>
    <n v="1459414740"/>
    <x v="3058"/>
    <x v="0"/>
    <x v="83"/>
    <x v="1"/>
    <x v="38"/>
    <n v="3"/>
    <x v="1"/>
    <x v="38"/>
  </r>
  <r>
    <x v="3059"/>
    <x v="3058"/>
    <x v="3057"/>
    <x v="36"/>
    <x v="2036"/>
    <x v="2275"/>
    <x v="2"/>
    <x v="0"/>
    <s v="USD"/>
    <n v="1407536846"/>
    <x v="3054"/>
    <n v="1404944846"/>
    <x v="3059"/>
    <x v="0"/>
    <x v="202"/>
    <x v="1"/>
    <x v="38"/>
    <n v="231"/>
    <x v="1"/>
    <x v="38"/>
  </r>
  <r>
    <x v="3060"/>
    <x v="3059"/>
    <x v="3058"/>
    <x v="135"/>
    <x v="400"/>
    <x v="2276"/>
    <x v="2"/>
    <x v="0"/>
    <s v="USD"/>
    <n v="1443422134"/>
    <x v="3055"/>
    <n v="1440830134"/>
    <x v="3060"/>
    <x v="0"/>
    <x v="79"/>
    <x v="1"/>
    <x v="38"/>
    <n v="170.5"/>
    <x v="1"/>
    <x v="38"/>
  </r>
  <r>
    <x v="3061"/>
    <x v="3060"/>
    <x v="3059"/>
    <x v="80"/>
    <x v="117"/>
    <x v="109"/>
    <x v="2"/>
    <x v="0"/>
    <s v="USD"/>
    <n v="1407955748"/>
    <x v="3056"/>
    <n v="1405363748"/>
    <x v="3061"/>
    <x v="0"/>
    <x v="78"/>
    <x v="1"/>
    <x v="38"/>
    <n v="0"/>
    <x v="1"/>
    <x v="38"/>
  </r>
  <r>
    <x v="3062"/>
    <x v="3061"/>
    <x v="3060"/>
    <x v="3"/>
    <x v="2037"/>
    <x v="2277"/>
    <x v="2"/>
    <x v="0"/>
    <s v="USD"/>
    <n v="1443636000"/>
    <x v="3057"/>
    <n v="1441111892"/>
    <x v="3062"/>
    <x v="0"/>
    <x v="85"/>
    <x v="1"/>
    <x v="38"/>
    <n v="3375.5"/>
    <x v="1"/>
    <x v="38"/>
  </r>
  <r>
    <x v="3063"/>
    <x v="3062"/>
    <x v="3061"/>
    <x v="9"/>
    <x v="2038"/>
    <x v="2278"/>
    <x v="2"/>
    <x v="0"/>
    <s v="USD"/>
    <n v="1477174138"/>
    <x v="3058"/>
    <n v="1474150138"/>
    <x v="3063"/>
    <x v="0"/>
    <x v="23"/>
    <x v="1"/>
    <x v="38"/>
    <n v="305"/>
    <x v="1"/>
    <x v="38"/>
  </r>
  <r>
    <x v="3064"/>
    <x v="3063"/>
    <x v="3062"/>
    <x v="96"/>
    <x v="2039"/>
    <x v="2279"/>
    <x v="2"/>
    <x v="0"/>
    <s v="USD"/>
    <n v="1448175540"/>
    <x v="3059"/>
    <n v="1445483246"/>
    <x v="3064"/>
    <x v="0"/>
    <x v="250"/>
    <x v="1"/>
    <x v="38"/>
    <n v="4271.5"/>
    <x v="1"/>
    <x v="38"/>
  </r>
  <r>
    <x v="3065"/>
    <x v="3064"/>
    <x v="3063"/>
    <x v="31"/>
    <x v="115"/>
    <x v="167"/>
    <x v="2"/>
    <x v="0"/>
    <s v="USD"/>
    <n v="1406683172"/>
    <x v="3060"/>
    <n v="1404523172"/>
    <x v="3065"/>
    <x v="0"/>
    <x v="84"/>
    <x v="1"/>
    <x v="38"/>
    <n v="6"/>
    <x v="1"/>
    <x v="38"/>
  </r>
  <r>
    <x v="3066"/>
    <x v="3065"/>
    <x v="3064"/>
    <x v="90"/>
    <x v="2040"/>
    <x v="2280"/>
    <x v="2"/>
    <x v="2"/>
    <s v="AUD"/>
    <n v="1468128537"/>
    <x v="3061"/>
    <n v="1465536537"/>
    <x v="3066"/>
    <x v="0"/>
    <x v="41"/>
    <x v="1"/>
    <x v="38"/>
    <n v="20982.5"/>
    <x v="1"/>
    <x v="38"/>
  </r>
  <r>
    <x v="3067"/>
    <x v="3066"/>
    <x v="3065"/>
    <x v="6"/>
    <x v="148"/>
    <x v="453"/>
    <x v="2"/>
    <x v="4"/>
    <s v="NZD"/>
    <n v="1441837879"/>
    <x v="3062"/>
    <n v="1439245879"/>
    <x v="3067"/>
    <x v="0"/>
    <x v="29"/>
    <x v="1"/>
    <x v="38"/>
    <n v="100.5"/>
    <x v="1"/>
    <x v="38"/>
  </r>
  <r>
    <x v="3068"/>
    <x v="3067"/>
    <x v="3066"/>
    <x v="65"/>
    <x v="442"/>
    <x v="2281"/>
    <x v="2"/>
    <x v="0"/>
    <s v="USD"/>
    <n v="1445013352"/>
    <x v="3063"/>
    <n v="1442421352"/>
    <x v="3068"/>
    <x v="0"/>
    <x v="84"/>
    <x v="1"/>
    <x v="38"/>
    <n v="88.5"/>
    <x v="1"/>
    <x v="38"/>
  </r>
  <r>
    <x v="3069"/>
    <x v="3068"/>
    <x v="3067"/>
    <x v="28"/>
    <x v="385"/>
    <x v="2282"/>
    <x v="2"/>
    <x v="0"/>
    <s v="USD"/>
    <n v="1418587234"/>
    <x v="3064"/>
    <n v="1415995234"/>
    <x v="3069"/>
    <x v="0"/>
    <x v="63"/>
    <x v="1"/>
    <x v="38"/>
    <n v="74"/>
    <x v="1"/>
    <x v="38"/>
  </r>
  <r>
    <x v="3070"/>
    <x v="3069"/>
    <x v="3068"/>
    <x v="3"/>
    <x v="2041"/>
    <x v="2283"/>
    <x v="2"/>
    <x v="1"/>
    <s v="GBP"/>
    <n v="1481132169"/>
    <x v="3065"/>
    <n v="1479317769"/>
    <x v="3070"/>
    <x v="0"/>
    <x v="38"/>
    <x v="1"/>
    <x v="38"/>
    <n v="175"/>
    <x v="1"/>
    <x v="38"/>
  </r>
  <r>
    <x v="3071"/>
    <x v="3070"/>
    <x v="3069"/>
    <x v="14"/>
    <x v="2042"/>
    <x v="2284"/>
    <x v="2"/>
    <x v="0"/>
    <s v="USD"/>
    <n v="1429595940"/>
    <x v="3066"/>
    <n v="1428082481"/>
    <x v="3071"/>
    <x v="0"/>
    <x v="27"/>
    <x v="1"/>
    <x v="38"/>
    <n v="3645"/>
    <x v="1"/>
    <x v="38"/>
  </r>
  <r>
    <x v="3072"/>
    <x v="3071"/>
    <x v="3070"/>
    <x v="14"/>
    <x v="369"/>
    <x v="374"/>
    <x v="2"/>
    <x v="0"/>
    <s v="USD"/>
    <n v="1477791960"/>
    <x v="3067"/>
    <n v="1476549262"/>
    <x v="3072"/>
    <x v="0"/>
    <x v="84"/>
    <x v="1"/>
    <x v="38"/>
    <n v="2"/>
    <x v="1"/>
    <x v="38"/>
  </r>
  <r>
    <x v="3073"/>
    <x v="3072"/>
    <x v="3071"/>
    <x v="387"/>
    <x v="2043"/>
    <x v="2285"/>
    <x v="2"/>
    <x v="0"/>
    <s v="USD"/>
    <n v="1434309540"/>
    <x v="3068"/>
    <n v="1429287900"/>
    <x v="3073"/>
    <x v="0"/>
    <x v="63"/>
    <x v="1"/>
    <x v="38"/>
    <n v="326"/>
    <x v="1"/>
    <x v="38"/>
  </r>
  <r>
    <x v="3074"/>
    <x v="3073"/>
    <x v="3072"/>
    <x v="31"/>
    <x v="1178"/>
    <x v="2286"/>
    <x v="2"/>
    <x v="6"/>
    <s v="EUR"/>
    <n v="1457617359"/>
    <x v="3069"/>
    <n v="1455025359"/>
    <x v="3074"/>
    <x v="0"/>
    <x v="83"/>
    <x v="1"/>
    <x v="38"/>
    <n v="12.5"/>
    <x v="1"/>
    <x v="38"/>
  </r>
  <r>
    <x v="3075"/>
    <x v="3074"/>
    <x v="3073"/>
    <x v="36"/>
    <x v="2044"/>
    <x v="2287"/>
    <x v="2"/>
    <x v="0"/>
    <s v="USD"/>
    <n v="1471573640"/>
    <x v="3070"/>
    <n v="1467253640"/>
    <x v="3075"/>
    <x v="0"/>
    <x v="9"/>
    <x v="1"/>
    <x v="38"/>
    <n v="658"/>
    <x v="1"/>
    <x v="38"/>
  </r>
  <r>
    <x v="3076"/>
    <x v="3075"/>
    <x v="3074"/>
    <x v="3"/>
    <x v="84"/>
    <x v="2288"/>
    <x v="2"/>
    <x v="0"/>
    <s v="USD"/>
    <n v="1444405123"/>
    <x v="3071"/>
    <n v="1439221123"/>
    <x v="3076"/>
    <x v="0"/>
    <x v="133"/>
    <x v="1"/>
    <x v="38"/>
    <n v="778"/>
    <x v="1"/>
    <x v="38"/>
  </r>
  <r>
    <x v="3077"/>
    <x v="3076"/>
    <x v="3075"/>
    <x v="29"/>
    <x v="522"/>
    <x v="2289"/>
    <x v="2"/>
    <x v="5"/>
    <s v="CAD"/>
    <n v="1488495478"/>
    <x v="3072"/>
    <n v="1485903478"/>
    <x v="3077"/>
    <x v="0"/>
    <x v="84"/>
    <x v="1"/>
    <x v="38"/>
    <n v="53.5"/>
    <x v="1"/>
    <x v="38"/>
  </r>
  <r>
    <x v="3078"/>
    <x v="3077"/>
    <x v="3076"/>
    <x v="127"/>
    <x v="1840"/>
    <x v="2290"/>
    <x v="2"/>
    <x v="0"/>
    <s v="USD"/>
    <n v="1424920795"/>
    <x v="3073"/>
    <n v="1422328795"/>
    <x v="3078"/>
    <x v="0"/>
    <x v="83"/>
    <x v="1"/>
    <x v="38"/>
    <n v="37"/>
    <x v="1"/>
    <x v="38"/>
  </r>
  <r>
    <x v="3079"/>
    <x v="3078"/>
    <x v="3077"/>
    <x v="388"/>
    <x v="2045"/>
    <x v="2291"/>
    <x v="2"/>
    <x v="0"/>
    <s v="USD"/>
    <n v="1427040435"/>
    <x v="3074"/>
    <n v="1424452035"/>
    <x v="3079"/>
    <x v="0"/>
    <x v="74"/>
    <x v="1"/>
    <x v="38"/>
    <n v="5626.5"/>
    <x v="1"/>
    <x v="38"/>
  </r>
  <r>
    <x v="3080"/>
    <x v="3079"/>
    <x v="3078"/>
    <x v="71"/>
    <x v="308"/>
    <x v="2292"/>
    <x v="2"/>
    <x v="0"/>
    <s v="USD"/>
    <n v="1419644444"/>
    <x v="3075"/>
    <n v="1414456844"/>
    <x v="3080"/>
    <x v="0"/>
    <x v="63"/>
    <x v="1"/>
    <x v="38"/>
    <n v="191.5"/>
    <x v="1"/>
    <x v="38"/>
  </r>
  <r>
    <x v="3081"/>
    <x v="3080"/>
    <x v="3079"/>
    <x v="80"/>
    <x v="2046"/>
    <x v="2293"/>
    <x v="2"/>
    <x v="0"/>
    <s v="USD"/>
    <n v="1442722891"/>
    <x v="3076"/>
    <n v="1440130891"/>
    <x v="3081"/>
    <x v="0"/>
    <x v="81"/>
    <x v="1"/>
    <x v="38"/>
    <n v="1054"/>
    <x v="1"/>
    <x v="38"/>
  </r>
  <r>
    <x v="3082"/>
    <x v="3081"/>
    <x v="3080"/>
    <x v="7"/>
    <x v="117"/>
    <x v="109"/>
    <x v="2"/>
    <x v="0"/>
    <s v="USD"/>
    <n v="1447628946"/>
    <x v="3077"/>
    <n v="1445033346"/>
    <x v="3082"/>
    <x v="0"/>
    <x v="78"/>
    <x v="1"/>
    <x v="38"/>
    <n v="0"/>
    <x v="1"/>
    <x v="38"/>
  </r>
  <r>
    <x v="3083"/>
    <x v="3082"/>
    <x v="3081"/>
    <x v="22"/>
    <x v="443"/>
    <x v="1228"/>
    <x v="2"/>
    <x v="0"/>
    <s v="USD"/>
    <n v="1409547600"/>
    <x v="3078"/>
    <n v="1406986278"/>
    <x v="3083"/>
    <x v="0"/>
    <x v="83"/>
    <x v="1"/>
    <x v="38"/>
    <n v="29.5"/>
    <x v="1"/>
    <x v="38"/>
  </r>
  <r>
    <x v="3084"/>
    <x v="3083"/>
    <x v="3082"/>
    <x v="389"/>
    <x v="2047"/>
    <x v="2294"/>
    <x v="2"/>
    <x v="0"/>
    <s v="USD"/>
    <n v="1430851680"/>
    <x v="3079"/>
    <n v="1428340931"/>
    <x v="3084"/>
    <x v="0"/>
    <x v="79"/>
    <x v="1"/>
    <x v="38"/>
    <n v="238"/>
    <x v="1"/>
    <x v="38"/>
  </r>
  <r>
    <x v="3085"/>
    <x v="3084"/>
    <x v="3083"/>
    <x v="31"/>
    <x v="904"/>
    <x v="2295"/>
    <x v="2"/>
    <x v="0"/>
    <s v="USD"/>
    <n v="1443561159"/>
    <x v="3080"/>
    <n v="1440969159"/>
    <x v="3085"/>
    <x v="0"/>
    <x v="82"/>
    <x v="1"/>
    <x v="38"/>
    <n v="309.5"/>
    <x v="1"/>
    <x v="38"/>
  </r>
  <r>
    <x v="3086"/>
    <x v="3085"/>
    <x v="3084"/>
    <x v="22"/>
    <x v="155"/>
    <x v="1161"/>
    <x v="2"/>
    <x v="13"/>
    <s v="EUR"/>
    <n v="1439827559"/>
    <x v="3081"/>
    <n v="1434643559"/>
    <x v="3086"/>
    <x v="0"/>
    <x v="83"/>
    <x v="1"/>
    <x v="38"/>
    <n v="26.5"/>
    <x v="1"/>
    <x v="38"/>
  </r>
  <r>
    <x v="3087"/>
    <x v="3086"/>
    <x v="3085"/>
    <x v="22"/>
    <x v="366"/>
    <x v="895"/>
    <x v="2"/>
    <x v="0"/>
    <s v="USD"/>
    <n v="1482294990"/>
    <x v="3082"/>
    <n v="1477107390"/>
    <x v="3087"/>
    <x v="0"/>
    <x v="84"/>
    <x v="1"/>
    <x v="38"/>
    <n v="63.5"/>
    <x v="1"/>
    <x v="38"/>
  </r>
  <r>
    <x v="3088"/>
    <x v="3087"/>
    <x v="3086"/>
    <x v="99"/>
    <x v="691"/>
    <x v="2296"/>
    <x v="2"/>
    <x v="0"/>
    <s v="USD"/>
    <n v="1420724460"/>
    <x v="3083"/>
    <n v="1418046247"/>
    <x v="3088"/>
    <x v="0"/>
    <x v="83"/>
    <x v="1"/>
    <x v="38"/>
    <n v="64.5"/>
    <x v="1"/>
    <x v="38"/>
  </r>
  <r>
    <x v="3089"/>
    <x v="3088"/>
    <x v="3087"/>
    <x v="31"/>
    <x v="2048"/>
    <x v="2297"/>
    <x v="2"/>
    <x v="0"/>
    <s v="USD"/>
    <n v="1468029540"/>
    <x v="3084"/>
    <n v="1465304483"/>
    <x v="3089"/>
    <x v="0"/>
    <x v="43"/>
    <x v="1"/>
    <x v="38"/>
    <n v="2949.5"/>
    <x v="1"/>
    <x v="38"/>
  </r>
  <r>
    <x v="3090"/>
    <x v="3089"/>
    <x v="3088"/>
    <x v="390"/>
    <x v="2049"/>
    <x v="2298"/>
    <x v="2"/>
    <x v="0"/>
    <s v="USD"/>
    <n v="1430505545"/>
    <x v="3085"/>
    <n v="1425325145"/>
    <x v="3090"/>
    <x v="0"/>
    <x v="82"/>
    <x v="1"/>
    <x v="38"/>
    <n v="5720.5"/>
    <x v="1"/>
    <x v="38"/>
  </r>
  <r>
    <x v="3091"/>
    <x v="3090"/>
    <x v="3089"/>
    <x v="10"/>
    <x v="2050"/>
    <x v="2299"/>
    <x v="2"/>
    <x v="0"/>
    <s v="USD"/>
    <n v="1471214743"/>
    <x v="3086"/>
    <n v="1468622743"/>
    <x v="3091"/>
    <x v="0"/>
    <x v="82"/>
    <x v="1"/>
    <x v="38"/>
    <n v="402.5"/>
    <x v="1"/>
    <x v="38"/>
  </r>
  <r>
    <x v="3092"/>
    <x v="3091"/>
    <x v="3090"/>
    <x v="57"/>
    <x v="2051"/>
    <x v="2300"/>
    <x v="2"/>
    <x v="0"/>
    <s v="USD"/>
    <n v="1444946400"/>
    <x v="3087"/>
    <n v="1441723912"/>
    <x v="3092"/>
    <x v="0"/>
    <x v="64"/>
    <x v="1"/>
    <x v="38"/>
    <n v="602.09500000000003"/>
    <x v="1"/>
    <x v="38"/>
  </r>
  <r>
    <x v="3093"/>
    <x v="3092"/>
    <x v="3091"/>
    <x v="23"/>
    <x v="2052"/>
    <x v="2301"/>
    <x v="2"/>
    <x v="5"/>
    <s v="CAD"/>
    <n v="1401595140"/>
    <x v="2806"/>
    <n v="1398980941"/>
    <x v="3093"/>
    <x v="0"/>
    <x v="57"/>
    <x v="1"/>
    <x v="38"/>
    <n v="463.5"/>
    <x v="1"/>
    <x v="38"/>
  </r>
  <r>
    <x v="3094"/>
    <x v="3093"/>
    <x v="3092"/>
    <x v="57"/>
    <x v="379"/>
    <x v="1866"/>
    <x v="2"/>
    <x v="0"/>
    <s v="USD"/>
    <n v="1442775956"/>
    <x v="3088"/>
    <n v="1437591956"/>
    <x v="3094"/>
    <x v="0"/>
    <x v="29"/>
    <x v="1"/>
    <x v="38"/>
    <n v="13"/>
    <x v="1"/>
    <x v="38"/>
  </r>
  <r>
    <x v="3095"/>
    <x v="3094"/>
    <x v="3093"/>
    <x v="391"/>
    <x v="155"/>
    <x v="2302"/>
    <x v="2"/>
    <x v="0"/>
    <s v="USD"/>
    <n v="1470011780"/>
    <x v="3089"/>
    <n v="1464827780"/>
    <x v="3095"/>
    <x v="0"/>
    <x v="29"/>
    <x v="1"/>
    <x v="38"/>
    <n v="25.5"/>
    <x v="1"/>
    <x v="38"/>
  </r>
  <r>
    <x v="3096"/>
    <x v="3095"/>
    <x v="3094"/>
    <x v="22"/>
    <x v="1955"/>
    <x v="2303"/>
    <x v="2"/>
    <x v="0"/>
    <s v="USD"/>
    <n v="1432151326"/>
    <x v="3090"/>
    <n v="1429559326"/>
    <x v="3096"/>
    <x v="0"/>
    <x v="25"/>
    <x v="1"/>
    <x v="38"/>
    <n v="404.5"/>
    <x v="1"/>
    <x v="38"/>
  </r>
  <r>
    <x v="3097"/>
    <x v="3096"/>
    <x v="3095"/>
    <x v="3"/>
    <x v="2053"/>
    <x v="2304"/>
    <x v="2"/>
    <x v="1"/>
    <s v="GBP"/>
    <n v="1475848800"/>
    <x v="3091"/>
    <n v="1474027501"/>
    <x v="3097"/>
    <x v="0"/>
    <x v="288"/>
    <x v="1"/>
    <x v="38"/>
    <n v="878.5"/>
    <x v="1"/>
    <x v="38"/>
  </r>
  <r>
    <x v="3098"/>
    <x v="3097"/>
    <x v="3096"/>
    <x v="392"/>
    <x v="2054"/>
    <x v="2305"/>
    <x v="2"/>
    <x v="0"/>
    <s v="USD"/>
    <n v="1454890620"/>
    <x v="3092"/>
    <n v="1450724449"/>
    <x v="3098"/>
    <x v="0"/>
    <x v="74"/>
    <x v="1"/>
    <x v="38"/>
    <n v="892.5"/>
    <x v="1"/>
    <x v="38"/>
  </r>
  <r>
    <x v="3099"/>
    <x v="3098"/>
    <x v="3097"/>
    <x v="13"/>
    <x v="2055"/>
    <x v="2306"/>
    <x v="2"/>
    <x v="0"/>
    <s v="USD"/>
    <n v="1455251591"/>
    <x v="3093"/>
    <n v="1452659591"/>
    <x v="3099"/>
    <x v="0"/>
    <x v="81"/>
    <x v="1"/>
    <x v="38"/>
    <n v="141.5"/>
    <x v="1"/>
    <x v="38"/>
  </r>
  <r>
    <x v="3100"/>
    <x v="3099"/>
    <x v="3098"/>
    <x v="14"/>
    <x v="2056"/>
    <x v="2307"/>
    <x v="2"/>
    <x v="0"/>
    <s v="USD"/>
    <n v="1413816975"/>
    <x v="3094"/>
    <n v="1411224975"/>
    <x v="3100"/>
    <x v="0"/>
    <x v="62"/>
    <x v="1"/>
    <x v="38"/>
    <n v="920"/>
    <x v="1"/>
    <x v="38"/>
  </r>
  <r>
    <x v="3101"/>
    <x v="3100"/>
    <x v="3099"/>
    <x v="30"/>
    <x v="452"/>
    <x v="746"/>
    <x v="2"/>
    <x v="6"/>
    <s v="EUR"/>
    <n v="1437033360"/>
    <x v="3095"/>
    <n v="1434445937"/>
    <x v="3101"/>
    <x v="0"/>
    <x v="8"/>
    <x v="1"/>
    <x v="38"/>
    <n v="156"/>
    <x v="1"/>
    <x v="38"/>
  </r>
  <r>
    <x v="3102"/>
    <x v="3101"/>
    <x v="3100"/>
    <x v="194"/>
    <x v="2057"/>
    <x v="2308"/>
    <x v="2"/>
    <x v="1"/>
    <s v="GBP"/>
    <n v="1471939818"/>
    <x v="3096"/>
    <n v="1467619818"/>
    <x v="3102"/>
    <x v="0"/>
    <x v="240"/>
    <x v="1"/>
    <x v="38"/>
    <n v="3174"/>
    <x v="1"/>
    <x v="38"/>
  </r>
  <r>
    <x v="3103"/>
    <x v="3102"/>
    <x v="3101"/>
    <x v="393"/>
    <x v="143"/>
    <x v="2309"/>
    <x v="2"/>
    <x v="0"/>
    <s v="USD"/>
    <n v="1434080706"/>
    <x v="3097"/>
    <n v="1428896706"/>
    <x v="3103"/>
    <x v="0"/>
    <x v="84"/>
    <x v="1"/>
    <x v="38"/>
    <n v="6.5"/>
    <x v="1"/>
    <x v="38"/>
  </r>
  <r>
    <x v="3104"/>
    <x v="3103"/>
    <x v="3102"/>
    <x v="23"/>
    <x v="1699"/>
    <x v="2310"/>
    <x v="2"/>
    <x v="2"/>
    <s v="AUD"/>
    <n v="1422928800"/>
    <x v="3098"/>
    <n v="1420235311"/>
    <x v="3104"/>
    <x v="0"/>
    <x v="81"/>
    <x v="1"/>
    <x v="38"/>
    <n v="595"/>
    <x v="1"/>
    <x v="38"/>
  </r>
  <r>
    <x v="3105"/>
    <x v="3104"/>
    <x v="3103"/>
    <x v="394"/>
    <x v="2058"/>
    <x v="2311"/>
    <x v="2"/>
    <x v="0"/>
    <s v="USD"/>
    <n v="1413694800"/>
    <x v="3099"/>
    <n v="1408986916"/>
    <x v="3105"/>
    <x v="0"/>
    <x v="162"/>
    <x v="1"/>
    <x v="38"/>
    <n v="1253.5"/>
    <x v="1"/>
    <x v="38"/>
  </r>
  <r>
    <x v="3106"/>
    <x v="3105"/>
    <x v="3104"/>
    <x v="28"/>
    <x v="781"/>
    <x v="2312"/>
    <x v="2"/>
    <x v="1"/>
    <s v="GBP"/>
    <n v="1442440800"/>
    <x v="3100"/>
    <n v="1440497876"/>
    <x v="3106"/>
    <x v="0"/>
    <x v="80"/>
    <x v="1"/>
    <x v="38"/>
    <n v="22.5"/>
    <x v="1"/>
    <x v="38"/>
  </r>
  <r>
    <x v="3107"/>
    <x v="3106"/>
    <x v="3105"/>
    <x v="79"/>
    <x v="2059"/>
    <x v="2313"/>
    <x v="2"/>
    <x v="0"/>
    <s v="USD"/>
    <n v="1431372751"/>
    <x v="3101"/>
    <n v="1430767951"/>
    <x v="3107"/>
    <x v="0"/>
    <x v="60"/>
    <x v="1"/>
    <x v="38"/>
    <n v="3967"/>
    <x v="1"/>
    <x v="38"/>
  </r>
  <r>
    <x v="3108"/>
    <x v="3107"/>
    <x v="3106"/>
    <x v="63"/>
    <x v="375"/>
    <x v="2314"/>
    <x v="2"/>
    <x v="0"/>
    <s v="USD"/>
    <n v="1430234394"/>
    <x v="3102"/>
    <n v="1425053994"/>
    <x v="3108"/>
    <x v="0"/>
    <x v="84"/>
    <x v="1"/>
    <x v="38"/>
    <n v="14"/>
    <x v="1"/>
    <x v="38"/>
  </r>
  <r>
    <x v="3109"/>
    <x v="3108"/>
    <x v="3107"/>
    <x v="228"/>
    <x v="2060"/>
    <x v="2315"/>
    <x v="2"/>
    <x v="0"/>
    <s v="USD"/>
    <n v="1409194810"/>
    <x v="3103"/>
    <n v="1406170810"/>
    <x v="3109"/>
    <x v="0"/>
    <x v="229"/>
    <x v="1"/>
    <x v="38"/>
    <n v="3373.5"/>
    <x v="1"/>
    <x v="38"/>
  </r>
  <r>
    <x v="3110"/>
    <x v="3109"/>
    <x v="3108"/>
    <x v="31"/>
    <x v="115"/>
    <x v="167"/>
    <x v="2"/>
    <x v="0"/>
    <s v="USD"/>
    <n v="1487465119"/>
    <x v="3104"/>
    <n v="1484009119"/>
    <x v="3110"/>
    <x v="0"/>
    <x v="29"/>
    <x v="1"/>
    <x v="38"/>
    <n v="5.5"/>
    <x v="1"/>
    <x v="38"/>
  </r>
  <r>
    <x v="3111"/>
    <x v="3110"/>
    <x v="3109"/>
    <x v="22"/>
    <x v="2061"/>
    <x v="2316"/>
    <x v="2"/>
    <x v="0"/>
    <s v="USD"/>
    <n v="1412432220"/>
    <x v="3105"/>
    <n v="1409753820"/>
    <x v="3111"/>
    <x v="0"/>
    <x v="88"/>
    <x v="1"/>
    <x v="38"/>
    <n v="2702"/>
    <x v="1"/>
    <x v="38"/>
  </r>
  <r>
    <x v="3112"/>
    <x v="3111"/>
    <x v="3110"/>
    <x v="34"/>
    <x v="2062"/>
    <x v="2317"/>
    <x v="2"/>
    <x v="0"/>
    <s v="USD"/>
    <n v="1477968934"/>
    <x v="3106"/>
    <n v="1472784934"/>
    <x v="3112"/>
    <x v="0"/>
    <x v="82"/>
    <x v="1"/>
    <x v="38"/>
    <n v="265"/>
    <x v="1"/>
    <x v="38"/>
  </r>
  <r>
    <x v="3113"/>
    <x v="3112"/>
    <x v="3111"/>
    <x v="395"/>
    <x v="673"/>
    <x v="2318"/>
    <x v="2"/>
    <x v="0"/>
    <s v="USD"/>
    <n v="1429291982"/>
    <x v="3107"/>
    <n v="1426699982"/>
    <x v="3113"/>
    <x v="0"/>
    <x v="77"/>
    <x v="1"/>
    <x v="38"/>
    <n v="2336"/>
    <x v="1"/>
    <x v="38"/>
  </r>
  <r>
    <x v="3114"/>
    <x v="3113"/>
    <x v="3112"/>
    <x v="96"/>
    <x v="117"/>
    <x v="109"/>
    <x v="2"/>
    <x v="0"/>
    <s v="USD"/>
    <n v="1411312250"/>
    <x v="3108"/>
    <n v="1406128250"/>
    <x v="3114"/>
    <x v="0"/>
    <x v="78"/>
    <x v="1"/>
    <x v="38"/>
    <n v="0"/>
    <x v="1"/>
    <x v="38"/>
  </r>
  <r>
    <x v="3115"/>
    <x v="3114"/>
    <x v="3113"/>
    <x v="3"/>
    <x v="452"/>
    <x v="419"/>
    <x v="2"/>
    <x v="11"/>
    <s v="SEK"/>
    <n v="1465123427"/>
    <x v="3109"/>
    <n v="1462531427"/>
    <x v="3115"/>
    <x v="0"/>
    <x v="29"/>
    <x v="1"/>
    <x v="38"/>
    <n v="150.5"/>
    <x v="1"/>
    <x v="38"/>
  </r>
  <r>
    <x v="3116"/>
    <x v="3115"/>
    <x v="3114"/>
    <x v="47"/>
    <x v="357"/>
    <x v="2319"/>
    <x v="2"/>
    <x v="0"/>
    <s v="USD"/>
    <n v="1427890925"/>
    <x v="3110"/>
    <n v="1426681325"/>
    <x v="3116"/>
    <x v="0"/>
    <x v="73"/>
    <x v="1"/>
    <x v="38"/>
    <n v="220"/>
    <x v="1"/>
    <x v="38"/>
  </r>
  <r>
    <x v="3117"/>
    <x v="3116"/>
    <x v="3115"/>
    <x v="28"/>
    <x v="116"/>
    <x v="370"/>
    <x v="2"/>
    <x v="1"/>
    <s v="GBP"/>
    <n v="1464354720"/>
    <x v="3111"/>
    <n v="1463648360"/>
    <x v="3117"/>
    <x v="0"/>
    <x v="29"/>
    <x v="1"/>
    <x v="38"/>
    <n v="1"/>
    <x v="1"/>
    <x v="38"/>
  </r>
  <r>
    <x v="3118"/>
    <x v="3117"/>
    <x v="3116"/>
    <x v="69"/>
    <x v="551"/>
    <x v="691"/>
    <x v="2"/>
    <x v="11"/>
    <s v="SEK"/>
    <n v="1467473723"/>
    <x v="3112"/>
    <n v="1465832123"/>
    <x v="3118"/>
    <x v="0"/>
    <x v="84"/>
    <x v="1"/>
    <x v="38"/>
    <n v="776"/>
    <x v="1"/>
    <x v="38"/>
  </r>
  <r>
    <x v="3119"/>
    <x v="3118"/>
    <x v="3117"/>
    <x v="3"/>
    <x v="139"/>
    <x v="833"/>
    <x v="2"/>
    <x v="0"/>
    <s v="USD"/>
    <n v="1427414732"/>
    <x v="3113"/>
    <n v="1424826332"/>
    <x v="3119"/>
    <x v="0"/>
    <x v="29"/>
    <x v="1"/>
    <x v="38"/>
    <n v="3"/>
    <x v="1"/>
    <x v="38"/>
  </r>
  <r>
    <x v="3120"/>
    <x v="3119"/>
    <x v="3118"/>
    <x v="396"/>
    <x v="1491"/>
    <x v="2320"/>
    <x v="2"/>
    <x v="9"/>
    <s v="EUR"/>
    <n v="1462484196"/>
    <x v="3114"/>
    <n v="1457303796"/>
    <x v="3120"/>
    <x v="0"/>
    <x v="73"/>
    <x v="1"/>
    <x v="38"/>
    <n v="69"/>
    <x v="1"/>
    <x v="38"/>
  </r>
  <r>
    <x v="3121"/>
    <x v="3120"/>
    <x v="3119"/>
    <x v="15"/>
    <x v="115"/>
    <x v="886"/>
    <x v="1"/>
    <x v="5"/>
    <s v="CAD"/>
    <n v="1411748335"/>
    <x v="3115"/>
    <n v="1406564335"/>
    <x v="3121"/>
    <x v="0"/>
    <x v="29"/>
    <x v="1"/>
    <x v="38"/>
    <n v="5.5"/>
    <x v="1"/>
    <x v="38"/>
  </r>
  <r>
    <x v="3122"/>
    <x v="3121"/>
    <x v="3120"/>
    <x v="212"/>
    <x v="851"/>
    <x v="2321"/>
    <x v="1"/>
    <x v="0"/>
    <s v="USD"/>
    <n v="1478733732"/>
    <x v="3116"/>
    <n v="1478298132"/>
    <x v="3122"/>
    <x v="0"/>
    <x v="84"/>
    <x v="1"/>
    <x v="38"/>
    <n v="59"/>
    <x v="1"/>
    <x v="38"/>
  </r>
  <r>
    <x v="3123"/>
    <x v="3122"/>
    <x v="3121"/>
    <x v="152"/>
    <x v="2063"/>
    <x v="2322"/>
    <x v="1"/>
    <x v="0"/>
    <s v="USD"/>
    <n v="1468108198"/>
    <x v="3117"/>
    <n v="1465516198"/>
    <x v="3123"/>
    <x v="0"/>
    <x v="493"/>
    <x v="1"/>
    <x v="38"/>
    <n v="42770"/>
    <x v="1"/>
    <x v="38"/>
  </r>
  <r>
    <x v="3124"/>
    <x v="3123"/>
    <x v="3122"/>
    <x v="397"/>
    <x v="375"/>
    <x v="2323"/>
    <x v="1"/>
    <x v="0"/>
    <s v="USD"/>
    <n v="1422902601"/>
    <x v="3118"/>
    <n v="1417718601"/>
    <x v="3124"/>
    <x v="0"/>
    <x v="80"/>
    <x v="1"/>
    <x v="38"/>
    <n v="15"/>
    <x v="1"/>
    <x v="38"/>
  </r>
  <r>
    <x v="3125"/>
    <x v="3124"/>
    <x v="3123"/>
    <x v="86"/>
    <x v="117"/>
    <x v="109"/>
    <x v="1"/>
    <x v="0"/>
    <s v="USD"/>
    <n v="1452142672"/>
    <x v="3119"/>
    <n v="1449550672"/>
    <x v="3125"/>
    <x v="0"/>
    <x v="78"/>
    <x v="1"/>
    <x v="38"/>
    <n v="0"/>
    <x v="1"/>
    <x v="38"/>
  </r>
  <r>
    <x v="3126"/>
    <x v="3125"/>
    <x v="3124"/>
    <x v="31"/>
    <x v="578"/>
    <x v="2324"/>
    <x v="1"/>
    <x v="0"/>
    <s v="USD"/>
    <n v="1459121162"/>
    <x v="3120"/>
    <n v="1456532762"/>
    <x v="3126"/>
    <x v="0"/>
    <x v="57"/>
    <x v="1"/>
    <x v="38"/>
    <n v="528.5"/>
    <x v="1"/>
    <x v="38"/>
  </r>
  <r>
    <x v="3127"/>
    <x v="3126"/>
    <x v="3125"/>
    <x v="57"/>
    <x v="117"/>
    <x v="109"/>
    <x v="1"/>
    <x v="0"/>
    <s v="USD"/>
    <n v="1425242029"/>
    <x v="3121"/>
    <n v="1422650029"/>
    <x v="3127"/>
    <x v="0"/>
    <x v="78"/>
    <x v="1"/>
    <x v="38"/>
    <n v="0"/>
    <x v="1"/>
    <x v="38"/>
  </r>
  <r>
    <x v="3128"/>
    <x v="3127"/>
    <x v="3126"/>
    <x v="36"/>
    <x v="2064"/>
    <x v="2325"/>
    <x v="3"/>
    <x v="0"/>
    <s v="USD"/>
    <n v="1489690141"/>
    <x v="3122"/>
    <n v="1487101741"/>
    <x v="3128"/>
    <x v="0"/>
    <x v="27"/>
    <x v="1"/>
    <x v="6"/>
    <n v="8204"/>
    <x v="1"/>
    <x v="6"/>
  </r>
  <r>
    <x v="3129"/>
    <x v="3128"/>
    <x v="3127"/>
    <x v="21"/>
    <x v="115"/>
    <x v="417"/>
    <x v="3"/>
    <x v="0"/>
    <s v="USD"/>
    <n v="1492542819"/>
    <x v="3123"/>
    <n v="1489090419"/>
    <x v="3129"/>
    <x v="0"/>
    <x v="29"/>
    <x v="1"/>
    <x v="6"/>
    <n v="5.5"/>
    <x v="1"/>
    <x v="6"/>
  </r>
  <r>
    <x v="3130"/>
    <x v="3129"/>
    <x v="3128"/>
    <x v="3"/>
    <x v="672"/>
    <x v="2326"/>
    <x v="3"/>
    <x v="0"/>
    <s v="USD"/>
    <n v="1492145940"/>
    <x v="3124"/>
    <n v="1489504916"/>
    <x v="3130"/>
    <x v="0"/>
    <x v="80"/>
    <x v="1"/>
    <x v="6"/>
    <n v="189.5"/>
    <x v="1"/>
    <x v="6"/>
  </r>
  <r>
    <x v="3131"/>
    <x v="3130"/>
    <x v="3129"/>
    <x v="393"/>
    <x v="2043"/>
    <x v="2327"/>
    <x v="3"/>
    <x v="0"/>
    <s v="USD"/>
    <n v="1491656045"/>
    <x v="3125"/>
    <n v="1489067645"/>
    <x v="3131"/>
    <x v="0"/>
    <x v="8"/>
    <x v="1"/>
    <x v="6"/>
    <n v="328.5"/>
    <x v="1"/>
    <x v="6"/>
  </r>
  <r>
    <x v="3132"/>
    <x v="3131"/>
    <x v="3130"/>
    <x v="11"/>
    <x v="115"/>
    <x v="108"/>
    <x v="3"/>
    <x v="0"/>
    <s v="USD"/>
    <n v="1492759460"/>
    <x v="3126"/>
    <n v="1487579060"/>
    <x v="3132"/>
    <x v="0"/>
    <x v="29"/>
    <x v="1"/>
    <x v="6"/>
    <n v="5.5"/>
    <x v="1"/>
    <x v="6"/>
  </r>
  <r>
    <x v="3133"/>
    <x v="3132"/>
    <x v="3131"/>
    <x v="2"/>
    <x v="2065"/>
    <x v="1277"/>
    <x v="3"/>
    <x v="1"/>
    <s v="GBP"/>
    <n v="1490358834"/>
    <x v="3127"/>
    <n v="1487770434"/>
    <x v="3133"/>
    <x v="0"/>
    <x v="38"/>
    <x v="1"/>
    <x v="6"/>
    <n v="278"/>
    <x v="1"/>
    <x v="6"/>
  </r>
  <r>
    <x v="3134"/>
    <x v="3133"/>
    <x v="3132"/>
    <x v="28"/>
    <x v="1175"/>
    <x v="2328"/>
    <x v="3"/>
    <x v="1"/>
    <s v="GBP"/>
    <n v="1490631419"/>
    <x v="3128"/>
    <n v="1488820619"/>
    <x v="3134"/>
    <x v="0"/>
    <x v="8"/>
    <x v="1"/>
    <x v="6"/>
    <n v="118.5"/>
    <x v="1"/>
    <x v="6"/>
  </r>
  <r>
    <x v="3135"/>
    <x v="3134"/>
    <x v="3133"/>
    <x v="398"/>
    <x v="2066"/>
    <x v="2329"/>
    <x v="3"/>
    <x v="0"/>
    <s v="USD"/>
    <n v="1491277121"/>
    <x v="3129"/>
    <n v="1489376321"/>
    <x v="3135"/>
    <x v="0"/>
    <x v="63"/>
    <x v="1"/>
    <x v="6"/>
    <n v="84.5"/>
    <x v="1"/>
    <x v="6"/>
  </r>
  <r>
    <x v="3136"/>
    <x v="3135"/>
    <x v="3134"/>
    <x v="2"/>
    <x v="2067"/>
    <x v="2330"/>
    <x v="3"/>
    <x v="1"/>
    <s v="GBP"/>
    <n v="1491001140"/>
    <x v="3130"/>
    <n v="1487847954"/>
    <x v="3136"/>
    <x v="0"/>
    <x v="19"/>
    <x v="1"/>
    <x v="6"/>
    <n v="330.5"/>
    <x v="1"/>
    <x v="6"/>
  </r>
  <r>
    <x v="3137"/>
    <x v="3136"/>
    <x v="3135"/>
    <x v="15"/>
    <x v="155"/>
    <x v="422"/>
    <x v="3"/>
    <x v="0"/>
    <s v="USD"/>
    <n v="1493838720"/>
    <x v="3131"/>
    <n v="1489439669"/>
    <x v="3137"/>
    <x v="0"/>
    <x v="29"/>
    <x v="1"/>
    <x v="6"/>
    <n v="25.5"/>
    <x v="1"/>
    <x v="6"/>
  </r>
  <r>
    <x v="3138"/>
    <x v="3137"/>
    <x v="3136"/>
    <x v="48"/>
    <x v="117"/>
    <x v="109"/>
    <x v="3"/>
    <x v="1"/>
    <s v="GBP"/>
    <n v="1491233407"/>
    <x v="3132"/>
    <n v="1489591807"/>
    <x v="3138"/>
    <x v="0"/>
    <x v="78"/>
    <x v="1"/>
    <x v="6"/>
    <n v="0"/>
    <x v="1"/>
    <x v="6"/>
  </r>
  <r>
    <x v="3139"/>
    <x v="3138"/>
    <x v="3137"/>
    <x v="63"/>
    <x v="651"/>
    <x v="2331"/>
    <x v="3"/>
    <x v="14"/>
    <s v="MXN"/>
    <n v="1490416380"/>
    <x v="3133"/>
    <n v="1487485760"/>
    <x v="3139"/>
    <x v="0"/>
    <x v="79"/>
    <x v="1"/>
    <x v="6"/>
    <n v="1353"/>
    <x v="1"/>
    <x v="6"/>
  </r>
  <r>
    <x v="3140"/>
    <x v="3139"/>
    <x v="3138"/>
    <x v="3"/>
    <x v="2068"/>
    <x v="2332"/>
    <x v="3"/>
    <x v="6"/>
    <s v="EUR"/>
    <n v="1491581703"/>
    <x v="3134"/>
    <n v="1488993303"/>
    <x v="3140"/>
    <x v="0"/>
    <x v="80"/>
    <x v="1"/>
    <x v="6"/>
    <n v="50"/>
    <x v="1"/>
    <x v="6"/>
  </r>
  <r>
    <x v="3141"/>
    <x v="3140"/>
    <x v="3139"/>
    <x v="2"/>
    <x v="2069"/>
    <x v="2333"/>
    <x v="3"/>
    <x v="9"/>
    <s v="EUR"/>
    <n v="1492372800"/>
    <x v="3135"/>
    <n v="1488823488"/>
    <x v="3141"/>
    <x v="0"/>
    <x v="22"/>
    <x v="1"/>
    <x v="6"/>
    <n v="133"/>
    <x v="1"/>
    <x v="6"/>
  </r>
  <r>
    <x v="3142"/>
    <x v="3141"/>
    <x v="3140"/>
    <x v="181"/>
    <x v="372"/>
    <x v="2334"/>
    <x v="3"/>
    <x v="1"/>
    <s v="GBP"/>
    <n v="1489922339"/>
    <x v="3136"/>
    <n v="1487333939"/>
    <x v="3142"/>
    <x v="0"/>
    <x v="83"/>
    <x v="1"/>
    <x v="6"/>
    <n v="24"/>
    <x v="1"/>
    <x v="6"/>
  </r>
  <r>
    <x v="3143"/>
    <x v="3142"/>
    <x v="3141"/>
    <x v="176"/>
    <x v="117"/>
    <x v="109"/>
    <x v="3"/>
    <x v="1"/>
    <s v="GBP"/>
    <n v="1491726956"/>
    <x v="3137"/>
    <n v="1489480556"/>
    <x v="3143"/>
    <x v="0"/>
    <x v="78"/>
    <x v="1"/>
    <x v="6"/>
    <n v="0"/>
    <x v="1"/>
    <x v="6"/>
  </r>
  <r>
    <x v="3144"/>
    <x v="3143"/>
    <x v="3142"/>
    <x v="3"/>
    <x v="2070"/>
    <x v="2335"/>
    <x v="3"/>
    <x v="0"/>
    <s v="USD"/>
    <n v="1489903200"/>
    <x v="3138"/>
    <n v="1488459307"/>
    <x v="3144"/>
    <x v="0"/>
    <x v="209"/>
    <x v="1"/>
    <x v="6"/>
    <n v="3785"/>
    <x v="1"/>
    <x v="6"/>
  </r>
  <r>
    <x v="3145"/>
    <x v="3144"/>
    <x v="3143"/>
    <x v="31"/>
    <x v="117"/>
    <x v="109"/>
    <x v="3"/>
    <x v="0"/>
    <s v="USD"/>
    <n v="1490659134"/>
    <x v="3139"/>
    <n v="1485478734"/>
    <x v="3145"/>
    <x v="0"/>
    <x v="78"/>
    <x v="1"/>
    <x v="6"/>
    <n v="0"/>
    <x v="1"/>
    <x v="6"/>
  </r>
  <r>
    <x v="3146"/>
    <x v="3145"/>
    <x v="3144"/>
    <x v="63"/>
    <x v="2071"/>
    <x v="1131"/>
    <x v="3"/>
    <x v="14"/>
    <s v="MXN"/>
    <n v="1492356166"/>
    <x v="3140"/>
    <n v="1488471766"/>
    <x v="3146"/>
    <x v="0"/>
    <x v="8"/>
    <x v="1"/>
    <x v="6"/>
    <n v="2631"/>
    <x v="1"/>
    <x v="6"/>
  </r>
  <r>
    <x v="3147"/>
    <x v="3146"/>
    <x v="3145"/>
    <x v="22"/>
    <x v="2072"/>
    <x v="2336"/>
    <x v="0"/>
    <x v="0"/>
    <s v="USD"/>
    <n v="1415319355"/>
    <x v="3141"/>
    <n v="1411859755"/>
    <x v="3147"/>
    <x v="1"/>
    <x v="496"/>
    <x v="0"/>
    <x v="6"/>
    <n v="11859"/>
    <x v="1"/>
    <x v="6"/>
  </r>
  <r>
    <x v="3148"/>
    <x v="3147"/>
    <x v="3146"/>
    <x v="40"/>
    <x v="2073"/>
    <x v="2337"/>
    <x v="0"/>
    <x v="0"/>
    <s v="USD"/>
    <n v="1412136000"/>
    <x v="3142"/>
    <n v="1410278284"/>
    <x v="3148"/>
    <x v="1"/>
    <x v="7"/>
    <x v="0"/>
    <x v="6"/>
    <n v="1209"/>
    <x v="1"/>
    <x v="6"/>
  </r>
  <r>
    <x v="3149"/>
    <x v="3148"/>
    <x v="3147"/>
    <x v="21"/>
    <x v="166"/>
    <x v="87"/>
    <x v="0"/>
    <x v="0"/>
    <s v="USD"/>
    <n v="1354845600"/>
    <x v="3143"/>
    <n v="1352766300"/>
    <x v="3149"/>
    <x v="1"/>
    <x v="20"/>
    <x v="0"/>
    <x v="6"/>
    <n v="662.5"/>
    <x v="1"/>
    <x v="6"/>
  </r>
  <r>
    <x v="3150"/>
    <x v="3149"/>
    <x v="3148"/>
    <x v="8"/>
    <x v="2074"/>
    <x v="50"/>
    <x v="0"/>
    <x v="0"/>
    <s v="USD"/>
    <n v="1295928000"/>
    <x v="3144"/>
    <n v="1288160403"/>
    <x v="3150"/>
    <x v="1"/>
    <x v="201"/>
    <x v="0"/>
    <x v="6"/>
    <n v="1819.5"/>
    <x v="1"/>
    <x v="6"/>
  </r>
  <r>
    <x v="3151"/>
    <x v="3150"/>
    <x v="3149"/>
    <x v="8"/>
    <x v="2075"/>
    <x v="84"/>
    <x v="0"/>
    <x v="0"/>
    <s v="USD"/>
    <n v="1410379774"/>
    <x v="3145"/>
    <n v="1407787774"/>
    <x v="3151"/>
    <x v="1"/>
    <x v="69"/>
    <x v="0"/>
    <x v="6"/>
    <n v="1774"/>
    <x v="1"/>
    <x v="6"/>
  </r>
  <r>
    <x v="3152"/>
    <x v="3151"/>
    <x v="3150"/>
    <x v="41"/>
    <x v="2076"/>
    <x v="2338"/>
    <x v="0"/>
    <x v="1"/>
    <s v="GBP"/>
    <n v="1383425367"/>
    <x v="3146"/>
    <n v="1380833367"/>
    <x v="3152"/>
    <x v="1"/>
    <x v="85"/>
    <x v="0"/>
    <x v="6"/>
    <n v="1199"/>
    <x v="1"/>
    <x v="6"/>
  </r>
  <r>
    <x v="3153"/>
    <x v="3152"/>
    <x v="3151"/>
    <x v="9"/>
    <x v="2077"/>
    <x v="2339"/>
    <x v="0"/>
    <x v="0"/>
    <s v="USD"/>
    <n v="1304225940"/>
    <x v="3147"/>
    <n v="1301542937"/>
    <x v="3153"/>
    <x v="1"/>
    <x v="198"/>
    <x v="0"/>
    <x v="6"/>
    <n v="5154.25"/>
    <x v="1"/>
    <x v="6"/>
  </r>
  <r>
    <x v="3154"/>
    <x v="3153"/>
    <x v="3152"/>
    <x v="39"/>
    <x v="2059"/>
    <x v="2340"/>
    <x v="0"/>
    <x v="0"/>
    <s v="USD"/>
    <n v="1333310458"/>
    <x v="3148"/>
    <n v="1330722058"/>
    <x v="3154"/>
    <x v="1"/>
    <x v="252"/>
    <x v="0"/>
    <x v="6"/>
    <n v="4014"/>
    <x v="1"/>
    <x v="6"/>
  </r>
  <r>
    <x v="3155"/>
    <x v="3154"/>
    <x v="3153"/>
    <x v="10"/>
    <x v="2078"/>
    <x v="2341"/>
    <x v="0"/>
    <x v="1"/>
    <s v="GBP"/>
    <n v="1356004725"/>
    <x v="3149"/>
    <n v="1353412725"/>
    <x v="3155"/>
    <x v="1"/>
    <x v="177"/>
    <x v="0"/>
    <x v="6"/>
    <n v="4863.6149999999998"/>
    <x v="1"/>
    <x v="6"/>
  </r>
  <r>
    <x v="3156"/>
    <x v="3155"/>
    <x v="3154"/>
    <x v="62"/>
    <x v="2079"/>
    <x v="2342"/>
    <x v="0"/>
    <x v="0"/>
    <s v="USD"/>
    <n v="1338591144"/>
    <x v="3150"/>
    <n v="1335567144"/>
    <x v="3156"/>
    <x v="1"/>
    <x v="30"/>
    <x v="0"/>
    <x v="6"/>
    <n v="2844.5"/>
    <x v="1"/>
    <x v="6"/>
  </r>
  <r>
    <x v="3157"/>
    <x v="3156"/>
    <x v="3155"/>
    <x v="23"/>
    <x v="74"/>
    <x v="50"/>
    <x v="0"/>
    <x v="0"/>
    <s v="USD"/>
    <n v="1405746000"/>
    <x v="3151"/>
    <n v="1404932105"/>
    <x v="3157"/>
    <x v="1"/>
    <x v="14"/>
    <x v="0"/>
    <x v="6"/>
    <n v="2040.5"/>
    <x v="1"/>
    <x v="6"/>
  </r>
  <r>
    <x v="3158"/>
    <x v="3157"/>
    <x v="3156"/>
    <x v="10"/>
    <x v="2080"/>
    <x v="430"/>
    <x v="0"/>
    <x v="0"/>
    <s v="USD"/>
    <n v="1374523752"/>
    <x v="3152"/>
    <n v="1371931752"/>
    <x v="3158"/>
    <x v="1"/>
    <x v="50"/>
    <x v="0"/>
    <x v="6"/>
    <n v="2884.5"/>
    <x v="1"/>
    <x v="6"/>
  </r>
  <r>
    <x v="3159"/>
    <x v="3158"/>
    <x v="3157"/>
    <x v="15"/>
    <x v="2081"/>
    <x v="2343"/>
    <x v="0"/>
    <x v="0"/>
    <s v="USD"/>
    <n v="1326927600"/>
    <x v="3153"/>
    <n v="1323221761"/>
    <x v="3159"/>
    <x v="1"/>
    <x v="47"/>
    <x v="0"/>
    <x v="6"/>
    <n v="1027.1100000000001"/>
    <x v="1"/>
    <x v="6"/>
  </r>
  <r>
    <x v="3160"/>
    <x v="3159"/>
    <x v="3158"/>
    <x v="37"/>
    <x v="2082"/>
    <x v="1400"/>
    <x v="0"/>
    <x v="0"/>
    <s v="USD"/>
    <n v="1407905940"/>
    <x v="3154"/>
    <n v="1405923687"/>
    <x v="3160"/>
    <x v="1"/>
    <x v="7"/>
    <x v="0"/>
    <x v="6"/>
    <n v="2313"/>
    <x v="1"/>
    <x v="6"/>
  </r>
  <r>
    <x v="3161"/>
    <x v="3160"/>
    <x v="3159"/>
    <x v="13"/>
    <x v="2083"/>
    <x v="2344"/>
    <x v="0"/>
    <x v="1"/>
    <s v="GBP"/>
    <n v="1413377522"/>
    <x v="3155"/>
    <n v="1410785522"/>
    <x v="3161"/>
    <x v="1"/>
    <x v="142"/>
    <x v="0"/>
    <x v="6"/>
    <n v="1088"/>
    <x v="1"/>
    <x v="6"/>
  </r>
  <r>
    <x v="3162"/>
    <x v="3161"/>
    <x v="3160"/>
    <x v="23"/>
    <x v="2084"/>
    <x v="2345"/>
    <x v="0"/>
    <x v="0"/>
    <s v="USD"/>
    <n v="1404698400"/>
    <x v="3156"/>
    <n v="1402331262"/>
    <x v="3162"/>
    <x v="1"/>
    <x v="287"/>
    <x v="0"/>
    <x v="6"/>
    <n v="2574.5"/>
    <x v="1"/>
    <x v="6"/>
  </r>
  <r>
    <x v="3163"/>
    <x v="3162"/>
    <x v="3161"/>
    <x v="93"/>
    <x v="2085"/>
    <x v="2346"/>
    <x v="0"/>
    <x v="0"/>
    <s v="USD"/>
    <n v="1402855525"/>
    <x v="3157"/>
    <n v="1400263525"/>
    <x v="3163"/>
    <x v="1"/>
    <x v="250"/>
    <x v="0"/>
    <x v="6"/>
    <n v="7261"/>
    <x v="1"/>
    <x v="6"/>
  </r>
  <r>
    <x v="3164"/>
    <x v="3163"/>
    <x v="3162"/>
    <x v="30"/>
    <x v="2086"/>
    <x v="2347"/>
    <x v="0"/>
    <x v="0"/>
    <s v="USD"/>
    <n v="1402341615"/>
    <x v="3158"/>
    <n v="1399490415"/>
    <x v="3164"/>
    <x v="1"/>
    <x v="26"/>
    <x v="0"/>
    <x v="6"/>
    <n v="1370"/>
    <x v="1"/>
    <x v="6"/>
  </r>
  <r>
    <x v="3165"/>
    <x v="3164"/>
    <x v="3163"/>
    <x v="47"/>
    <x v="2087"/>
    <x v="2348"/>
    <x v="0"/>
    <x v="0"/>
    <s v="USD"/>
    <n v="1304395140"/>
    <x v="73"/>
    <n v="1302493760"/>
    <x v="3165"/>
    <x v="1"/>
    <x v="64"/>
    <x v="0"/>
    <x v="6"/>
    <n v="620.5"/>
    <x v="1"/>
    <x v="6"/>
  </r>
  <r>
    <x v="3166"/>
    <x v="3165"/>
    <x v="3164"/>
    <x v="19"/>
    <x v="2088"/>
    <x v="2349"/>
    <x v="0"/>
    <x v="0"/>
    <s v="USD"/>
    <n v="1416988740"/>
    <x v="3159"/>
    <n v="1414514153"/>
    <x v="3166"/>
    <x v="1"/>
    <x v="497"/>
    <x v="0"/>
    <x v="6"/>
    <n v="28504.915000000001"/>
    <x v="1"/>
    <x v="6"/>
  </r>
  <r>
    <x v="3167"/>
    <x v="3166"/>
    <x v="3165"/>
    <x v="9"/>
    <x v="2089"/>
    <x v="2350"/>
    <x v="0"/>
    <x v="0"/>
    <s v="USD"/>
    <n v="1406952781"/>
    <x v="3160"/>
    <n v="1405743181"/>
    <x v="3167"/>
    <x v="1"/>
    <x v="165"/>
    <x v="0"/>
    <x v="6"/>
    <n v="1770"/>
    <x v="1"/>
    <x v="6"/>
  </r>
  <r>
    <x v="3168"/>
    <x v="3167"/>
    <x v="3166"/>
    <x v="30"/>
    <x v="2090"/>
    <x v="2351"/>
    <x v="0"/>
    <x v="0"/>
    <s v="USD"/>
    <n v="1402696800"/>
    <x v="3161"/>
    <n v="1399948353"/>
    <x v="3168"/>
    <x v="1"/>
    <x v="42"/>
    <x v="0"/>
    <x v="6"/>
    <n v="1583"/>
    <x v="1"/>
    <x v="6"/>
  </r>
  <r>
    <x v="3169"/>
    <x v="3168"/>
    <x v="3167"/>
    <x v="6"/>
    <x v="2091"/>
    <x v="2352"/>
    <x v="0"/>
    <x v="0"/>
    <s v="USD"/>
    <n v="1386910740"/>
    <x v="3162"/>
    <n v="1384364561"/>
    <x v="3169"/>
    <x v="1"/>
    <x v="141"/>
    <x v="0"/>
    <x v="6"/>
    <n v="4161.5"/>
    <x v="1"/>
    <x v="6"/>
  </r>
  <r>
    <x v="3170"/>
    <x v="3169"/>
    <x v="3168"/>
    <x v="13"/>
    <x v="2092"/>
    <x v="2353"/>
    <x v="0"/>
    <x v="0"/>
    <s v="USD"/>
    <n v="1404273600"/>
    <x v="3163"/>
    <n v="1401414944"/>
    <x v="3170"/>
    <x v="1"/>
    <x v="26"/>
    <x v="0"/>
    <x v="6"/>
    <n v="1158"/>
    <x v="1"/>
    <x v="6"/>
  </r>
  <r>
    <x v="3171"/>
    <x v="3170"/>
    <x v="3169"/>
    <x v="39"/>
    <x v="2093"/>
    <x v="2354"/>
    <x v="0"/>
    <x v="1"/>
    <s v="GBP"/>
    <n v="1462545358"/>
    <x v="3164"/>
    <n v="1459953358"/>
    <x v="3171"/>
    <x v="1"/>
    <x v="27"/>
    <x v="0"/>
    <x v="6"/>
    <n v="3867"/>
    <x v="1"/>
    <x v="6"/>
  </r>
  <r>
    <x v="3172"/>
    <x v="3171"/>
    <x v="3170"/>
    <x v="13"/>
    <x v="2094"/>
    <x v="935"/>
    <x v="0"/>
    <x v="0"/>
    <s v="USD"/>
    <n v="1329240668"/>
    <x v="3165"/>
    <n v="1326648668"/>
    <x v="3172"/>
    <x v="1"/>
    <x v="60"/>
    <x v="0"/>
    <x v="6"/>
    <n v="1164.5"/>
    <x v="1"/>
    <x v="6"/>
  </r>
  <r>
    <x v="3173"/>
    <x v="3172"/>
    <x v="3171"/>
    <x v="3"/>
    <x v="285"/>
    <x v="288"/>
    <x v="0"/>
    <x v="0"/>
    <s v="USD"/>
    <n v="1411765492"/>
    <x v="3166"/>
    <n v="1409173492"/>
    <x v="3173"/>
    <x v="1"/>
    <x v="142"/>
    <x v="0"/>
    <x v="6"/>
    <n v="5187"/>
    <x v="1"/>
    <x v="6"/>
  </r>
  <r>
    <x v="3174"/>
    <x v="3173"/>
    <x v="3172"/>
    <x v="9"/>
    <x v="2095"/>
    <x v="2355"/>
    <x v="0"/>
    <x v="0"/>
    <s v="USD"/>
    <n v="1408999508"/>
    <x v="3167"/>
    <n v="1407789908"/>
    <x v="3174"/>
    <x v="1"/>
    <x v="23"/>
    <x v="0"/>
    <x v="6"/>
    <n v="1528.5"/>
    <x v="1"/>
    <x v="6"/>
  </r>
  <r>
    <x v="3175"/>
    <x v="3174"/>
    <x v="3173"/>
    <x v="10"/>
    <x v="2096"/>
    <x v="2356"/>
    <x v="0"/>
    <x v="0"/>
    <s v="USD"/>
    <n v="1297977427"/>
    <x v="3168"/>
    <n v="1292793427"/>
    <x v="3175"/>
    <x v="1"/>
    <x v="65"/>
    <x v="0"/>
    <x v="6"/>
    <n v="2769"/>
    <x v="1"/>
    <x v="6"/>
  </r>
  <r>
    <x v="3176"/>
    <x v="3175"/>
    <x v="3174"/>
    <x v="168"/>
    <x v="1226"/>
    <x v="2357"/>
    <x v="0"/>
    <x v="0"/>
    <s v="USD"/>
    <n v="1376838000"/>
    <x v="3169"/>
    <n v="1374531631"/>
    <x v="3176"/>
    <x v="1"/>
    <x v="165"/>
    <x v="0"/>
    <x v="6"/>
    <n v="1118.5"/>
    <x v="1"/>
    <x v="6"/>
  </r>
  <r>
    <x v="3177"/>
    <x v="3176"/>
    <x v="3175"/>
    <x v="30"/>
    <x v="2097"/>
    <x v="2358"/>
    <x v="0"/>
    <x v="0"/>
    <s v="USD"/>
    <n v="1403366409"/>
    <x v="3170"/>
    <n v="1400774409"/>
    <x v="3177"/>
    <x v="1"/>
    <x v="13"/>
    <x v="0"/>
    <x v="6"/>
    <n v="1493"/>
    <x v="1"/>
    <x v="6"/>
  </r>
  <r>
    <x v="3178"/>
    <x v="3177"/>
    <x v="3176"/>
    <x v="15"/>
    <x v="2098"/>
    <x v="2359"/>
    <x v="0"/>
    <x v="1"/>
    <s v="GBP"/>
    <n v="1405521075"/>
    <x v="3171"/>
    <n v="1402929075"/>
    <x v="3178"/>
    <x v="1"/>
    <x v="76"/>
    <x v="0"/>
    <x v="6"/>
    <n v="1327"/>
    <x v="1"/>
    <x v="6"/>
  </r>
  <r>
    <x v="3179"/>
    <x v="3178"/>
    <x v="3177"/>
    <x v="285"/>
    <x v="2099"/>
    <x v="2360"/>
    <x v="0"/>
    <x v="0"/>
    <s v="USD"/>
    <n v="1367859071"/>
    <x v="3172"/>
    <n v="1365699071"/>
    <x v="3179"/>
    <x v="1"/>
    <x v="95"/>
    <x v="0"/>
    <x v="6"/>
    <n v="2428.41"/>
    <x v="1"/>
    <x v="6"/>
  </r>
  <r>
    <x v="3180"/>
    <x v="3179"/>
    <x v="3178"/>
    <x v="38"/>
    <x v="2100"/>
    <x v="2361"/>
    <x v="0"/>
    <x v="1"/>
    <s v="GBP"/>
    <n v="1403258049"/>
    <x v="3173"/>
    <n v="1400666049"/>
    <x v="3180"/>
    <x v="1"/>
    <x v="43"/>
    <x v="0"/>
    <x v="6"/>
    <n v="741"/>
    <x v="1"/>
    <x v="6"/>
  </r>
  <r>
    <x v="3181"/>
    <x v="3180"/>
    <x v="3179"/>
    <x v="2"/>
    <x v="614"/>
    <x v="2206"/>
    <x v="0"/>
    <x v="1"/>
    <s v="GBP"/>
    <n v="1402848000"/>
    <x v="3174"/>
    <n v="1400570787"/>
    <x v="3181"/>
    <x v="1"/>
    <x v="41"/>
    <x v="0"/>
    <x v="6"/>
    <n v="280"/>
    <x v="1"/>
    <x v="6"/>
  </r>
  <r>
    <x v="3182"/>
    <x v="3181"/>
    <x v="3180"/>
    <x v="39"/>
    <x v="2101"/>
    <x v="2191"/>
    <x v="0"/>
    <x v="0"/>
    <s v="USD"/>
    <n v="1328029200"/>
    <x v="3175"/>
    <n v="1323211621"/>
    <x v="3182"/>
    <x v="1"/>
    <x v="299"/>
    <x v="0"/>
    <x v="6"/>
    <n v="3606.5"/>
    <x v="1"/>
    <x v="6"/>
  </r>
  <r>
    <x v="3183"/>
    <x v="3182"/>
    <x v="3181"/>
    <x v="30"/>
    <x v="444"/>
    <x v="2206"/>
    <x v="0"/>
    <x v="0"/>
    <s v="USD"/>
    <n v="1377284669"/>
    <x v="3176"/>
    <n v="1375729469"/>
    <x v="3183"/>
    <x v="1"/>
    <x v="32"/>
    <x v="0"/>
    <x v="6"/>
    <n v="1396.5"/>
    <x v="1"/>
    <x v="6"/>
  </r>
  <r>
    <x v="3184"/>
    <x v="3183"/>
    <x v="3182"/>
    <x v="270"/>
    <x v="2102"/>
    <x v="2362"/>
    <x v="0"/>
    <x v="0"/>
    <s v="USD"/>
    <n v="1404258631"/>
    <x v="3177"/>
    <n v="1401666631"/>
    <x v="3184"/>
    <x v="1"/>
    <x v="67"/>
    <x v="0"/>
    <x v="6"/>
    <n v="2328"/>
    <x v="1"/>
    <x v="6"/>
  </r>
  <r>
    <x v="3185"/>
    <x v="3184"/>
    <x v="3183"/>
    <x v="28"/>
    <x v="325"/>
    <x v="31"/>
    <x v="0"/>
    <x v="1"/>
    <s v="GBP"/>
    <n v="1405553241"/>
    <x v="3178"/>
    <n v="1404948441"/>
    <x v="3185"/>
    <x v="1"/>
    <x v="54"/>
    <x v="0"/>
    <x v="6"/>
    <n v="512"/>
    <x v="1"/>
    <x v="6"/>
  </r>
  <r>
    <x v="3186"/>
    <x v="3185"/>
    <x v="3184"/>
    <x v="50"/>
    <x v="2103"/>
    <x v="2363"/>
    <x v="0"/>
    <x v="1"/>
    <s v="GBP"/>
    <n v="1410901200"/>
    <x v="3179"/>
    <n v="1408313438"/>
    <x v="3186"/>
    <x v="1"/>
    <x v="16"/>
    <x v="0"/>
    <x v="6"/>
    <n v="1670"/>
    <x v="1"/>
    <x v="6"/>
  </r>
  <r>
    <x v="3187"/>
    <x v="3186"/>
    <x v="3185"/>
    <x v="36"/>
    <x v="2104"/>
    <x v="2364"/>
    <x v="0"/>
    <x v="0"/>
    <s v="USD"/>
    <n v="1407167973"/>
    <x v="3180"/>
    <n v="1405439973"/>
    <x v="3187"/>
    <x v="1"/>
    <x v="138"/>
    <x v="0"/>
    <x v="6"/>
    <n v="8844"/>
    <x v="1"/>
    <x v="6"/>
  </r>
  <r>
    <x v="3188"/>
    <x v="3187"/>
    <x v="3186"/>
    <x v="48"/>
    <x v="176"/>
    <x v="2365"/>
    <x v="2"/>
    <x v="1"/>
    <s v="GBP"/>
    <n v="1433930302"/>
    <x v="3181"/>
    <n v="1432115902"/>
    <x v="3188"/>
    <x v="0"/>
    <x v="82"/>
    <x v="1"/>
    <x v="40"/>
    <n v="69.5"/>
    <x v="1"/>
    <x v="40"/>
  </r>
  <r>
    <x v="3189"/>
    <x v="3188"/>
    <x v="3187"/>
    <x v="56"/>
    <x v="2105"/>
    <x v="2366"/>
    <x v="2"/>
    <x v="11"/>
    <s v="SEK"/>
    <n v="1432455532"/>
    <x v="3182"/>
    <n v="1429863532"/>
    <x v="3189"/>
    <x v="0"/>
    <x v="10"/>
    <x v="1"/>
    <x v="40"/>
    <n v="3399.5"/>
    <x v="1"/>
    <x v="40"/>
  </r>
  <r>
    <x v="3190"/>
    <x v="3189"/>
    <x v="3188"/>
    <x v="23"/>
    <x v="117"/>
    <x v="109"/>
    <x v="2"/>
    <x v="5"/>
    <s v="CAD"/>
    <n v="1481258275"/>
    <x v="3183"/>
    <n v="1478662675"/>
    <x v="3190"/>
    <x v="0"/>
    <x v="78"/>
    <x v="1"/>
    <x v="40"/>
    <n v="0"/>
    <x v="1"/>
    <x v="40"/>
  </r>
  <r>
    <x v="3191"/>
    <x v="3190"/>
    <x v="3189"/>
    <x v="192"/>
    <x v="118"/>
    <x v="2367"/>
    <x v="2"/>
    <x v="0"/>
    <s v="USD"/>
    <n v="1471370869"/>
    <x v="3184"/>
    <n v="1466186869"/>
    <x v="3191"/>
    <x v="0"/>
    <x v="80"/>
    <x v="1"/>
    <x v="40"/>
    <n v="77.5"/>
    <x v="1"/>
    <x v="40"/>
  </r>
  <r>
    <x v="3192"/>
    <x v="3191"/>
    <x v="3190"/>
    <x v="3"/>
    <x v="1301"/>
    <x v="391"/>
    <x v="2"/>
    <x v="1"/>
    <s v="GBP"/>
    <n v="1425160800"/>
    <x v="3185"/>
    <n v="1421274859"/>
    <x v="3192"/>
    <x v="0"/>
    <x v="22"/>
    <x v="1"/>
    <x v="40"/>
    <n v="55"/>
    <x v="1"/>
    <x v="40"/>
  </r>
  <r>
    <x v="3193"/>
    <x v="3192"/>
    <x v="3191"/>
    <x v="10"/>
    <x v="2038"/>
    <x v="2368"/>
    <x v="2"/>
    <x v="1"/>
    <s v="GBP"/>
    <n v="1424474056"/>
    <x v="3186"/>
    <n v="1420586056"/>
    <x v="3193"/>
    <x v="0"/>
    <x v="54"/>
    <x v="1"/>
    <x v="40"/>
    <n v="305.5"/>
    <x v="1"/>
    <x v="40"/>
  </r>
  <r>
    <x v="3194"/>
    <x v="3193"/>
    <x v="3192"/>
    <x v="34"/>
    <x v="117"/>
    <x v="109"/>
    <x v="2"/>
    <x v="0"/>
    <s v="USD"/>
    <n v="1437960598"/>
    <x v="3187"/>
    <n v="1435368598"/>
    <x v="3194"/>
    <x v="0"/>
    <x v="78"/>
    <x v="1"/>
    <x v="40"/>
    <n v="0"/>
    <x v="1"/>
    <x v="40"/>
  </r>
  <r>
    <x v="3195"/>
    <x v="3194"/>
    <x v="3193"/>
    <x v="8"/>
    <x v="127"/>
    <x v="2369"/>
    <x v="2"/>
    <x v="0"/>
    <s v="USD"/>
    <n v="1423750542"/>
    <x v="3188"/>
    <n v="1421158542"/>
    <x v="3195"/>
    <x v="0"/>
    <x v="70"/>
    <x v="1"/>
    <x v="40"/>
    <n v="1054.5"/>
    <x v="1"/>
    <x v="40"/>
  </r>
  <r>
    <x v="3196"/>
    <x v="3195"/>
    <x v="3194"/>
    <x v="399"/>
    <x v="1122"/>
    <x v="1855"/>
    <x v="2"/>
    <x v="0"/>
    <s v="USD"/>
    <n v="1438437600"/>
    <x v="3189"/>
    <n v="1433254875"/>
    <x v="3196"/>
    <x v="0"/>
    <x v="79"/>
    <x v="1"/>
    <x v="40"/>
    <n v="903"/>
    <x v="1"/>
    <x v="40"/>
  </r>
  <r>
    <x v="3197"/>
    <x v="3196"/>
    <x v="3195"/>
    <x v="3"/>
    <x v="1288"/>
    <x v="2370"/>
    <x v="2"/>
    <x v="10"/>
    <s v="NOK"/>
    <n v="1423050618"/>
    <x v="3190"/>
    <n v="1420458618"/>
    <x v="3197"/>
    <x v="0"/>
    <x v="80"/>
    <x v="1"/>
    <x v="40"/>
    <n v="574.5"/>
    <x v="1"/>
    <x v="40"/>
  </r>
  <r>
    <x v="3198"/>
    <x v="3197"/>
    <x v="3196"/>
    <x v="11"/>
    <x v="178"/>
    <x v="456"/>
    <x v="2"/>
    <x v="8"/>
    <s v="DKK"/>
    <n v="1424081477"/>
    <x v="3191"/>
    <n v="1420798277"/>
    <x v="3198"/>
    <x v="0"/>
    <x v="83"/>
    <x v="1"/>
    <x v="40"/>
    <n v="56.5"/>
    <x v="1"/>
    <x v="40"/>
  </r>
  <r>
    <x v="3199"/>
    <x v="3198"/>
    <x v="3197"/>
    <x v="10"/>
    <x v="636"/>
    <x v="2371"/>
    <x v="2"/>
    <x v="0"/>
    <s v="USD"/>
    <n v="1410037200"/>
    <x v="3192"/>
    <n v="1407435418"/>
    <x v="3199"/>
    <x v="0"/>
    <x v="28"/>
    <x v="1"/>
    <x v="40"/>
    <n v="1330.5"/>
    <x v="1"/>
    <x v="40"/>
  </r>
  <r>
    <x v="3200"/>
    <x v="3199"/>
    <x v="3198"/>
    <x v="63"/>
    <x v="116"/>
    <x v="133"/>
    <x v="2"/>
    <x v="0"/>
    <s v="USD"/>
    <n v="1461994440"/>
    <x v="3193"/>
    <n v="1459410101"/>
    <x v="3200"/>
    <x v="0"/>
    <x v="29"/>
    <x v="1"/>
    <x v="40"/>
    <n v="1"/>
    <x v="1"/>
    <x v="40"/>
  </r>
  <r>
    <x v="3201"/>
    <x v="3200"/>
    <x v="3199"/>
    <x v="13"/>
    <x v="379"/>
    <x v="2372"/>
    <x v="2"/>
    <x v="1"/>
    <s v="GBP"/>
    <n v="1409509477"/>
    <x v="3194"/>
    <n v="1407695077"/>
    <x v="3201"/>
    <x v="0"/>
    <x v="84"/>
    <x v="1"/>
    <x v="40"/>
    <n v="13.5"/>
    <x v="1"/>
    <x v="40"/>
  </r>
  <r>
    <x v="3202"/>
    <x v="3201"/>
    <x v="3200"/>
    <x v="10"/>
    <x v="2106"/>
    <x v="2373"/>
    <x v="2"/>
    <x v="0"/>
    <s v="USD"/>
    <n v="1450072740"/>
    <x v="3195"/>
    <n v="1445027346"/>
    <x v="3202"/>
    <x v="0"/>
    <x v="20"/>
    <x v="1"/>
    <x v="40"/>
    <n v="1375.5"/>
    <x v="1"/>
    <x v="40"/>
  </r>
  <r>
    <x v="3203"/>
    <x v="3202"/>
    <x v="3201"/>
    <x v="28"/>
    <x v="156"/>
    <x v="180"/>
    <x v="2"/>
    <x v="0"/>
    <s v="USD"/>
    <n v="1443224622"/>
    <x v="3196"/>
    <n v="1440632622"/>
    <x v="3203"/>
    <x v="0"/>
    <x v="79"/>
    <x v="1"/>
    <x v="40"/>
    <n v="128"/>
    <x v="1"/>
    <x v="40"/>
  </r>
  <r>
    <x v="3204"/>
    <x v="3203"/>
    <x v="3202"/>
    <x v="2"/>
    <x v="117"/>
    <x v="109"/>
    <x v="2"/>
    <x v="0"/>
    <s v="USD"/>
    <n v="1437149640"/>
    <x v="3197"/>
    <n v="1434558479"/>
    <x v="3204"/>
    <x v="0"/>
    <x v="78"/>
    <x v="1"/>
    <x v="40"/>
    <n v="0"/>
    <x v="1"/>
    <x v="40"/>
  </r>
  <r>
    <x v="3205"/>
    <x v="3204"/>
    <x v="3203"/>
    <x v="6"/>
    <x v="687"/>
    <x v="2374"/>
    <x v="2"/>
    <x v="1"/>
    <s v="GBP"/>
    <n v="1430470772"/>
    <x v="3198"/>
    <n v="1427878772"/>
    <x v="3205"/>
    <x v="0"/>
    <x v="8"/>
    <x v="1"/>
    <x v="40"/>
    <n v="142.5"/>
    <x v="1"/>
    <x v="40"/>
  </r>
  <r>
    <x v="3206"/>
    <x v="3205"/>
    <x v="3204"/>
    <x v="10"/>
    <x v="117"/>
    <x v="109"/>
    <x v="2"/>
    <x v="0"/>
    <s v="USD"/>
    <n v="1442644651"/>
    <x v="3199"/>
    <n v="1440052651"/>
    <x v="3206"/>
    <x v="0"/>
    <x v="78"/>
    <x v="1"/>
    <x v="40"/>
    <n v="0"/>
    <x v="1"/>
    <x v="40"/>
  </r>
  <r>
    <x v="3207"/>
    <x v="3206"/>
    <x v="3205"/>
    <x v="62"/>
    <x v="567"/>
    <x v="2375"/>
    <x v="2"/>
    <x v="0"/>
    <s v="USD"/>
    <n v="1429767607"/>
    <x v="3200"/>
    <n v="1424587207"/>
    <x v="3207"/>
    <x v="0"/>
    <x v="17"/>
    <x v="1"/>
    <x v="40"/>
    <n v="1293"/>
    <x v="1"/>
    <x v="40"/>
  </r>
  <r>
    <x v="3208"/>
    <x v="3207"/>
    <x v="3206"/>
    <x v="10"/>
    <x v="2107"/>
    <x v="991"/>
    <x v="0"/>
    <x v="0"/>
    <s v="USD"/>
    <n v="1406557877"/>
    <x v="3201"/>
    <n v="1404743477"/>
    <x v="3208"/>
    <x v="1"/>
    <x v="141"/>
    <x v="0"/>
    <x v="6"/>
    <n v="2628.5"/>
    <x v="1"/>
    <x v="6"/>
  </r>
  <r>
    <x v="3209"/>
    <x v="3208"/>
    <x v="3207"/>
    <x v="196"/>
    <x v="2108"/>
    <x v="2376"/>
    <x v="0"/>
    <x v="0"/>
    <s v="USD"/>
    <n v="1403305200"/>
    <x v="3202"/>
    <n v="1400512658"/>
    <x v="3209"/>
    <x v="1"/>
    <x v="334"/>
    <x v="0"/>
    <x v="6"/>
    <n v="5780.85"/>
    <x v="1"/>
    <x v="6"/>
  </r>
  <r>
    <x v="3210"/>
    <x v="3209"/>
    <x v="3208"/>
    <x v="9"/>
    <x v="2109"/>
    <x v="2377"/>
    <x v="0"/>
    <x v="0"/>
    <s v="USD"/>
    <n v="1338523140"/>
    <x v="3203"/>
    <n v="1334442519"/>
    <x v="3210"/>
    <x v="1"/>
    <x v="65"/>
    <x v="0"/>
    <x v="6"/>
    <n v="1916.5"/>
    <x v="1"/>
    <x v="6"/>
  </r>
  <r>
    <x v="3211"/>
    <x v="3210"/>
    <x v="3209"/>
    <x v="165"/>
    <x v="2110"/>
    <x v="2378"/>
    <x v="0"/>
    <x v="0"/>
    <s v="USD"/>
    <n v="1408068000"/>
    <x v="3204"/>
    <n v="1405346680"/>
    <x v="3211"/>
    <x v="1"/>
    <x v="498"/>
    <x v="0"/>
    <x v="6"/>
    <n v="13931.5"/>
    <x v="1"/>
    <x v="6"/>
  </r>
  <r>
    <x v="3212"/>
    <x v="3211"/>
    <x v="3210"/>
    <x v="23"/>
    <x v="2111"/>
    <x v="2379"/>
    <x v="0"/>
    <x v="0"/>
    <s v="USD"/>
    <n v="1407524751"/>
    <x v="3205"/>
    <n v="1404932751"/>
    <x v="3212"/>
    <x v="1"/>
    <x v="225"/>
    <x v="0"/>
    <x v="6"/>
    <n v="2572"/>
    <x v="1"/>
    <x v="6"/>
  </r>
  <r>
    <x v="3213"/>
    <x v="3212"/>
    <x v="3211"/>
    <x v="12"/>
    <x v="2112"/>
    <x v="2380"/>
    <x v="0"/>
    <x v="1"/>
    <s v="GBP"/>
    <n v="1437934759"/>
    <x v="3206"/>
    <n v="1434478759"/>
    <x v="3213"/>
    <x v="1"/>
    <x v="5"/>
    <x v="0"/>
    <x v="6"/>
    <n v="3027"/>
    <x v="1"/>
    <x v="6"/>
  </r>
  <r>
    <x v="3214"/>
    <x v="3213"/>
    <x v="3212"/>
    <x v="14"/>
    <x v="2113"/>
    <x v="2381"/>
    <x v="0"/>
    <x v="1"/>
    <s v="GBP"/>
    <n v="1452038100"/>
    <x v="3207"/>
    <n v="1448823673"/>
    <x v="3214"/>
    <x v="1"/>
    <x v="248"/>
    <x v="0"/>
    <x v="6"/>
    <n v="6185.5"/>
    <x v="1"/>
    <x v="6"/>
  </r>
  <r>
    <x v="3215"/>
    <x v="3214"/>
    <x v="3213"/>
    <x v="19"/>
    <x v="2114"/>
    <x v="2382"/>
    <x v="0"/>
    <x v="0"/>
    <s v="USD"/>
    <n v="1441857540"/>
    <x v="3208"/>
    <n v="1438617471"/>
    <x v="3215"/>
    <x v="1"/>
    <x v="179"/>
    <x v="0"/>
    <x v="6"/>
    <n v="17628.5"/>
    <x v="1"/>
    <x v="6"/>
  </r>
  <r>
    <x v="3216"/>
    <x v="3215"/>
    <x v="3214"/>
    <x v="13"/>
    <x v="660"/>
    <x v="2383"/>
    <x v="0"/>
    <x v="1"/>
    <s v="GBP"/>
    <n v="1436625000"/>
    <x v="3209"/>
    <n v="1433934371"/>
    <x v="3216"/>
    <x v="1"/>
    <x v="2"/>
    <x v="0"/>
    <x v="6"/>
    <n v="1018"/>
    <x v="1"/>
    <x v="6"/>
  </r>
  <r>
    <x v="3217"/>
    <x v="3216"/>
    <x v="3215"/>
    <x v="37"/>
    <x v="2011"/>
    <x v="2251"/>
    <x v="0"/>
    <x v="0"/>
    <s v="USD"/>
    <n v="1478264784"/>
    <x v="3210"/>
    <n v="1475672784"/>
    <x v="3217"/>
    <x v="1"/>
    <x v="201"/>
    <x v="0"/>
    <x v="6"/>
    <n v="2662.5"/>
    <x v="1"/>
    <x v="6"/>
  </r>
  <r>
    <x v="3218"/>
    <x v="3217"/>
    <x v="3216"/>
    <x v="14"/>
    <x v="2115"/>
    <x v="426"/>
    <x v="0"/>
    <x v="1"/>
    <s v="GBP"/>
    <n v="1419984000"/>
    <x v="3211"/>
    <n v="1417132986"/>
    <x v="3218"/>
    <x v="1"/>
    <x v="192"/>
    <x v="0"/>
    <x v="6"/>
    <n v="6218"/>
    <x v="1"/>
    <x v="6"/>
  </r>
  <r>
    <x v="3219"/>
    <x v="3218"/>
    <x v="3217"/>
    <x v="22"/>
    <x v="2116"/>
    <x v="2384"/>
    <x v="0"/>
    <x v="0"/>
    <s v="USD"/>
    <n v="1427063747"/>
    <x v="3212"/>
    <n v="1424043347"/>
    <x v="3219"/>
    <x v="1"/>
    <x v="46"/>
    <x v="0"/>
    <x v="6"/>
    <n v="10070.5"/>
    <x v="1"/>
    <x v="6"/>
  </r>
  <r>
    <x v="3220"/>
    <x v="3219"/>
    <x v="3218"/>
    <x v="36"/>
    <x v="2117"/>
    <x v="2385"/>
    <x v="0"/>
    <x v="0"/>
    <s v="USD"/>
    <n v="1489352400"/>
    <x v="3213"/>
    <n v="1486411204"/>
    <x v="3220"/>
    <x v="1"/>
    <x v="211"/>
    <x v="0"/>
    <x v="6"/>
    <n v="7592.5"/>
    <x v="1"/>
    <x v="6"/>
  </r>
  <r>
    <x v="3221"/>
    <x v="3220"/>
    <x v="3219"/>
    <x v="23"/>
    <x v="2118"/>
    <x v="2386"/>
    <x v="0"/>
    <x v="1"/>
    <s v="GBP"/>
    <n v="1436114603"/>
    <x v="3214"/>
    <n v="1433090603"/>
    <x v="3221"/>
    <x v="1"/>
    <x v="116"/>
    <x v="0"/>
    <x v="6"/>
    <n v="2125"/>
    <x v="1"/>
    <x v="6"/>
  </r>
  <r>
    <x v="3222"/>
    <x v="3221"/>
    <x v="3220"/>
    <x v="30"/>
    <x v="2119"/>
    <x v="2387"/>
    <x v="0"/>
    <x v="0"/>
    <s v="USD"/>
    <n v="1445722140"/>
    <x v="3215"/>
    <n v="1443016697"/>
    <x v="3222"/>
    <x v="1"/>
    <x v="87"/>
    <x v="0"/>
    <x v="6"/>
    <n v="1602"/>
    <x v="1"/>
    <x v="6"/>
  </r>
  <r>
    <x v="3223"/>
    <x v="3222"/>
    <x v="3221"/>
    <x v="379"/>
    <x v="2120"/>
    <x v="2388"/>
    <x v="0"/>
    <x v="0"/>
    <s v="USD"/>
    <n v="1440100976"/>
    <x v="3216"/>
    <n v="1437508976"/>
    <x v="3223"/>
    <x v="1"/>
    <x v="142"/>
    <x v="0"/>
    <x v="6"/>
    <n v="1734.5"/>
    <x v="1"/>
    <x v="6"/>
  </r>
  <r>
    <x v="3224"/>
    <x v="3223"/>
    <x v="3222"/>
    <x v="11"/>
    <x v="2121"/>
    <x v="2389"/>
    <x v="0"/>
    <x v="0"/>
    <s v="USD"/>
    <n v="1484024400"/>
    <x v="3217"/>
    <n v="1479932713"/>
    <x v="3224"/>
    <x v="1"/>
    <x v="499"/>
    <x v="0"/>
    <x v="6"/>
    <n v="15413"/>
    <x v="1"/>
    <x v="6"/>
  </r>
  <r>
    <x v="3225"/>
    <x v="3224"/>
    <x v="3223"/>
    <x v="13"/>
    <x v="2122"/>
    <x v="1099"/>
    <x v="0"/>
    <x v="0"/>
    <s v="USD"/>
    <n v="1464987600"/>
    <x v="3218"/>
    <n v="1463145938"/>
    <x v="3225"/>
    <x v="1"/>
    <x v="70"/>
    <x v="0"/>
    <x v="6"/>
    <n v="1043"/>
    <x v="1"/>
    <x v="6"/>
  </r>
  <r>
    <x v="3226"/>
    <x v="3225"/>
    <x v="3224"/>
    <x v="38"/>
    <x v="380"/>
    <x v="44"/>
    <x v="0"/>
    <x v="1"/>
    <s v="GBP"/>
    <n v="1446213612"/>
    <x v="3219"/>
    <n v="1443621612"/>
    <x v="3226"/>
    <x v="1"/>
    <x v="64"/>
    <x v="0"/>
    <x v="6"/>
    <n v="635.5"/>
    <x v="1"/>
    <x v="6"/>
  </r>
  <r>
    <x v="3227"/>
    <x v="3226"/>
    <x v="3225"/>
    <x v="38"/>
    <x v="646"/>
    <x v="1054"/>
    <x v="0"/>
    <x v="1"/>
    <s v="GBP"/>
    <n v="1484687436"/>
    <x v="3220"/>
    <n v="1482095436"/>
    <x v="3227"/>
    <x v="0"/>
    <x v="209"/>
    <x v="0"/>
    <x v="6"/>
    <n v="765"/>
    <x v="1"/>
    <x v="6"/>
  </r>
  <r>
    <x v="3228"/>
    <x v="3227"/>
    <x v="3226"/>
    <x v="39"/>
    <x v="2123"/>
    <x v="2390"/>
    <x v="0"/>
    <x v="0"/>
    <s v="USD"/>
    <n v="1450328340"/>
    <x v="3221"/>
    <n v="1447606884"/>
    <x v="3228"/>
    <x v="1"/>
    <x v="77"/>
    <x v="0"/>
    <x v="6"/>
    <n v="3600.5"/>
    <x v="1"/>
    <x v="6"/>
  </r>
  <r>
    <x v="3229"/>
    <x v="3228"/>
    <x v="3227"/>
    <x v="22"/>
    <x v="2124"/>
    <x v="2391"/>
    <x v="0"/>
    <x v="0"/>
    <s v="USD"/>
    <n v="1416470398"/>
    <x v="3222"/>
    <n v="1413874798"/>
    <x v="3229"/>
    <x v="1"/>
    <x v="91"/>
    <x v="0"/>
    <x v="6"/>
    <n v="10887.5"/>
    <x v="1"/>
    <x v="6"/>
  </r>
  <r>
    <x v="3230"/>
    <x v="3229"/>
    <x v="3228"/>
    <x v="27"/>
    <x v="2125"/>
    <x v="2392"/>
    <x v="0"/>
    <x v="0"/>
    <s v="USD"/>
    <n v="1412135940"/>
    <x v="341"/>
    <n v="1410840126"/>
    <x v="3230"/>
    <x v="1"/>
    <x v="77"/>
    <x v="0"/>
    <x v="6"/>
    <n v="1447"/>
    <x v="1"/>
    <x v="6"/>
  </r>
  <r>
    <x v="3231"/>
    <x v="3230"/>
    <x v="3229"/>
    <x v="28"/>
    <x v="2126"/>
    <x v="2393"/>
    <x v="0"/>
    <x v="0"/>
    <s v="USD"/>
    <n v="1460846347"/>
    <x v="3223"/>
    <n v="1458254347"/>
    <x v="3231"/>
    <x v="0"/>
    <x v="33"/>
    <x v="0"/>
    <x v="6"/>
    <n v="819"/>
    <x v="1"/>
    <x v="6"/>
  </r>
  <r>
    <x v="3232"/>
    <x v="3231"/>
    <x v="3230"/>
    <x v="28"/>
    <x v="2127"/>
    <x v="2394"/>
    <x v="0"/>
    <x v="0"/>
    <s v="USD"/>
    <n v="1462334340"/>
    <x v="3224"/>
    <n v="1459711917"/>
    <x v="3232"/>
    <x v="1"/>
    <x v="55"/>
    <x v="0"/>
    <x v="6"/>
    <n v="669"/>
    <x v="1"/>
    <x v="6"/>
  </r>
  <r>
    <x v="3233"/>
    <x v="3232"/>
    <x v="3231"/>
    <x v="10"/>
    <x v="2128"/>
    <x v="2395"/>
    <x v="0"/>
    <x v="0"/>
    <s v="USD"/>
    <n v="1488482355"/>
    <x v="3225"/>
    <n v="1485890355"/>
    <x v="3233"/>
    <x v="0"/>
    <x v="42"/>
    <x v="0"/>
    <x v="6"/>
    <n v="3000.5"/>
    <x v="1"/>
    <x v="6"/>
  </r>
  <r>
    <x v="3234"/>
    <x v="3233"/>
    <x v="3232"/>
    <x v="23"/>
    <x v="2129"/>
    <x v="2396"/>
    <x v="0"/>
    <x v="1"/>
    <s v="GBP"/>
    <n v="1485991860"/>
    <x v="3226"/>
    <n v="1483124208"/>
    <x v="3234"/>
    <x v="0"/>
    <x v="248"/>
    <x v="0"/>
    <x v="6"/>
    <n v="2065.355"/>
    <x v="1"/>
    <x v="6"/>
  </r>
  <r>
    <x v="3235"/>
    <x v="3234"/>
    <x v="3233"/>
    <x v="36"/>
    <x v="2130"/>
    <x v="2397"/>
    <x v="0"/>
    <x v="0"/>
    <s v="USD"/>
    <n v="1467361251"/>
    <x v="3227"/>
    <n v="1464769251"/>
    <x v="3235"/>
    <x v="1"/>
    <x v="331"/>
    <x v="0"/>
    <x v="6"/>
    <n v="7831"/>
    <x v="1"/>
    <x v="6"/>
  </r>
  <r>
    <x v="3236"/>
    <x v="3235"/>
    <x v="3234"/>
    <x v="22"/>
    <x v="2131"/>
    <x v="1794"/>
    <x v="0"/>
    <x v="0"/>
    <s v="USD"/>
    <n v="1482962433"/>
    <x v="3228"/>
    <n v="1480370433"/>
    <x v="3236"/>
    <x v="0"/>
    <x v="238"/>
    <x v="0"/>
    <x v="6"/>
    <n v="10115"/>
    <x v="1"/>
    <x v="6"/>
  </r>
  <r>
    <x v="3237"/>
    <x v="3236"/>
    <x v="3235"/>
    <x v="19"/>
    <x v="2132"/>
    <x v="2398"/>
    <x v="0"/>
    <x v="0"/>
    <s v="USD"/>
    <n v="1443499140"/>
    <x v="3229"/>
    <n v="1441452184"/>
    <x v="3237"/>
    <x v="1"/>
    <x v="314"/>
    <x v="0"/>
    <x v="6"/>
    <n v="17772.32"/>
    <x v="1"/>
    <x v="6"/>
  </r>
  <r>
    <x v="3238"/>
    <x v="3237"/>
    <x v="3236"/>
    <x v="70"/>
    <x v="2133"/>
    <x v="2399"/>
    <x v="0"/>
    <x v="1"/>
    <s v="GBP"/>
    <n v="1435752898"/>
    <x v="3230"/>
    <n v="1433160898"/>
    <x v="3238"/>
    <x v="1"/>
    <x v="1"/>
    <x v="0"/>
    <x v="6"/>
    <n v="1612"/>
    <x v="1"/>
    <x v="6"/>
  </r>
  <r>
    <x v="3239"/>
    <x v="3238"/>
    <x v="3237"/>
    <x v="400"/>
    <x v="2134"/>
    <x v="2400"/>
    <x v="0"/>
    <x v="1"/>
    <s v="GBP"/>
    <n v="1445817540"/>
    <x v="3231"/>
    <n v="1443665293"/>
    <x v="3239"/>
    <x v="1"/>
    <x v="201"/>
    <x v="0"/>
    <x v="6"/>
    <n v="3156.49"/>
    <x v="1"/>
    <x v="6"/>
  </r>
  <r>
    <x v="3240"/>
    <x v="3239"/>
    <x v="3238"/>
    <x v="9"/>
    <x v="481"/>
    <x v="518"/>
    <x v="0"/>
    <x v="1"/>
    <s v="GBP"/>
    <n v="1487286000"/>
    <x v="3232"/>
    <n v="1484843948"/>
    <x v="3240"/>
    <x v="0"/>
    <x v="69"/>
    <x v="0"/>
    <x v="6"/>
    <n v="1525.5"/>
    <x v="1"/>
    <x v="6"/>
  </r>
  <r>
    <x v="3241"/>
    <x v="3240"/>
    <x v="3239"/>
    <x v="0"/>
    <x v="2135"/>
    <x v="2401"/>
    <x v="0"/>
    <x v="0"/>
    <s v="USD"/>
    <n v="1413269940"/>
    <x v="3233"/>
    <n v="1410421670"/>
    <x v="3241"/>
    <x v="1"/>
    <x v="157"/>
    <x v="0"/>
    <x v="6"/>
    <n v="4984"/>
    <x v="1"/>
    <x v="6"/>
  </r>
  <r>
    <x v="3242"/>
    <x v="3241"/>
    <x v="3240"/>
    <x v="3"/>
    <x v="2136"/>
    <x v="2402"/>
    <x v="0"/>
    <x v="0"/>
    <s v="USD"/>
    <n v="1411150092"/>
    <x v="3234"/>
    <n v="1408558092"/>
    <x v="3242"/>
    <x v="1"/>
    <x v="275"/>
    <x v="0"/>
    <x v="6"/>
    <n v="6456.71"/>
    <x v="1"/>
    <x v="6"/>
  </r>
  <r>
    <x v="3243"/>
    <x v="3242"/>
    <x v="3241"/>
    <x v="6"/>
    <x v="2137"/>
    <x v="2403"/>
    <x v="0"/>
    <x v="0"/>
    <s v="USD"/>
    <n v="1444348800"/>
    <x v="3235"/>
    <n v="1442283562"/>
    <x v="3243"/>
    <x v="1"/>
    <x v="26"/>
    <x v="0"/>
    <x v="6"/>
    <n v="4149"/>
    <x v="1"/>
    <x v="6"/>
  </r>
  <r>
    <x v="3244"/>
    <x v="3243"/>
    <x v="3242"/>
    <x v="183"/>
    <x v="2138"/>
    <x v="2404"/>
    <x v="0"/>
    <x v="1"/>
    <s v="GBP"/>
    <n v="1480613982"/>
    <x v="3236"/>
    <n v="1478018382"/>
    <x v="3244"/>
    <x v="0"/>
    <x v="50"/>
    <x v="0"/>
    <x v="6"/>
    <n v="858"/>
    <x v="1"/>
    <x v="6"/>
  </r>
  <r>
    <x v="3245"/>
    <x v="3244"/>
    <x v="3243"/>
    <x v="223"/>
    <x v="2139"/>
    <x v="2405"/>
    <x v="0"/>
    <x v="0"/>
    <s v="USD"/>
    <n v="1434074400"/>
    <x v="3237"/>
    <n v="1431354258"/>
    <x v="3245"/>
    <x v="0"/>
    <x v="500"/>
    <x v="0"/>
    <x v="6"/>
    <n v="11087"/>
    <x v="1"/>
    <x v="6"/>
  </r>
  <r>
    <x v="3246"/>
    <x v="3245"/>
    <x v="3244"/>
    <x v="3"/>
    <x v="2140"/>
    <x v="2406"/>
    <x v="0"/>
    <x v="0"/>
    <s v="USD"/>
    <n v="1442030340"/>
    <x v="3238"/>
    <n v="1439551200"/>
    <x v="3246"/>
    <x v="1"/>
    <x v="189"/>
    <x v="0"/>
    <x v="6"/>
    <n v="5657.5"/>
    <x v="1"/>
    <x v="6"/>
  </r>
  <r>
    <x v="3247"/>
    <x v="3246"/>
    <x v="3245"/>
    <x v="30"/>
    <x v="2141"/>
    <x v="2407"/>
    <x v="0"/>
    <x v="1"/>
    <s v="GBP"/>
    <n v="1436696712"/>
    <x v="3239"/>
    <n v="1434104712"/>
    <x v="3247"/>
    <x v="1"/>
    <x v="7"/>
    <x v="0"/>
    <x v="6"/>
    <n v="1351.75"/>
    <x v="1"/>
    <x v="6"/>
  </r>
  <r>
    <x v="3248"/>
    <x v="3247"/>
    <x v="3246"/>
    <x v="14"/>
    <x v="2142"/>
    <x v="2408"/>
    <x v="0"/>
    <x v="0"/>
    <s v="USD"/>
    <n v="1428178757"/>
    <x v="3240"/>
    <n v="1425590357"/>
    <x v="3248"/>
    <x v="1"/>
    <x v="452"/>
    <x v="0"/>
    <x v="6"/>
    <n v="6147.5"/>
    <x v="1"/>
    <x v="6"/>
  </r>
  <r>
    <x v="3249"/>
    <x v="3248"/>
    <x v="3247"/>
    <x v="62"/>
    <x v="2143"/>
    <x v="2409"/>
    <x v="0"/>
    <x v="0"/>
    <s v="USD"/>
    <n v="1434822914"/>
    <x v="3241"/>
    <n v="1432230914"/>
    <x v="3249"/>
    <x v="1"/>
    <x v="106"/>
    <x v="0"/>
    <x v="6"/>
    <n v="2929.5"/>
    <x v="1"/>
    <x v="6"/>
  </r>
  <r>
    <x v="3250"/>
    <x v="3249"/>
    <x v="3248"/>
    <x v="31"/>
    <x v="2144"/>
    <x v="2410"/>
    <x v="0"/>
    <x v="0"/>
    <s v="USD"/>
    <n v="1415213324"/>
    <x v="3242"/>
    <n v="1412617724"/>
    <x v="3250"/>
    <x v="1"/>
    <x v="496"/>
    <x v="0"/>
    <x v="6"/>
    <n v="12800.5"/>
    <x v="1"/>
    <x v="6"/>
  </r>
  <r>
    <x v="3251"/>
    <x v="3250"/>
    <x v="3249"/>
    <x v="15"/>
    <x v="1451"/>
    <x v="1613"/>
    <x v="0"/>
    <x v="0"/>
    <s v="USD"/>
    <n v="1434907966"/>
    <x v="3243"/>
    <n v="1432315966"/>
    <x v="3251"/>
    <x v="1"/>
    <x v="9"/>
    <x v="0"/>
    <x v="6"/>
    <n v="840.5"/>
    <x v="1"/>
    <x v="6"/>
  </r>
  <r>
    <x v="3252"/>
    <x v="3251"/>
    <x v="3250"/>
    <x v="268"/>
    <x v="2145"/>
    <x v="2411"/>
    <x v="0"/>
    <x v="1"/>
    <s v="GBP"/>
    <n v="1473247240"/>
    <x v="3244"/>
    <n v="1470655240"/>
    <x v="3252"/>
    <x v="1"/>
    <x v="133"/>
    <x v="0"/>
    <x v="6"/>
    <n v="1463"/>
    <x v="1"/>
    <x v="6"/>
  </r>
  <r>
    <x v="3253"/>
    <x v="3252"/>
    <x v="3251"/>
    <x v="22"/>
    <x v="2146"/>
    <x v="2412"/>
    <x v="0"/>
    <x v="0"/>
    <s v="USD"/>
    <n v="1473306300"/>
    <x v="3245"/>
    <n v="1471701028"/>
    <x v="3253"/>
    <x v="1"/>
    <x v="248"/>
    <x v="0"/>
    <x v="6"/>
    <n v="10240"/>
    <x v="1"/>
    <x v="6"/>
  </r>
  <r>
    <x v="3254"/>
    <x v="3253"/>
    <x v="3252"/>
    <x v="93"/>
    <x v="2147"/>
    <x v="2413"/>
    <x v="0"/>
    <x v="1"/>
    <s v="GBP"/>
    <n v="1427331809"/>
    <x v="3246"/>
    <n v="1424743409"/>
    <x v="3254"/>
    <x v="1"/>
    <x v="153"/>
    <x v="0"/>
    <x v="6"/>
    <n v="6674.75"/>
    <x v="1"/>
    <x v="6"/>
  </r>
  <r>
    <x v="3255"/>
    <x v="3254"/>
    <x v="3253"/>
    <x v="43"/>
    <x v="2"/>
    <x v="1290"/>
    <x v="0"/>
    <x v="1"/>
    <s v="GBP"/>
    <n v="1412706375"/>
    <x v="3247"/>
    <n v="1410114375"/>
    <x v="3255"/>
    <x v="1"/>
    <x v="59"/>
    <x v="0"/>
    <x v="6"/>
    <n v="271.5"/>
    <x v="1"/>
    <x v="6"/>
  </r>
  <r>
    <x v="3256"/>
    <x v="3255"/>
    <x v="3254"/>
    <x v="3"/>
    <x v="2148"/>
    <x v="2414"/>
    <x v="0"/>
    <x v="0"/>
    <s v="USD"/>
    <n v="1433995140"/>
    <x v="3248"/>
    <n v="1432129577"/>
    <x v="3256"/>
    <x v="1"/>
    <x v="282"/>
    <x v="0"/>
    <x v="6"/>
    <n v="6491"/>
    <x v="1"/>
    <x v="6"/>
  </r>
  <r>
    <x v="3257"/>
    <x v="3256"/>
    <x v="3255"/>
    <x v="13"/>
    <x v="2149"/>
    <x v="2415"/>
    <x v="0"/>
    <x v="1"/>
    <s v="GBP"/>
    <n v="1487769952"/>
    <x v="3249"/>
    <n v="1485177952"/>
    <x v="3257"/>
    <x v="0"/>
    <x v="14"/>
    <x v="0"/>
    <x v="6"/>
    <n v="1083.4949999999999"/>
    <x v="1"/>
    <x v="6"/>
  </r>
  <r>
    <x v="3258"/>
    <x v="3257"/>
    <x v="3256"/>
    <x v="39"/>
    <x v="2150"/>
    <x v="2416"/>
    <x v="0"/>
    <x v="0"/>
    <s v="USD"/>
    <n v="1420751861"/>
    <x v="3250"/>
    <n v="1418159861"/>
    <x v="3258"/>
    <x v="1"/>
    <x v="11"/>
    <x v="0"/>
    <x v="6"/>
    <n v="3720"/>
    <x v="1"/>
    <x v="6"/>
  </r>
  <r>
    <x v="3259"/>
    <x v="3258"/>
    <x v="3257"/>
    <x v="165"/>
    <x v="2151"/>
    <x v="2417"/>
    <x v="0"/>
    <x v="0"/>
    <s v="USD"/>
    <n v="1475294340"/>
    <x v="3251"/>
    <n v="1472753745"/>
    <x v="3259"/>
    <x v="1"/>
    <x v="174"/>
    <x v="0"/>
    <x v="6"/>
    <n v="12257.8"/>
    <x v="1"/>
    <x v="6"/>
  </r>
  <r>
    <x v="3260"/>
    <x v="3259"/>
    <x v="3258"/>
    <x v="10"/>
    <x v="2152"/>
    <x v="2418"/>
    <x v="0"/>
    <x v="0"/>
    <s v="USD"/>
    <n v="1448903318"/>
    <x v="3252"/>
    <n v="1445875718"/>
    <x v="3260"/>
    <x v="1"/>
    <x v="196"/>
    <x v="0"/>
    <x v="6"/>
    <n v="2767.5"/>
    <x v="1"/>
    <x v="6"/>
  </r>
  <r>
    <x v="3261"/>
    <x v="3260"/>
    <x v="3259"/>
    <x v="126"/>
    <x v="2153"/>
    <x v="2419"/>
    <x v="0"/>
    <x v="0"/>
    <s v="USD"/>
    <n v="1437067476"/>
    <x v="3253"/>
    <n v="1434475476"/>
    <x v="3261"/>
    <x v="1"/>
    <x v="72"/>
    <x v="0"/>
    <x v="6"/>
    <n v="1682"/>
    <x v="1"/>
    <x v="6"/>
  </r>
  <r>
    <x v="3262"/>
    <x v="3261"/>
    <x v="3260"/>
    <x v="401"/>
    <x v="2154"/>
    <x v="2420"/>
    <x v="0"/>
    <x v="0"/>
    <s v="USD"/>
    <n v="1419220800"/>
    <x v="3254"/>
    <n v="1416555262"/>
    <x v="3262"/>
    <x v="1"/>
    <x v="179"/>
    <x v="0"/>
    <x v="6"/>
    <n v="6352.5"/>
    <x v="1"/>
    <x v="6"/>
  </r>
  <r>
    <x v="3263"/>
    <x v="3262"/>
    <x v="3261"/>
    <x v="30"/>
    <x v="2155"/>
    <x v="2421"/>
    <x v="0"/>
    <x v="0"/>
    <s v="USD"/>
    <n v="1446238800"/>
    <x v="3255"/>
    <n v="1444220588"/>
    <x v="3263"/>
    <x v="1"/>
    <x v="32"/>
    <x v="0"/>
    <x v="6"/>
    <n v="1436.08"/>
    <x v="1"/>
    <x v="6"/>
  </r>
  <r>
    <x v="3264"/>
    <x v="3263"/>
    <x v="3262"/>
    <x v="30"/>
    <x v="2156"/>
    <x v="288"/>
    <x v="0"/>
    <x v="0"/>
    <s v="USD"/>
    <n v="1422482400"/>
    <x v="3256"/>
    <n v="1421089938"/>
    <x v="3264"/>
    <x v="1"/>
    <x v="72"/>
    <x v="0"/>
    <x v="6"/>
    <n v="1312"/>
    <x v="1"/>
    <x v="6"/>
  </r>
  <r>
    <x v="3265"/>
    <x v="3264"/>
    <x v="3263"/>
    <x v="200"/>
    <x v="2157"/>
    <x v="2002"/>
    <x v="0"/>
    <x v="17"/>
    <s v="EUR"/>
    <n v="1449162000"/>
    <x v="3257"/>
    <n v="1446570315"/>
    <x v="3265"/>
    <x v="1"/>
    <x v="287"/>
    <x v="0"/>
    <x v="6"/>
    <n v="2245.5"/>
    <x v="1"/>
    <x v="6"/>
  </r>
  <r>
    <x v="3266"/>
    <x v="3265"/>
    <x v="3264"/>
    <x v="12"/>
    <x v="2158"/>
    <x v="2422"/>
    <x v="0"/>
    <x v="0"/>
    <s v="USD"/>
    <n v="1434142800"/>
    <x v="3258"/>
    <n v="1431435122"/>
    <x v="3266"/>
    <x v="1"/>
    <x v="430"/>
    <x v="0"/>
    <x v="6"/>
    <n v="4020"/>
    <x v="1"/>
    <x v="6"/>
  </r>
  <r>
    <x v="3267"/>
    <x v="3266"/>
    <x v="3265"/>
    <x v="36"/>
    <x v="2159"/>
    <x v="426"/>
    <x v="0"/>
    <x v="0"/>
    <s v="USD"/>
    <n v="1437156660"/>
    <x v="3259"/>
    <n v="1434564660"/>
    <x v="3267"/>
    <x v="1"/>
    <x v="449"/>
    <x v="0"/>
    <x v="6"/>
    <n v="7801.5"/>
    <x v="1"/>
    <x v="6"/>
  </r>
  <r>
    <x v="3268"/>
    <x v="3267"/>
    <x v="3266"/>
    <x v="13"/>
    <x v="1904"/>
    <x v="602"/>
    <x v="0"/>
    <x v="0"/>
    <s v="USD"/>
    <n v="1472074928"/>
    <x v="3260"/>
    <n v="1470692528"/>
    <x v="3268"/>
    <x v="1"/>
    <x v="288"/>
    <x v="0"/>
    <x v="6"/>
    <n v="1301"/>
    <x v="1"/>
    <x v="6"/>
  </r>
  <r>
    <x v="3269"/>
    <x v="3268"/>
    <x v="3267"/>
    <x v="6"/>
    <x v="2160"/>
    <x v="1240"/>
    <x v="0"/>
    <x v="1"/>
    <s v="GBP"/>
    <n v="1434452400"/>
    <x v="3261"/>
    <n v="1431509397"/>
    <x v="3269"/>
    <x v="1"/>
    <x v="16"/>
    <x v="0"/>
    <x v="6"/>
    <n v="4095"/>
    <x v="1"/>
    <x v="6"/>
  </r>
  <r>
    <x v="3270"/>
    <x v="3269"/>
    <x v="3268"/>
    <x v="40"/>
    <x v="390"/>
    <x v="658"/>
    <x v="0"/>
    <x v="1"/>
    <s v="GBP"/>
    <n v="1436705265"/>
    <x v="3262"/>
    <n v="1434113265"/>
    <x v="3270"/>
    <x v="1"/>
    <x v="209"/>
    <x v="0"/>
    <x v="6"/>
    <n v="930"/>
    <x v="1"/>
    <x v="6"/>
  </r>
  <r>
    <x v="3271"/>
    <x v="3270"/>
    <x v="3269"/>
    <x v="15"/>
    <x v="2161"/>
    <x v="2129"/>
    <x v="0"/>
    <x v="1"/>
    <s v="GBP"/>
    <n v="1414927775"/>
    <x v="3263"/>
    <n v="1412332175"/>
    <x v="3271"/>
    <x v="1"/>
    <x v="13"/>
    <x v="0"/>
    <x v="6"/>
    <n v="1000.5"/>
    <x v="1"/>
    <x v="6"/>
  </r>
  <r>
    <x v="3272"/>
    <x v="3271"/>
    <x v="3270"/>
    <x v="3"/>
    <x v="2162"/>
    <x v="2423"/>
    <x v="0"/>
    <x v="0"/>
    <s v="USD"/>
    <n v="1446814809"/>
    <x v="3264"/>
    <n v="1444219209"/>
    <x v="3272"/>
    <x v="1"/>
    <x v="108"/>
    <x v="0"/>
    <x v="6"/>
    <n v="7794"/>
    <x v="1"/>
    <x v="6"/>
  </r>
  <r>
    <x v="3273"/>
    <x v="3272"/>
    <x v="3271"/>
    <x v="23"/>
    <x v="2163"/>
    <x v="202"/>
    <x v="0"/>
    <x v="0"/>
    <s v="USD"/>
    <n v="1473879600"/>
    <x v="3265"/>
    <n v="1472498042"/>
    <x v="3273"/>
    <x v="1"/>
    <x v="64"/>
    <x v="0"/>
    <x v="6"/>
    <n v="2158.5"/>
    <x v="1"/>
    <x v="6"/>
  </r>
  <r>
    <x v="3274"/>
    <x v="3273"/>
    <x v="3272"/>
    <x v="289"/>
    <x v="2164"/>
    <x v="2424"/>
    <x v="0"/>
    <x v="0"/>
    <s v="USD"/>
    <n v="1458075600"/>
    <x v="3266"/>
    <n v="1454259272"/>
    <x v="3274"/>
    <x v="1"/>
    <x v="172"/>
    <x v="0"/>
    <x v="6"/>
    <n v="7995.5"/>
    <x v="1"/>
    <x v="6"/>
  </r>
  <r>
    <x v="3275"/>
    <x v="3274"/>
    <x v="3273"/>
    <x v="40"/>
    <x v="2165"/>
    <x v="2425"/>
    <x v="0"/>
    <x v="0"/>
    <s v="USD"/>
    <n v="1423456200"/>
    <x v="3267"/>
    <n v="1421183271"/>
    <x v="3275"/>
    <x v="1"/>
    <x v="8"/>
    <x v="0"/>
    <x v="6"/>
    <n v="908.5"/>
    <x v="1"/>
    <x v="6"/>
  </r>
  <r>
    <x v="3276"/>
    <x v="3275"/>
    <x v="3274"/>
    <x v="37"/>
    <x v="2166"/>
    <x v="2426"/>
    <x v="0"/>
    <x v="5"/>
    <s v="CAD"/>
    <n v="1459483140"/>
    <x v="3268"/>
    <n v="1456526879"/>
    <x v="3276"/>
    <x v="1"/>
    <x v="61"/>
    <x v="0"/>
    <x v="6"/>
    <n v="2679"/>
    <x v="1"/>
    <x v="6"/>
  </r>
  <r>
    <x v="3277"/>
    <x v="3276"/>
    <x v="3275"/>
    <x v="10"/>
    <x v="2167"/>
    <x v="1878"/>
    <x v="0"/>
    <x v="1"/>
    <s v="GBP"/>
    <n v="1416331406"/>
    <x v="3269"/>
    <n v="1413735806"/>
    <x v="3277"/>
    <x v="1"/>
    <x v="61"/>
    <x v="0"/>
    <x v="6"/>
    <n v="2765"/>
    <x v="1"/>
    <x v="6"/>
  </r>
  <r>
    <x v="3278"/>
    <x v="3277"/>
    <x v="3276"/>
    <x v="30"/>
    <x v="1745"/>
    <x v="1936"/>
    <x v="0"/>
    <x v="1"/>
    <s v="GBP"/>
    <n v="1433017303"/>
    <x v="3270"/>
    <n v="1430425303"/>
    <x v="3278"/>
    <x v="1"/>
    <x v="69"/>
    <x v="0"/>
    <x v="6"/>
    <n v="1309.5"/>
    <x v="1"/>
    <x v="6"/>
  </r>
  <r>
    <x v="3279"/>
    <x v="3278"/>
    <x v="3277"/>
    <x v="238"/>
    <x v="2168"/>
    <x v="2427"/>
    <x v="0"/>
    <x v="0"/>
    <s v="USD"/>
    <n v="1459474059"/>
    <x v="3271"/>
    <n v="1456885659"/>
    <x v="3279"/>
    <x v="0"/>
    <x v="287"/>
    <x v="0"/>
    <x v="6"/>
    <n v="3345.5"/>
    <x v="1"/>
    <x v="6"/>
  </r>
  <r>
    <x v="3280"/>
    <x v="3279"/>
    <x v="3278"/>
    <x v="13"/>
    <x v="2169"/>
    <x v="288"/>
    <x v="0"/>
    <x v="0"/>
    <s v="USD"/>
    <n v="1433134800"/>
    <x v="3272"/>
    <n v="1430158198"/>
    <x v="3280"/>
    <x v="0"/>
    <x v="209"/>
    <x v="0"/>
    <x v="6"/>
    <n v="1045"/>
    <x v="1"/>
    <x v="6"/>
  </r>
  <r>
    <x v="3281"/>
    <x v="3280"/>
    <x v="3279"/>
    <x v="10"/>
    <x v="599"/>
    <x v="2428"/>
    <x v="0"/>
    <x v="0"/>
    <s v="USD"/>
    <n v="1441153705"/>
    <x v="3273"/>
    <n v="1438561705"/>
    <x v="3281"/>
    <x v="0"/>
    <x v="5"/>
    <x v="0"/>
    <x v="6"/>
    <n v="3063.5"/>
    <x v="1"/>
    <x v="6"/>
  </r>
  <r>
    <x v="3282"/>
    <x v="3281"/>
    <x v="3280"/>
    <x v="310"/>
    <x v="2170"/>
    <x v="2429"/>
    <x v="0"/>
    <x v="0"/>
    <s v="USD"/>
    <n v="1461904788"/>
    <x v="3274"/>
    <n v="1458103188"/>
    <x v="3282"/>
    <x v="0"/>
    <x v="186"/>
    <x v="0"/>
    <x v="6"/>
    <n v="16028.75"/>
    <x v="1"/>
    <x v="6"/>
  </r>
  <r>
    <x v="3283"/>
    <x v="3282"/>
    <x v="3281"/>
    <x v="134"/>
    <x v="2171"/>
    <x v="2430"/>
    <x v="0"/>
    <x v="1"/>
    <s v="GBP"/>
    <n v="1455138000"/>
    <x v="3275"/>
    <n v="1452448298"/>
    <x v="3283"/>
    <x v="0"/>
    <x v="5"/>
    <x v="0"/>
    <x v="6"/>
    <n v="442.5"/>
    <x v="1"/>
    <x v="6"/>
  </r>
  <r>
    <x v="3284"/>
    <x v="3283"/>
    <x v="3282"/>
    <x v="9"/>
    <x v="2172"/>
    <x v="264"/>
    <x v="0"/>
    <x v="0"/>
    <s v="USD"/>
    <n v="1454047140"/>
    <x v="3276"/>
    <n v="1452546853"/>
    <x v="3284"/>
    <x v="0"/>
    <x v="41"/>
    <x v="0"/>
    <x v="6"/>
    <n v="1531.5"/>
    <x v="1"/>
    <x v="6"/>
  </r>
  <r>
    <x v="3285"/>
    <x v="3284"/>
    <x v="3283"/>
    <x v="402"/>
    <x v="2173"/>
    <x v="2431"/>
    <x v="0"/>
    <x v="0"/>
    <s v="USD"/>
    <n v="1488258000"/>
    <x v="3277"/>
    <n v="1485556626"/>
    <x v="3285"/>
    <x v="0"/>
    <x v="75"/>
    <x v="0"/>
    <x v="6"/>
    <n v="2842.5"/>
    <x v="1"/>
    <x v="6"/>
  </r>
  <r>
    <x v="3286"/>
    <x v="3285"/>
    <x v="3284"/>
    <x v="36"/>
    <x v="2174"/>
    <x v="2432"/>
    <x v="0"/>
    <x v="0"/>
    <s v="USD"/>
    <n v="1471291782"/>
    <x v="3278"/>
    <n v="1468699782"/>
    <x v="3286"/>
    <x v="0"/>
    <x v="259"/>
    <x v="0"/>
    <x v="6"/>
    <n v="7693.5"/>
    <x v="1"/>
    <x v="6"/>
  </r>
  <r>
    <x v="3287"/>
    <x v="3286"/>
    <x v="3285"/>
    <x v="30"/>
    <x v="911"/>
    <x v="31"/>
    <x v="0"/>
    <x v="5"/>
    <s v="CAD"/>
    <n v="1448733628"/>
    <x v="3279"/>
    <n v="1446573628"/>
    <x v="3287"/>
    <x v="0"/>
    <x v="69"/>
    <x v="0"/>
    <x v="6"/>
    <n v="1267"/>
    <x v="1"/>
    <x v="6"/>
  </r>
  <r>
    <x v="3288"/>
    <x v="3287"/>
    <x v="3286"/>
    <x v="3"/>
    <x v="2175"/>
    <x v="2433"/>
    <x v="0"/>
    <x v="1"/>
    <s v="GBP"/>
    <n v="1466463600"/>
    <x v="3280"/>
    <n v="1463337315"/>
    <x v="3288"/>
    <x v="0"/>
    <x v="447"/>
    <x v="0"/>
    <x v="6"/>
    <n v="5116.7449999999999"/>
    <x v="1"/>
    <x v="6"/>
  </r>
  <r>
    <x v="3289"/>
    <x v="3288"/>
    <x v="3287"/>
    <x v="2"/>
    <x v="2176"/>
    <x v="2434"/>
    <x v="0"/>
    <x v="1"/>
    <s v="GBP"/>
    <n v="1487580602"/>
    <x v="3281"/>
    <n v="1485161402"/>
    <x v="3289"/>
    <x v="0"/>
    <x v="20"/>
    <x v="0"/>
    <x v="6"/>
    <n v="345.10500000000002"/>
    <x v="1"/>
    <x v="6"/>
  </r>
  <r>
    <x v="3290"/>
    <x v="3289"/>
    <x v="3288"/>
    <x v="13"/>
    <x v="2177"/>
    <x v="1247"/>
    <x v="0"/>
    <x v="1"/>
    <s v="GBP"/>
    <n v="1489234891"/>
    <x v="3282"/>
    <n v="1486642891"/>
    <x v="3290"/>
    <x v="0"/>
    <x v="250"/>
    <x v="0"/>
    <x v="6"/>
    <n v="1248"/>
    <x v="1"/>
    <x v="6"/>
  </r>
  <r>
    <x v="3291"/>
    <x v="3290"/>
    <x v="3289"/>
    <x v="2"/>
    <x v="365"/>
    <x v="430"/>
    <x v="0"/>
    <x v="0"/>
    <s v="USD"/>
    <n v="1442462340"/>
    <x v="3283"/>
    <n v="1439743900"/>
    <x v="3291"/>
    <x v="0"/>
    <x v="25"/>
    <x v="0"/>
    <x v="6"/>
    <n v="292"/>
    <x v="1"/>
    <x v="6"/>
  </r>
  <r>
    <x v="3292"/>
    <x v="3291"/>
    <x v="3290"/>
    <x v="403"/>
    <x v="683"/>
    <x v="2435"/>
    <x v="0"/>
    <x v="1"/>
    <s v="GBP"/>
    <n v="1449257348"/>
    <x v="3284"/>
    <n v="1444069748"/>
    <x v="3292"/>
    <x v="0"/>
    <x v="41"/>
    <x v="0"/>
    <x v="6"/>
    <n v="152"/>
    <x v="1"/>
    <x v="6"/>
  </r>
  <r>
    <x v="3293"/>
    <x v="3292"/>
    <x v="3291"/>
    <x v="37"/>
    <x v="2178"/>
    <x v="2436"/>
    <x v="0"/>
    <x v="4"/>
    <s v="NZD"/>
    <n v="1488622352"/>
    <x v="3285"/>
    <n v="1486030352"/>
    <x v="3293"/>
    <x v="0"/>
    <x v="110"/>
    <x v="0"/>
    <x v="6"/>
    <n v="3880.5"/>
    <x v="1"/>
    <x v="6"/>
  </r>
  <r>
    <x v="3294"/>
    <x v="3293"/>
    <x v="3292"/>
    <x v="20"/>
    <x v="2179"/>
    <x v="1237"/>
    <x v="0"/>
    <x v="1"/>
    <s v="GBP"/>
    <n v="1434459554"/>
    <x v="3286"/>
    <n v="1431867554"/>
    <x v="3294"/>
    <x v="0"/>
    <x v="54"/>
    <x v="0"/>
    <x v="6"/>
    <n v="367"/>
    <x v="1"/>
    <x v="6"/>
  </r>
  <r>
    <x v="3295"/>
    <x v="3294"/>
    <x v="3293"/>
    <x v="176"/>
    <x v="2180"/>
    <x v="2437"/>
    <x v="0"/>
    <x v="1"/>
    <s v="GBP"/>
    <n v="1474886229"/>
    <x v="3287"/>
    <n v="1472294229"/>
    <x v="3295"/>
    <x v="0"/>
    <x v="74"/>
    <x v="0"/>
    <x v="6"/>
    <n v="373.505"/>
    <x v="1"/>
    <x v="6"/>
  </r>
  <r>
    <x v="3296"/>
    <x v="3295"/>
    <x v="3294"/>
    <x v="15"/>
    <x v="2181"/>
    <x v="2438"/>
    <x v="0"/>
    <x v="1"/>
    <s v="GBP"/>
    <n v="1448229600"/>
    <x v="3288"/>
    <n v="1446401372"/>
    <x v="3296"/>
    <x v="0"/>
    <x v="5"/>
    <x v="0"/>
    <x v="6"/>
    <n v="1104"/>
    <x v="1"/>
    <x v="6"/>
  </r>
  <r>
    <x v="3297"/>
    <x v="3296"/>
    <x v="3295"/>
    <x v="62"/>
    <x v="2182"/>
    <x v="2439"/>
    <x v="0"/>
    <x v="1"/>
    <s v="GBP"/>
    <n v="1438037940"/>
    <x v="3289"/>
    <n v="1436380256"/>
    <x v="3297"/>
    <x v="0"/>
    <x v="34"/>
    <x v="0"/>
    <x v="6"/>
    <n v="2774"/>
    <x v="1"/>
    <x v="6"/>
  </r>
  <r>
    <x v="3298"/>
    <x v="3297"/>
    <x v="3296"/>
    <x v="3"/>
    <x v="2183"/>
    <x v="2440"/>
    <x v="0"/>
    <x v="0"/>
    <s v="USD"/>
    <n v="1442102400"/>
    <x v="3290"/>
    <n v="1440370768"/>
    <x v="3298"/>
    <x v="0"/>
    <x v="250"/>
    <x v="0"/>
    <x v="6"/>
    <n v="5122.5"/>
    <x v="1"/>
    <x v="6"/>
  </r>
  <r>
    <x v="3299"/>
    <x v="3298"/>
    <x v="3297"/>
    <x v="9"/>
    <x v="2184"/>
    <x v="2441"/>
    <x v="0"/>
    <x v="0"/>
    <s v="USD"/>
    <n v="1444860063"/>
    <x v="3291"/>
    <n v="1442268063"/>
    <x v="3299"/>
    <x v="0"/>
    <x v="287"/>
    <x v="0"/>
    <x v="6"/>
    <n v="1774.5"/>
    <x v="1"/>
    <x v="6"/>
  </r>
  <r>
    <x v="3300"/>
    <x v="3299"/>
    <x v="3298"/>
    <x v="9"/>
    <x v="1734"/>
    <x v="2442"/>
    <x v="0"/>
    <x v="0"/>
    <s v="USD"/>
    <n v="1430329862"/>
    <x v="3292"/>
    <n v="1428515462"/>
    <x v="3300"/>
    <x v="0"/>
    <x v="106"/>
    <x v="0"/>
    <x v="6"/>
    <n v="2086.5"/>
    <x v="1"/>
    <x v="6"/>
  </r>
  <r>
    <x v="3301"/>
    <x v="3300"/>
    <x v="3299"/>
    <x v="9"/>
    <x v="2185"/>
    <x v="1424"/>
    <x v="0"/>
    <x v="0"/>
    <s v="USD"/>
    <n v="1470034740"/>
    <x v="3293"/>
    <n v="1466185176"/>
    <x v="3301"/>
    <x v="0"/>
    <x v="16"/>
    <x v="0"/>
    <x v="6"/>
    <n v="2037"/>
    <x v="1"/>
    <x v="6"/>
  </r>
  <r>
    <x v="3302"/>
    <x v="3301"/>
    <x v="3300"/>
    <x v="33"/>
    <x v="2186"/>
    <x v="2443"/>
    <x v="0"/>
    <x v="3"/>
    <s v="EUR"/>
    <n v="1481099176"/>
    <x v="3294"/>
    <n v="1478507176"/>
    <x v="3302"/>
    <x v="0"/>
    <x v="133"/>
    <x v="0"/>
    <x v="6"/>
    <n v="4367.5"/>
    <x v="1"/>
    <x v="6"/>
  </r>
  <r>
    <x v="3303"/>
    <x v="3302"/>
    <x v="3301"/>
    <x v="40"/>
    <x v="2187"/>
    <x v="2444"/>
    <x v="0"/>
    <x v="0"/>
    <s v="USD"/>
    <n v="1427553484"/>
    <x v="3295"/>
    <n v="1424533084"/>
    <x v="3303"/>
    <x v="0"/>
    <x v="2"/>
    <x v="0"/>
    <x v="6"/>
    <n v="1060.5"/>
    <x v="1"/>
    <x v="6"/>
  </r>
  <r>
    <x v="3304"/>
    <x v="3303"/>
    <x v="3302"/>
    <x v="36"/>
    <x v="2188"/>
    <x v="2445"/>
    <x v="0"/>
    <x v="0"/>
    <s v="USD"/>
    <n v="1482418752"/>
    <x v="3296"/>
    <n v="1479826752"/>
    <x v="3304"/>
    <x v="0"/>
    <x v="489"/>
    <x v="0"/>
    <x v="6"/>
    <n v="7926.25"/>
    <x v="1"/>
    <x v="6"/>
  </r>
  <r>
    <x v="3305"/>
    <x v="3304"/>
    <x v="3303"/>
    <x v="23"/>
    <x v="2189"/>
    <x v="2446"/>
    <x v="0"/>
    <x v="0"/>
    <s v="USD"/>
    <n v="1438374748"/>
    <x v="3297"/>
    <n v="1435782748"/>
    <x v="3305"/>
    <x v="0"/>
    <x v="9"/>
    <x v="0"/>
    <x v="6"/>
    <n v="2050.5"/>
    <x v="1"/>
    <x v="6"/>
  </r>
  <r>
    <x v="3306"/>
    <x v="3305"/>
    <x v="3304"/>
    <x v="15"/>
    <x v="1310"/>
    <x v="2447"/>
    <x v="0"/>
    <x v="0"/>
    <s v="USD"/>
    <n v="1465527600"/>
    <x v="3298"/>
    <n v="1462252542"/>
    <x v="3306"/>
    <x v="0"/>
    <x v="241"/>
    <x v="0"/>
    <x v="6"/>
    <n v="1342"/>
    <x v="1"/>
    <x v="6"/>
  </r>
  <r>
    <x v="3307"/>
    <x v="3306"/>
    <x v="3305"/>
    <x v="28"/>
    <x v="2190"/>
    <x v="2448"/>
    <x v="0"/>
    <x v="0"/>
    <s v="USD"/>
    <n v="1463275339"/>
    <x v="3299"/>
    <n v="1460683339"/>
    <x v="3307"/>
    <x v="0"/>
    <x v="9"/>
    <x v="0"/>
    <x v="6"/>
    <n v="543.4"/>
    <x v="1"/>
    <x v="6"/>
  </r>
  <r>
    <x v="3308"/>
    <x v="3307"/>
    <x v="3306"/>
    <x v="8"/>
    <x v="611"/>
    <x v="2449"/>
    <x v="0"/>
    <x v="0"/>
    <s v="USD"/>
    <n v="1460581365"/>
    <x v="3300"/>
    <n v="1458766965"/>
    <x v="3308"/>
    <x v="0"/>
    <x v="7"/>
    <x v="0"/>
    <x v="6"/>
    <n v="2168.5"/>
    <x v="1"/>
    <x v="6"/>
  </r>
  <r>
    <x v="3309"/>
    <x v="3308"/>
    <x v="3307"/>
    <x v="18"/>
    <x v="2191"/>
    <x v="2450"/>
    <x v="0"/>
    <x v="1"/>
    <s v="GBP"/>
    <n v="1476632178"/>
    <x v="3301"/>
    <n v="1473953778"/>
    <x v="3309"/>
    <x v="0"/>
    <x v="162"/>
    <x v="0"/>
    <x v="6"/>
    <n v="294.5"/>
    <x v="1"/>
    <x v="6"/>
  </r>
  <r>
    <x v="3310"/>
    <x v="3309"/>
    <x v="3308"/>
    <x v="115"/>
    <x v="2192"/>
    <x v="1417"/>
    <x v="0"/>
    <x v="0"/>
    <s v="USD"/>
    <n v="1444169825"/>
    <x v="3302"/>
    <n v="1441577825"/>
    <x v="3310"/>
    <x v="0"/>
    <x v="162"/>
    <x v="0"/>
    <x v="6"/>
    <n v="3268"/>
    <x v="1"/>
    <x v="6"/>
  </r>
  <r>
    <x v="3311"/>
    <x v="3310"/>
    <x v="3309"/>
    <x v="30"/>
    <x v="406"/>
    <x v="2451"/>
    <x v="0"/>
    <x v="0"/>
    <s v="USD"/>
    <n v="1445065210"/>
    <x v="3303"/>
    <n v="1442473210"/>
    <x v="3311"/>
    <x v="0"/>
    <x v="43"/>
    <x v="0"/>
    <x v="6"/>
    <n v="1395.5"/>
    <x v="1"/>
    <x v="6"/>
  </r>
  <r>
    <x v="3312"/>
    <x v="3311"/>
    <x v="3310"/>
    <x v="30"/>
    <x v="1676"/>
    <x v="2452"/>
    <x v="0"/>
    <x v="0"/>
    <s v="USD"/>
    <n v="1478901600"/>
    <x v="3304"/>
    <n v="1477077946"/>
    <x v="3312"/>
    <x v="0"/>
    <x v="14"/>
    <x v="0"/>
    <x v="6"/>
    <n v="1271"/>
    <x v="1"/>
    <x v="6"/>
  </r>
  <r>
    <x v="3313"/>
    <x v="3312"/>
    <x v="3311"/>
    <x v="13"/>
    <x v="2193"/>
    <x v="2453"/>
    <x v="0"/>
    <x v="0"/>
    <s v="USD"/>
    <n v="1453856400"/>
    <x v="3305"/>
    <n v="1452664317"/>
    <x v="3313"/>
    <x v="0"/>
    <x v="60"/>
    <x v="0"/>
    <x v="6"/>
    <n v="1175"/>
    <x v="1"/>
    <x v="6"/>
  </r>
  <r>
    <x v="3314"/>
    <x v="3313"/>
    <x v="3312"/>
    <x v="134"/>
    <x v="472"/>
    <x v="2454"/>
    <x v="0"/>
    <x v="1"/>
    <s v="GBP"/>
    <n v="1431115500"/>
    <x v="3306"/>
    <n v="1428733511"/>
    <x v="3314"/>
    <x v="0"/>
    <x v="6"/>
    <x v="0"/>
    <x v="6"/>
    <n v="872"/>
    <x v="1"/>
    <x v="6"/>
  </r>
  <r>
    <x v="3315"/>
    <x v="3314"/>
    <x v="3313"/>
    <x v="23"/>
    <x v="2194"/>
    <x v="1007"/>
    <x v="0"/>
    <x v="1"/>
    <s v="GBP"/>
    <n v="1462519041"/>
    <x v="3307"/>
    <n v="1459927041"/>
    <x v="3315"/>
    <x v="0"/>
    <x v="30"/>
    <x v="0"/>
    <x v="6"/>
    <n v="2244.5"/>
    <x v="1"/>
    <x v="6"/>
  </r>
  <r>
    <x v="3316"/>
    <x v="3315"/>
    <x v="3314"/>
    <x v="404"/>
    <x v="2195"/>
    <x v="2455"/>
    <x v="0"/>
    <x v="0"/>
    <s v="USD"/>
    <n v="1407506040"/>
    <x v="3308"/>
    <n v="1404680075"/>
    <x v="3316"/>
    <x v="0"/>
    <x v="207"/>
    <x v="0"/>
    <x v="6"/>
    <n v="5936.09"/>
    <x v="1"/>
    <x v="6"/>
  </r>
  <r>
    <x v="3317"/>
    <x v="3316"/>
    <x v="3315"/>
    <x v="405"/>
    <x v="2196"/>
    <x v="2456"/>
    <x v="0"/>
    <x v="0"/>
    <s v="USD"/>
    <n v="1465347424"/>
    <x v="3309"/>
    <n v="1462755424"/>
    <x v="3317"/>
    <x v="0"/>
    <x v="59"/>
    <x v="0"/>
    <x v="6"/>
    <n v="566.5"/>
    <x v="1"/>
    <x v="6"/>
  </r>
  <r>
    <x v="3318"/>
    <x v="3317"/>
    <x v="3316"/>
    <x v="13"/>
    <x v="2197"/>
    <x v="2457"/>
    <x v="0"/>
    <x v="5"/>
    <s v="CAD"/>
    <n v="1460341800"/>
    <x v="3310"/>
    <n v="1456902893"/>
    <x v="3318"/>
    <x v="0"/>
    <x v="58"/>
    <x v="0"/>
    <x v="6"/>
    <n v="1272"/>
    <x v="1"/>
    <x v="6"/>
  </r>
  <r>
    <x v="3319"/>
    <x v="3318"/>
    <x v="3317"/>
    <x v="2"/>
    <x v="2065"/>
    <x v="1277"/>
    <x v="0"/>
    <x v="1"/>
    <s v="GBP"/>
    <n v="1422712986"/>
    <x v="3311"/>
    <n v="1418824986"/>
    <x v="3319"/>
    <x v="0"/>
    <x v="38"/>
    <x v="0"/>
    <x v="6"/>
    <n v="278"/>
    <x v="1"/>
    <x v="6"/>
  </r>
  <r>
    <x v="3320"/>
    <x v="3319"/>
    <x v="3318"/>
    <x v="30"/>
    <x v="2198"/>
    <x v="50"/>
    <x v="0"/>
    <x v="0"/>
    <s v="USD"/>
    <n v="1466557557"/>
    <x v="3312"/>
    <n v="1463965557"/>
    <x v="3320"/>
    <x v="0"/>
    <x v="44"/>
    <x v="0"/>
    <x v="6"/>
    <n v="1281.5"/>
    <x v="1"/>
    <x v="6"/>
  </r>
  <r>
    <x v="3321"/>
    <x v="3320"/>
    <x v="3319"/>
    <x v="2"/>
    <x v="2199"/>
    <x v="202"/>
    <x v="0"/>
    <x v="0"/>
    <s v="USD"/>
    <n v="1413431940"/>
    <x v="3313"/>
    <n v="1412216665"/>
    <x v="3321"/>
    <x v="0"/>
    <x v="41"/>
    <x v="0"/>
    <x v="6"/>
    <n v="276"/>
    <x v="1"/>
    <x v="6"/>
  </r>
  <r>
    <x v="3322"/>
    <x v="3321"/>
    <x v="3320"/>
    <x v="126"/>
    <x v="959"/>
    <x v="2458"/>
    <x v="0"/>
    <x v="0"/>
    <s v="USD"/>
    <n v="1466567700"/>
    <x v="3314"/>
    <n v="1464653696"/>
    <x v="3322"/>
    <x v="0"/>
    <x v="23"/>
    <x v="0"/>
    <x v="6"/>
    <n v="1686.5"/>
    <x v="1"/>
    <x v="6"/>
  </r>
  <r>
    <x v="3323"/>
    <x v="3322"/>
    <x v="3321"/>
    <x v="28"/>
    <x v="2200"/>
    <x v="2459"/>
    <x v="0"/>
    <x v="1"/>
    <s v="GBP"/>
    <n v="1474793208"/>
    <x v="3315"/>
    <n v="1472201208"/>
    <x v="3323"/>
    <x v="0"/>
    <x v="72"/>
    <x v="0"/>
    <x v="6"/>
    <n v="654"/>
    <x v="1"/>
    <x v="6"/>
  </r>
  <r>
    <x v="3324"/>
    <x v="3323"/>
    <x v="3322"/>
    <x v="15"/>
    <x v="2201"/>
    <x v="658"/>
    <x v="0"/>
    <x v="17"/>
    <s v="EUR"/>
    <n v="1465135190"/>
    <x v="3316"/>
    <n v="1463925590"/>
    <x v="3324"/>
    <x v="0"/>
    <x v="73"/>
    <x v="0"/>
    <x v="6"/>
    <n v="767.5"/>
    <x v="1"/>
    <x v="6"/>
  </r>
  <r>
    <x v="3325"/>
    <x v="3324"/>
    <x v="3323"/>
    <x v="44"/>
    <x v="2202"/>
    <x v="2460"/>
    <x v="0"/>
    <x v="1"/>
    <s v="GBP"/>
    <n v="1428256277"/>
    <x v="3317"/>
    <n v="1425235877"/>
    <x v="3325"/>
    <x v="0"/>
    <x v="41"/>
    <x v="0"/>
    <x v="6"/>
    <n v="232.5"/>
    <x v="1"/>
    <x v="6"/>
  </r>
  <r>
    <x v="3326"/>
    <x v="3325"/>
    <x v="3324"/>
    <x v="6"/>
    <x v="2203"/>
    <x v="300"/>
    <x v="0"/>
    <x v="0"/>
    <s v="USD"/>
    <n v="1425830905"/>
    <x v="3318"/>
    <n v="1423242505"/>
    <x v="3326"/>
    <x v="0"/>
    <x v="7"/>
    <x v="0"/>
    <x v="6"/>
    <n v="4083.5"/>
    <x v="1"/>
    <x v="6"/>
  </r>
  <r>
    <x v="3327"/>
    <x v="3326"/>
    <x v="3325"/>
    <x v="134"/>
    <x v="1629"/>
    <x v="982"/>
    <x v="0"/>
    <x v="1"/>
    <s v="GBP"/>
    <n v="1462697966"/>
    <x v="3319"/>
    <n v="1460105966"/>
    <x v="3327"/>
    <x v="0"/>
    <x v="51"/>
    <x v="0"/>
    <x v="6"/>
    <n v="421.5"/>
    <x v="1"/>
    <x v="6"/>
  </r>
  <r>
    <x v="3328"/>
    <x v="3327"/>
    <x v="3326"/>
    <x v="40"/>
    <x v="2204"/>
    <x v="2461"/>
    <x v="0"/>
    <x v="0"/>
    <s v="USD"/>
    <n v="1404522000"/>
    <x v="3320"/>
    <n v="1404308883"/>
    <x v="3328"/>
    <x v="0"/>
    <x v="82"/>
    <x v="0"/>
    <x v="6"/>
    <n v="1322"/>
    <x v="1"/>
    <x v="6"/>
  </r>
  <r>
    <x v="3329"/>
    <x v="3328"/>
    <x v="3327"/>
    <x v="28"/>
    <x v="2205"/>
    <x v="2462"/>
    <x v="0"/>
    <x v="1"/>
    <s v="GBP"/>
    <n v="1406502000"/>
    <x v="3321"/>
    <n v="1405583108"/>
    <x v="3329"/>
    <x v="0"/>
    <x v="55"/>
    <x v="0"/>
    <x v="6"/>
    <n v="597"/>
    <x v="1"/>
    <x v="6"/>
  </r>
  <r>
    <x v="3330"/>
    <x v="3329"/>
    <x v="3328"/>
    <x v="15"/>
    <x v="2206"/>
    <x v="2463"/>
    <x v="0"/>
    <x v="1"/>
    <s v="GBP"/>
    <n v="1427919468"/>
    <x v="3322"/>
    <n v="1425331068"/>
    <x v="3330"/>
    <x v="0"/>
    <x v="50"/>
    <x v="0"/>
    <x v="6"/>
    <n v="831.5"/>
    <x v="1"/>
    <x v="6"/>
  </r>
  <r>
    <x v="3331"/>
    <x v="3330"/>
    <x v="3329"/>
    <x v="10"/>
    <x v="538"/>
    <x v="2464"/>
    <x v="0"/>
    <x v="0"/>
    <s v="USD"/>
    <n v="1444149886"/>
    <x v="3323"/>
    <n v="1441125886"/>
    <x v="3331"/>
    <x v="0"/>
    <x v="71"/>
    <x v="0"/>
    <x v="6"/>
    <n v="2645.5"/>
    <x v="1"/>
    <x v="6"/>
  </r>
  <r>
    <x v="3332"/>
    <x v="3331"/>
    <x v="3330"/>
    <x v="12"/>
    <x v="44"/>
    <x v="31"/>
    <x v="0"/>
    <x v="0"/>
    <s v="USD"/>
    <n v="1405802330"/>
    <x v="3324"/>
    <n v="1403210330"/>
    <x v="3332"/>
    <x v="0"/>
    <x v="183"/>
    <x v="0"/>
    <x v="6"/>
    <n v="3041.5"/>
    <x v="1"/>
    <x v="6"/>
  </r>
  <r>
    <x v="3333"/>
    <x v="3332"/>
    <x v="3331"/>
    <x v="8"/>
    <x v="2207"/>
    <x v="2465"/>
    <x v="0"/>
    <x v="0"/>
    <s v="USD"/>
    <n v="1434384880"/>
    <x v="3325"/>
    <n v="1432484080"/>
    <x v="3333"/>
    <x v="0"/>
    <x v="112"/>
    <x v="0"/>
    <x v="6"/>
    <n v="1885.5"/>
    <x v="1"/>
    <x v="6"/>
  </r>
  <r>
    <x v="3334"/>
    <x v="3333"/>
    <x v="3332"/>
    <x v="406"/>
    <x v="2208"/>
    <x v="2466"/>
    <x v="0"/>
    <x v="0"/>
    <s v="USD"/>
    <n v="1438259422"/>
    <x v="3326"/>
    <n v="1435667422"/>
    <x v="3334"/>
    <x v="0"/>
    <x v="67"/>
    <x v="0"/>
    <x v="6"/>
    <n v="2706"/>
    <x v="1"/>
    <x v="6"/>
  </r>
  <r>
    <x v="3335"/>
    <x v="3334"/>
    <x v="3333"/>
    <x v="10"/>
    <x v="2209"/>
    <x v="2467"/>
    <x v="0"/>
    <x v="1"/>
    <s v="GBP"/>
    <n v="1407106800"/>
    <x v="3327"/>
    <n v="1404749446"/>
    <x v="3335"/>
    <x v="0"/>
    <x v="287"/>
    <x v="0"/>
    <x v="6"/>
    <n v="2539.5"/>
    <x v="1"/>
    <x v="6"/>
  </r>
  <r>
    <x v="3336"/>
    <x v="3335"/>
    <x v="3334"/>
    <x v="49"/>
    <x v="156"/>
    <x v="31"/>
    <x v="0"/>
    <x v="1"/>
    <s v="GBP"/>
    <n v="1459845246"/>
    <x v="3328"/>
    <n v="1457429646"/>
    <x v="3336"/>
    <x v="0"/>
    <x v="82"/>
    <x v="0"/>
    <x v="6"/>
    <n v="129.5"/>
    <x v="1"/>
    <x v="6"/>
  </r>
  <r>
    <x v="3337"/>
    <x v="3336"/>
    <x v="3335"/>
    <x v="30"/>
    <x v="2210"/>
    <x v="1097"/>
    <x v="0"/>
    <x v="1"/>
    <s v="GBP"/>
    <n v="1412974800"/>
    <x v="3329"/>
    <n v="1411109167"/>
    <x v="3337"/>
    <x v="0"/>
    <x v="69"/>
    <x v="0"/>
    <x v="6"/>
    <n v="1394.5"/>
    <x v="1"/>
    <x v="6"/>
  </r>
  <r>
    <x v="3338"/>
    <x v="3337"/>
    <x v="3336"/>
    <x v="36"/>
    <x v="2211"/>
    <x v="2468"/>
    <x v="0"/>
    <x v="0"/>
    <s v="USD"/>
    <n v="1487944080"/>
    <x v="3330"/>
    <n v="1486129680"/>
    <x v="3338"/>
    <x v="0"/>
    <x v="300"/>
    <x v="0"/>
    <x v="6"/>
    <n v="7719.5"/>
    <x v="1"/>
    <x v="6"/>
  </r>
  <r>
    <x v="3339"/>
    <x v="3338"/>
    <x v="3337"/>
    <x v="6"/>
    <x v="2212"/>
    <x v="2469"/>
    <x v="0"/>
    <x v="0"/>
    <s v="USD"/>
    <n v="1469721518"/>
    <x v="3331"/>
    <n v="1467129518"/>
    <x v="3339"/>
    <x v="0"/>
    <x v="5"/>
    <x v="0"/>
    <x v="6"/>
    <n v="4197.5"/>
    <x v="1"/>
    <x v="6"/>
  </r>
  <r>
    <x v="3340"/>
    <x v="3339"/>
    <x v="3338"/>
    <x v="9"/>
    <x v="2213"/>
    <x v="2470"/>
    <x v="0"/>
    <x v="0"/>
    <s v="USD"/>
    <n v="1481066554"/>
    <x v="3332"/>
    <n v="1478906554"/>
    <x v="3340"/>
    <x v="0"/>
    <x v="44"/>
    <x v="0"/>
    <x v="6"/>
    <n v="2091.5"/>
    <x v="1"/>
    <x v="6"/>
  </r>
  <r>
    <x v="3341"/>
    <x v="3340"/>
    <x v="3339"/>
    <x v="295"/>
    <x v="959"/>
    <x v="31"/>
    <x v="0"/>
    <x v="1"/>
    <s v="GBP"/>
    <n v="1465750800"/>
    <x v="3333"/>
    <n v="1463771421"/>
    <x v="3341"/>
    <x v="0"/>
    <x v="33"/>
    <x v="0"/>
    <x v="6"/>
    <n v="1689"/>
    <x v="1"/>
    <x v="6"/>
  </r>
  <r>
    <x v="3342"/>
    <x v="3341"/>
    <x v="3340"/>
    <x v="12"/>
    <x v="627"/>
    <x v="658"/>
    <x v="0"/>
    <x v="0"/>
    <s v="USD"/>
    <n v="1427864340"/>
    <x v="3334"/>
    <n v="1425020810"/>
    <x v="3342"/>
    <x v="0"/>
    <x v="76"/>
    <x v="0"/>
    <x v="6"/>
    <n v="3089"/>
    <x v="1"/>
    <x v="6"/>
  </r>
  <r>
    <x v="3343"/>
    <x v="3342"/>
    <x v="3341"/>
    <x v="176"/>
    <x v="647"/>
    <x v="2214"/>
    <x v="0"/>
    <x v="1"/>
    <s v="GBP"/>
    <n v="1460553480"/>
    <x v="3335"/>
    <n v="1458770384"/>
    <x v="3343"/>
    <x v="0"/>
    <x v="23"/>
    <x v="0"/>
    <x v="6"/>
    <n v="611.5"/>
    <x v="1"/>
    <x v="6"/>
  </r>
  <r>
    <x v="3344"/>
    <x v="3343"/>
    <x v="3342"/>
    <x v="37"/>
    <x v="1494"/>
    <x v="2471"/>
    <x v="0"/>
    <x v="0"/>
    <s v="USD"/>
    <n v="1409374093"/>
    <x v="3336"/>
    <n v="1406782093"/>
    <x v="3344"/>
    <x v="0"/>
    <x v="244"/>
    <x v="0"/>
    <x v="6"/>
    <n v="2302.5"/>
    <x v="1"/>
    <x v="6"/>
  </r>
  <r>
    <x v="3345"/>
    <x v="3344"/>
    <x v="3343"/>
    <x v="2"/>
    <x v="1084"/>
    <x v="2129"/>
    <x v="0"/>
    <x v="0"/>
    <s v="USD"/>
    <n v="1429317420"/>
    <x v="3337"/>
    <n v="1424226768"/>
    <x v="3345"/>
    <x v="0"/>
    <x v="62"/>
    <x v="0"/>
    <x v="6"/>
    <n v="331.5"/>
    <x v="1"/>
    <x v="6"/>
  </r>
  <r>
    <x v="3346"/>
    <x v="3345"/>
    <x v="3344"/>
    <x v="15"/>
    <x v="2214"/>
    <x v="1007"/>
    <x v="0"/>
    <x v="0"/>
    <s v="USD"/>
    <n v="1424910910"/>
    <x v="3338"/>
    <n v="1424306110"/>
    <x v="3346"/>
    <x v="0"/>
    <x v="59"/>
    <x v="0"/>
    <x v="6"/>
    <n v="834"/>
    <x v="1"/>
    <x v="6"/>
  </r>
  <r>
    <x v="3347"/>
    <x v="3346"/>
    <x v="3345"/>
    <x v="13"/>
    <x v="2215"/>
    <x v="2472"/>
    <x v="0"/>
    <x v="1"/>
    <s v="GBP"/>
    <n v="1462741200"/>
    <x v="3339"/>
    <n v="1461503654"/>
    <x v="3347"/>
    <x v="0"/>
    <x v="19"/>
    <x v="0"/>
    <x v="6"/>
    <n v="1205.5"/>
    <x v="1"/>
    <x v="6"/>
  </r>
  <r>
    <x v="3348"/>
    <x v="3265"/>
    <x v="3346"/>
    <x v="62"/>
    <x v="2216"/>
    <x v="2473"/>
    <x v="0"/>
    <x v="0"/>
    <s v="USD"/>
    <n v="1461988740"/>
    <x v="3340"/>
    <n v="1459949080"/>
    <x v="3348"/>
    <x v="0"/>
    <x v="1"/>
    <x v="0"/>
    <x v="6"/>
    <n v="2797.5"/>
    <x v="1"/>
    <x v="6"/>
  </r>
  <r>
    <x v="3349"/>
    <x v="3347"/>
    <x v="3347"/>
    <x v="28"/>
    <x v="2217"/>
    <x v="2474"/>
    <x v="0"/>
    <x v="0"/>
    <s v="USD"/>
    <n v="1465837200"/>
    <x v="3341"/>
    <n v="1463971172"/>
    <x v="3349"/>
    <x v="0"/>
    <x v="25"/>
    <x v="0"/>
    <x v="6"/>
    <n v="774"/>
    <x v="1"/>
    <x v="6"/>
  </r>
  <r>
    <x v="3350"/>
    <x v="3348"/>
    <x v="3348"/>
    <x v="8"/>
    <x v="2218"/>
    <x v="2475"/>
    <x v="0"/>
    <x v="19"/>
    <s v="EUR"/>
    <n v="1448838000"/>
    <x v="3342"/>
    <n v="1445791811"/>
    <x v="3350"/>
    <x v="0"/>
    <x v="13"/>
    <x v="0"/>
    <x v="6"/>
    <n v="1853"/>
    <x v="1"/>
    <x v="6"/>
  </r>
  <r>
    <x v="3351"/>
    <x v="3349"/>
    <x v="3349"/>
    <x v="10"/>
    <x v="2219"/>
    <x v="940"/>
    <x v="0"/>
    <x v="1"/>
    <s v="GBP"/>
    <n v="1406113200"/>
    <x v="3343"/>
    <n v="1402910965"/>
    <x v="3351"/>
    <x v="0"/>
    <x v="241"/>
    <x v="0"/>
    <x v="6"/>
    <n v="2554.5"/>
    <x v="1"/>
    <x v="6"/>
  </r>
  <r>
    <x v="3352"/>
    <x v="3350"/>
    <x v="3350"/>
    <x v="10"/>
    <x v="2220"/>
    <x v="2476"/>
    <x v="0"/>
    <x v="1"/>
    <s v="GBP"/>
    <n v="1467414000"/>
    <x v="3344"/>
    <n v="1462492178"/>
    <x v="3352"/>
    <x v="0"/>
    <x v="16"/>
    <x v="0"/>
    <x v="6"/>
    <n v="2723"/>
    <x v="1"/>
    <x v="6"/>
  </r>
  <r>
    <x v="3353"/>
    <x v="3351"/>
    <x v="3351"/>
    <x v="2"/>
    <x v="607"/>
    <x v="2477"/>
    <x v="0"/>
    <x v="1"/>
    <s v="GBP"/>
    <n v="1462230000"/>
    <x v="3345"/>
    <n v="1461061350"/>
    <x v="3353"/>
    <x v="0"/>
    <x v="34"/>
    <x v="0"/>
    <x v="6"/>
    <n v="809.5"/>
    <x v="1"/>
    <x v="6"/>
  </r>
  <r>
    <x v="3354"/>
    <x v="3352"/>
    <x v="3352"/>
    <x v="9"/>
    <x v="2221"/>
    <x v="2478"/>
    <x v="0"/>
    <x v="0"/>
    <s v="USD"/>
    <n v="1446091260"/>
    <x v="3346"/>
    <n v="1443029206"/>
    <x v="3354"/>
    <x v="0"/>
    <x v="165"/>
    <x v="0"/>
    <x v="6"/>
    <n v="1556.5"/>
    <x v="1"/>
    <x v="6"/>
  </r>
  <r>
    <x v="3355"/>
    <x v="3353"/>
    <x v="3353"/>
    <x v="257"/>
    <x v="2222"/>
    <x v="2479"/>
    <x v="0"/>
    <x v="1"/>
    <s v="GBP"/>
    <n v="1462879020"/>
    <x v="3347"/>
    <n v="1461941527"/>
    <x v="3355"/>
    <x v="0"/>
    <x v="41"/>
    <x v="0"/>
    <x v="6"/>
    <n v="1112.5"/>
    <x v="1"/>
    <x v="6"/>
  </r>
  <r>
    <x v="3356"/>
    <x v="3354"/>
    <x v="3354"/>
    <x v="15"/>
    <x v="1259"/>
    <x v="578"/>
    <x v="0"/>
    <x v="1"/>
    <s v="GBP"/>
    <n v="1468611272"/>
    <x v="3348"/>
    <n v="1466019272"/>
    <x v="3356"/>
    <x v="0"/>
    <x v="74"/>
    <x v="0"/>
    <x v="6"/>
    <n v="774"/>
    <x v="1"/>
    <x v="6"/>
  </r>
  <r>
    <x v="3357"/>
    <x v="3355"/>
    <x v="3355"/>
    <x v="13"/>
    <x v="895"/>
    <x v="50"/>
    <x v="0"/>
    <x v="1"/>
    <s v="GBP"/>
    <n v="1406887310"/>
    <x v="3349"/>
    <n v="1404295310"/>
    <x v="3357"/>
    <x v="0"/>
    <x v="64"/>
    <x v="0"/>
    <x v="6"/>
    <n v="1020.5"/>
    <x v="1"/>
    <x v="6"/>
  </r>
  <r>
    <x v="3358"/>
    <x v="3356"/>
    <x v="3356"/>
    <x v="3"/>
    <x v="2223"/>
    <x v="2480"/>
    <x v="0"/>
    <x v="0"/>
    <s v="USD"/>
    <n v="1416385679"/>
    <x v="3350"/>
    <n v="1413790079"/>
    <x v="3358"/>
    <x v="0"/>
    <x v="372"/>
    <x v="0"/>
    <x v="6"/>
    <n v="5230.5"/>
    <x v="1"/>
    <x v="6"/>
  </r>
  <r>
    <x v="3359"/>
    <x v="3357"/>
    <x v="3357"/>
    <x v="23"/>
    <x v="2224"/>
    <x v="90"/>
    <x v="0"/>
    <x v="0"/>
    <s v="USD"/>
    <n v="1487985734"/>
    <x v="3351"/>
    <n v="1484097734"/>
    <x v="3359"/>
    <x v="0"/>
    <x v="23"/>
    <x v="0"/>
    <x v="6"/>
    <n v="2136.5"/>
    <x v="1"/>
    <x v="6"/>
  </r>
  <r>
    <x v="3360"/>
    <x v="3358"/>
    <x v="3358"/>
    <x v="7"/>
    <x v="2225"/>
    <x v="2481"/>
    <x v="0"/>
    <x v="20"/>
    <s v="SGD"/>
    <n v="1481731140"/>
    <x v="3352"/>
    <n v="1479866343"/>
    <x v="3360"/>
    <x v="0"/>
    <x v="250"/>
    <x v="0"/>
    <x v="6"/>
    <n v="4598"/>
    <x v="1"/>
    <x v="6"/>
  </r>
  <r>
    <x v="3361"/>
    <x v="3359"/>
    <x v="3359"/>
    <x v="10"/>
    <x v="2226"/>
    <x v="2482"/>
    <x v="0"/>
    <x v="0"/>
    <s v="USD"/>
    <n v="1409587140"/>
    <x v="3353"/>
    <n v="1408062990"/>
    <x v="3361"/>
    <x v="0"/>
    <x v="32"/>
    <x v="0"/>
    <x v="6"/>
    <n v="2870.5"/>
    <x v="1"/>
    <x v="6"/>
  </r>
  <r>
    <x v="3362"/>
    <x v="3360"/>
    <x v="3360"/>
    <x v="2"/>
    <x v="2227"/>
    <x v="678"/>
    <x v="0"/>
    <x v="0"/>
    <s v="USD"/>
    <n v="1425704100"/>
    <x v="3354"/>
    <n v="1424484717"/>
    <x v="3362"/>
    <x v="0"/>
    <x v="9"/>
    <x v="0"/>
    <x v="6"/>
    <n v="555"/>
    <x v="1"/>
    <x v="6"/>
  </r>
  <r>
    <x v="3363"/>
    <x v="3361"/>
    <x v="3361"/>
    <x v="407"/>
    <x v="2228"/>
    <x v="2483"/>
    <x v="0"/>
    <x v="0"/>
    <s v="USD"/>
    <n v="1408464000"/>
    <x v="3355"/>
    <n v="1406831445"/>
    <x v="3363"/>
    <x v="0"/>
    <x v="55"/>
    <x v="0"/>
    <x v="6"/>
    <n v="3943"/>
    <x v="1"/>
    <x v="6"/>
  </r>
  <r>
    <x v="3364"/>
    <x v="3362"/>
    <x v="3362"/>
    <x v="9"/>
    <x v="2229"/>
    <x v="2484"/>
    <x v="0"/>
    <x v="1"/>
    <s v="GBP"/>
    <n v="1458075600"/>
    <x v="3266"/>
    <n v="1456183649"/>
    <x v="3364"/>
    <x v="0"/>
    <x v="250"/>
    <x v="0"/>
    <x v="6"/>
    <n v="1625"/>
    <x v="1"/>
    <x v="6"/>
  </r>
  <r>
    <x v="3365"/>
    <x v="3363"/>
    <x v="3363"/>
    <x v="30"/>
    <x v="1287"/>
    <x v="87"/>
    <x v="0"/>
    <x v="0"/>
    <s v="USD"/>
    <n v="1449973592"/>
    <x v="3356"/>
    <n v="1447381592"/>
    <x v="3365"/>
    <x v="0"/>
    <x v="83"/>
    <x v="0"/>
    <x v="6"/>
    <n v="1301.5"/>
    <x v="1"/>
    <x v="6"/>
  </r>
  <r>
    <x v="3366"/>
    <x v="3364"/>
    <x v="3364"/>
    <x v="2"/>
    <x v="2230"/>
    <x v="2485"/>
    <x v="0"/>
    <x v="0"/>
    <s v="USD"/>
    <n v="1431481037"/>
    <x v="3357"/>
    <n v="1428889037"/>
    <x v="3366"/>
    <x v="0"/>
    <x v="59"/>
    <x v="0"/>
    <x v="6"/>
    <n v="561.5"/>
    <x v="1"/>
    <x v="6"/>
  </r>
  <r>
    <x v="3367"/>
    <x v="3365"/>
    <x v="3365"/>
    <x v="47"/>
    <x v="1763"/>
    <x v="2486"/>
    <x v="0"/>
    <x v="1"/>
    <s v="GBP"/>
    <n v="1438467894"/>
    <x v="3358"/>
    <n v="1436307894"/>
    <x v="3367"/>
    <x v="0"/>
    <x v="209"/>
    <x v="0"/>
    <x v="6"/>
    <n v="460"/>
    <x v="1"/>
    <x v="6"/>
  </r>
  <r>
    <x v="3368"/>
    <x v="3366"/>
    <x v="3366"/>
    <x v="28"/>
    <x v="2231"/>
    <x v="81"/>
    <x v="0"/>
    <x v="0"/>
    <s v="USD"/>
    <n v="1420088400"/>
    <x v="3359"/>
    <n v="1416977259"/>
    <x v="3368"/>
    <x v="0"/>
    <x v="23"/>
    <x v="0"/>
    <x v="6"/>
    <n v="534.5"/>
    <x v="1"/>
    <x v="6"/>
  </r>
  <r>
    <x v="3369"/>
    <x v="3367"/>
    <x v="3367"/>
    <x v="10"/>
    <x v="2232"/>
    <x v="3"/>
    <x v="0"/>
    <x v="17"/>
    <s v="EUR"/>
    <n v="1484441980"/>
    <x v="3360"/>
    <n v="1479257980"/>
    <x v="3369"/>
    <x v="0"/>
    <x v="241"/>
    <x v="0"/>
    <x v="6"/>
    <n v="2624.5"/>
    <x v="1"/>
    <x v="6"/>
  </r>
  <r>
    <x v="3370"/>
    <x v="3368"/>
    <x v="3368"/>
    <x v="15"/>
    <x v="2233"/>
    <x v="2487"/>
    <x v="0"/>
    <x v="0"/>
    <s v="USD"/>
    <n v="1481961600"/>
    <x v="3361"/>
    <n v="1479283285"/>
    <x v="3370"/>
    <x v="0"/>
    <x v="55"/>
    <x v="0"/>
    <x v="6"/>
    <n v="896"/>
    <x v="1"/>
    <x v="6"/>
  </r>
  <r>
    <x v="3371"/>
    <x v="3369"/>
    <x v="3369"/>
    <x v="48"/>
    <x v="1766"/>
    <x v="2488"/>
    <x v="0"/>
    <x v="0"/>
    <s v="USD"/>
    <n v="1449089965"/>
    <x v="3362"/>
    <n v="1446670765"/>
    <x v="3371"/>
    <x v="0"/>
    <x v="82"/>
    <x v="0"/>
    <x v="6"/>
    <n v="143"/>
    <x v="1"/>
    <x v="6"/>
  </r>
  <r>
    <x v="3372"/>
    <x v="3370"/>
    <x v="3370"/>
    <x v="28"/>
    <x v="831"/>
    <x v="991"/>
    <x v="0"/>
    <x v="0"/>
    <s v="USD"/>
    <n v="1408942740"/>
    <x v="2835"/>
    <n v="1407157756"/>
    <x v="3372"/>
    <x v="0"/>
    <x v="74"/>
    <x v="0"/>
    <x v="6"/>
    <n v="531"/>
    <x v="1"/>
    <x v="6"/>
  </r>
  <r>
    <x v="3373"/>
    <x v="3371"/>
    <x v="3371"/>
    <x v="13"/>
    <x v="557"/>
    <x v="598"/>
    <x v="0"/>
    <x v="1"/>
    <s v="GBP"/>
    <n v="1437235200"/>
    <x v="3363"/>
    <n v="1435177840"/>
    <x v="3373"/>
    <x v="0"/>
    <x v="209"/>
    <x v="0"/>
    <x v="6"/>
    <n v="1017.5"/>
    <x v="1"/>
    <x v="6"/>
  </r>
  <r>
    <x v="3374"/>
    <x v="3372"/>
    <x v="3372"/>
    <x v="8"/>
    <x v="2234"/>
    <x v="2489"/>
    <x v="0"/>
    <x v="5"/>
    <s v="CAD"/>
    <n v="1446053616"/>
    <x v="3364"/>
    <n v="1443461616"/>
    <x v="3374"/>
    <x v="0"/>
    <x v="47"/>
    <x v="0"/>
    <x v="6"/>
    <n v="1891"/>
    <x v="1"/>
    <x v="6"/>
  </r>
  <r>
    <x v="3375"/>
    <x v="3373"/>
    <x v="3373"/>
    <x v="9"/>
    <x v="142"/>
    <x v="31"/>
    <x v="0"/>
    <x v="1"/>
    <s v="GBP"/>
    <n v="1400423973"/>
    <x v="3365"/>
    <n v="1399387173"/>
    <x v="3375"/>
    <x v="0"/>
    <x v="57"/>
    <x v="0"/>
    <x v="6"/>
    <n v="1508.5"/>
    <x v="1"/>
    <x v="6"/>
  </r>
  <r>
    <x v="3376"/>
    <x v="3374"/>
    <x v="3374"/>
    <x v="6"/>
    <x v="2235"/>
    <x v="77"/>
    <x v="0"/>
    <x v="0"/>
    <s v="USD"/>
    <n v="1429976994"/>
    <x v="3366"/>
    <n v="1424796594"/>
    <x v="3376"/>
    <x v="0"/>
    <x v="10"/>
    <x v="0"/>
    <x v="6"/>
    <n v="4010"/>
    <x v="1"/>
    <x v="6"/>
  </r>
  <r>
    <x v="3377"/>
    <x v="3375"/>
    <x v="3375"/>
    <x v="6"/>
    <x v="2236"/>
    <x v="348"/>
    <x v="0"/>
    <x v="1"/>
    <s v="GBP"/>
    <n v="1426870560"/>
    <x v="3367"/>
    <n v="1424280899"/>
    <x v="3377"/>
    <x v="0"/>
    <x v="99"/>
    <x v="0"/>
    <x v="6"/>
    <n v="4080.5"/>
    <x v="1"/>
    <x v="6"/>
  </r>
  <r>
    <x v="3378"/>
    <x v="3376"/>
    <x v="3376"/>
    <x v="131"/>
    <x v="2237"/>
    <x v="2490"/>
    <x v="0"/>
    <x v="1"/>
    <s v="GBP"/>
    <n v="1409490480"/>
    <x v="3368"/>
    <n v="1407400306"/>
    <x v="3378"/>
    <x v="0"/>
    <x v="64"/>
    <x v="0"/>
    <x v="6"/>
    <n v="306.5"/>
    <x v="1"/>
    <x v="6"/>
  </r>
  <r>
    <x v="3379"/>
    <x v="3377"/>
    <x v="3377"/>
    <x v="13"/>
    <x v="2238"/>
    <x v="2491"/>
    <x v="0"/>
    <x v="1"/>
    <s v="GBP"/>
    <n v="1440630000"/>
    <x v="3369"/>
    <n v="1439122800"/>
    <x v="3379"/>
    <x v="0"/>
    <x v="44"/>
    <x v="0"/>
    <x v="6"/>
    <n v="1055.5"/>
    <x v="1"/>
    <x v="6"/>
  </r>
  <r>
    <x v="3380"/>
    <x v="3378"/>
    <x v="3378"/>
    <x v="9"/>
    <x v="2239"/>
    <x v="2492"/>
    <x v="0"/>
    <x v="0"/>
    <s v="USD"/>
    <n v="1417305178"/>
    <x v="3370"/>
    <n v="1414277578"/>
    <x v="3380"/>
    <x v="0"/>
    <x v="33"/>
    <x v="0"/>
    <x v="6"/>
    <n v="1580.5"/>
    <x v="1"/>
    <x v="6"/>
  </r>
  <r>
    <x v="3381"/>
    <x v="3379"/>
    <x v="3379"/>
    <x v="23"/>
    <x v="2240"/>
    <x v="1891"/>
    <x v="0"/>
    <x v="0"/>
    <s v="USD"/>
    <n v="1426044383"/>
    <x v="3371"/>
    <n v="1423455983"/>
    <x v="3381"/>
    <x v="0"/>
    <x v="53"/>
    <x v="0"/>
    <x v="6"/>
    <n v="2069"/>
    <x v="1"/>
    <x v="6"/>
  </r>
  <r>
    <x v="3382"/>
    <x v="3380"/>
    <x v="3380"/>
    <x v="8"/>
    <x v="2241"/>
    <x v="2493"/>
    <x v="0"/>
    <x v="1"/>
    <s v="GBP"/>
    <n v="1470092340"/>
    <x v="3372"/>
    <n v="1467973256"/>
    <x v="3382"/>
    <x v="0"/>
    <x v="67"/>
    <x v="0"/>
    <x v="6"/>
    <n v="1786"/>
    <x v="1"/>
    <x v="6"/>
  </r>
  <r>
    <x v="3383"/>
    <x v="3381"/>
    <x v="3381"/>
    <x v="257"/>
    <x v="2242"/>
    <x v="1942"/>
    <x v="0"/>
    <x v="0"/>
    <s v="USD"/>
    <n v="1466707620"/>
    <x v="3373"/>
    <n v="1464979620"/>
    <x v="3383"/>
    <x v="0"/>
    <x v="209"/>
    <x v="0"/>
    <x v="6"/>
    <n v="992.5"/>
    <x v="1"/>
    <x v="6"/>
  </r>
  <r>
    <x v="3384"/>
    <x v="3382"/>
    <x v="3382"/>
    <x v="12"/>
    <x v="2243"/>
    <x v="2494"/>
    <x v="0"/>
    <x v="0"/>
    <s v="USD"/>
    <n v="1448074800"/>
    <x v="3374"/>
    <n v="1444874768"/>
    <x v="3384"/>
    <x v="0"/>
    <x v="31"/>
    <x v="0"/>
    <x v="6"/>
    <n v="3032.33"/>
    <x v="1"/>
    <x v="6"/>
  </r>
  <r>
    <x v="3385"/>
    <x v="3383"/>
    <x v="3383"/>
    <x v="13"/>
    <x v="41"/>
    <x v="31"/>
    <x v="0"/>
    <x v="0"/>
    <s v="USD"/>
    <n v="1418244552"/>
    <x v="3375"/>
    <n v="1415652552"/>
    <x v="3385"/>
    <x v="0"/>
    <x v="41"/>
    <x v="0"/>
    <x v="6"/>
    <n v="1007.5"/>
    <x v="1"/>
    <x v="6"/>
  </r>
  <r>
    <x v="3386"/>
    <x v="3384"/>
    <x v="3384"/>
    <x v="13"/>
    <x v="1740"/>
    <x v="2"/>
    <x v="0"/>
    <x v="0"/>
    <s v="USD"/>
    <n v="1417620506"/>
    <x v="3376"/>
    <n v="1415028506"/>
    <x v="3386"/>
    <x v="0"/>
    <x v="14"/>
    <x v="0"/>
    <x v="6"/>
    <n v="1070.5"/>
    <x v="1"/>
    <x v="6"/>
  </r>
  <r>
    <x v="3387"/>
    <x v="3385"/>
    <x v="3385"/>
    <x v="9"/>
    <x v="2244"/>
    <x v="2495"/>
    <x v="0"/>
    <x v="0"/>
    <s v="USD"/>
    <n v="1418581088"/>
    <x v="3377"/>
    <n v="1415125088"/>
    <x v="3387"/>
    <x v="0"/>
    <x v="2"/>
    <x v="0"/>
    <x v="6"/>
    <n v="1770.5"/>
    <x v="1"/>
    <x v="6"/>
  </r>
  <r>
    <x v="3388"/>
    <x v="3386"/>
    <x v="3386"/>
    <x v="15"/>
    <x v="2245"/>
    <x v="965"/>
    <x v="0"/>
    <x v="1"/>
    <s v="GBP"/>
    <n v="1434625441"/>
    <x v="3378"/>
    <n v="1432033441"/>
    <x v="3388"/>
    <x v="0"/>
    <x v="43"/>
    <x v="0"/>
    <x v="6"/>
    <n v="801"/>
    <x v="1"/>
    <x v="6"/>
  </r>
  <r>
    <x v="3389"/>
    <x v="3387"/>
    <x v="3387"/>
    <x v="3"/>
    <x v="2246"/>
    <x v="1444"/>
    <x v="0"/>
    <x v="0"/>
    <s v="USD"/>
    <n v="1464960682"/>
    <x v="3379"/>
    <n v="1462368682"/>
    <x v="3389"/>
    <x v="0"/>
    <x v="95"/>
    <x v="0"/>
    <x v="6"/>
    <n v="5756"/>
    <x v="1"/>
    <x v="6"/>
  </r>
  <r>
    <x v="3390"/>
    <x v="3388"/>
    <x v="3388"/>
    <x v="15"/>
    <x v="2247"/>
    <x v="2122"/>
    <x v="0"/>
    <x v="0"/>
    <s v="USD"/>
    <n v="1405017345"/>
    <x v="3380"/>
    <n v="1403721345"/>
    <x v="3390"/>
    <x v="0"/>
    <x v="19"/>
    <x v="0"/>
    <x v="6"/>
    <n v="779"/>
    <x v="1"/>
    <x v="6"/>
  </r>
  <r>
    <x v="3391"/>
    <x v="3389"/>
    <x v="3389"/>
    <x v="2"/>
    <x v="2196"/>
    <x v="2496"/>
    <x v="0"/>
    <x v="0"/>
    <s v="USD"/>
    <n v="1407536880"/>
    <x v="3381"/>
    <n v="1404997548"/>
    <x v="3391"/>
    <x v="0"/>
    <x v="59"/>
    <x v="0"/>
    <x v="6"/>
    <n v="566.5"/>
    <x v="1"/>
    <x v="6"/>
  </r>
  <r>
    <x v="3392"/>
    <x v="3390"/>
    <x v="3390"/>
    <x v="2"/>
    <x v="83"/>
    <x v="31"/>
    <x v="0"/>
    <x v="1"/>
    <s v="GBP"/>
    <n v="1462565855"/>
    <x v="3382"/>
    <n v="1458245855"/>
    <x v="3392"/>
    <x v="0"/>
    <x v="8"/>
    <x v="0"/>
    <x v="6"/>
    <n v="256"/>
    <x v="1"/>
    <x v="6"/>
  </r>
  <r>
    <x v="3393"/>
    <x v="3391"/>
    <x v="3391"/>
    <x v="15"/>
    <x v="2248"/>
    <x v="1725"/>
    <x v="0"/>
    <x v="0"/>
    <s v="USD"/>
    <n v="1415234760"/>
    <x v="3383"/>
    <n v="1413065230"/>
    <x v="3393"/>
    <x v="0"/>
    <x v="34"/>
    <x v="0"/>
    <x v="6"/>
    <n v="815.5"/>
    <x v="1"/>
    <x v="6"/>
  </r>
  <r>
    <x v="3394"/>
    <x v="3392"/>
    <x v="3392"/>
    <x v="131"/>
    <x v="2249"/>
    <x v="2497"/>
    <x v="0"/>
    <x v="1"/>
    <s v="GBP"/>
    <n v="1406470645"/>
    <x v="3384"/>
    <n v="1403878645"/>
    <x v="3394"/>
    <x v="0"/>
    <x v="74"/>
    <x v="0"/>
    <x v="6"/>
    <n v="405"/>
    <x v="1"/>
    <x v="6"/>
  </r>
  <r>
    <x v="3395"/>
    <x v="3393"/>
    <x v="3393"/>
    <x v="2"/>
    <x v="1622"/>
    <x v="2498"/>
    <x v="0"/>
    <x v="1"/>
    <s v="GBP"/>
    <n v="1433009400"/>
    <x v="3385"/>
    <n v="1431795944"/>
    <x v="3395"/>
    <x v="0"/>
    <x v="44"/>
    <x v="0"/>
    <x v="6"/>
    <n v="479"/>
    <x v="1"/>
    <x v="6"/>
  </r>
  <r>
    <x v="3396"/>
    <x v="3394"/>
    <x v="3394"/>
    <x v="15"/>
    <x v="415"/>
    <x v="2499"/>
    <x v="0"/>
    <x v="0"/>
    <s v="USD"/>
    <n v="1401595140"/>
    <x v="2806"/>
    <n v="1399286589"/>
    <x v="3396"/>
    <x v="0"/>
    <x v="33"/>
    <x v="0"/>
    <x v="6"/>
    <n v="796.5"/>
    <x v="1"/>
    <x v="6"/>
  </r>
  <r>
    <x v="3397"/>
    <x v="3395"/>
    <x v="3395"/>
    <x v="49"/>
    <x v="668"/>
    <x v="1990"/>
    <x v="0"/>
    <x v="1"/>
    <s v="GBP"/>
    <n v="1455832800"/>
    <x v="3386"/>
    <n v="1452338929"/>
    <x v="3397"/>
    <x v="0"/>
    <x v="54"/>
    <x v="0"/>
    <x v="6"/>
    <n v="152"/>
    <x v="1"/>
    <x v="6"/>
  </r>
  <r>
    <x v="3398"/>
    <x v="3396"/>
    <x v="3396"/>
    <x v="23"/>
    <x v="2250"/>
    <x v="2500"/>
    <x v="0"/>
    <x v="0"/>
    <s v="USD"/>
    <n v="1416589200"/>
    <x v="3387"/>
    <n v="1414605776"/>
    <x v="3398"/>
    <x v="0"/>
    <x v="71"/>
    <x v="0"/>
    <x v="6"/>
    <n v="2254"/>
    <x v="1"/>
    <x v="6"/>
  </r>
  <r>
    <x v="3399"/>
    <x v="3397"/>
    <x v="3397"/>
    <x v="38"/>
    <x v="459"/>
    <x v="603"/>
    <x v="0"/>
    <x v="1"/>
    <s v="GBP"/>
    <n v="1424556325"/>
    <x v="3388"/>
    <n v="1421964325"/>
    <x v="3399"/>
    <x v="0"/>
    <x v="67"/>
    <x v="0"/>
    <x v="6"/>
    <n v="645.5"/>
    <x v="1"/>
    <x v="6"/>
  </r>
  <r>
    <x v="3400"/>
    <x v="3398"/>
    <x v="3398"/>
    <x v="3"/>
    <x v="2251"/>
    <x v="2501"/>
    <x v="0"/>
    <x v="0"/>
    <s v="USD"/>
    <n v="1409266414"/>
    <x v="3389"/>
    <n v="1405378414"/>
    <x v="3400"/>
    <x v="0"/>
    <x v="268"/>
    <x v="0"/>
    <x v="6"/>
    <n v="5063"/>
    <x v="1"/>
    <x v="6"/>
  </r>
  <r>
    <x v="3401"/>
    <x v="3399"/>
    <x v="3399"/>
    <x v="193"/>
    <x v="2252"/>
    <x v="2502"/>
    <x v="0"/>
    <x v="1"/>
    <s v="GBP"/>
    <n v="1438968146"/>
    <x v="3390"/>
    <n v="1436376146"/>
    <x v="3401"/>
    <x v="0"/>
    <x v="36"/>
    <x v="0"/>
    <x v="6"/>
    <n v="1510"/>
    <x v="1"/>
    <x v="6"/>
  </r>
  <r>
    <x v="3402"/>
    <x v="3400"/>
    <x v="3400"/>
    <x v="36"/>
    <x v="2253"/>
    <x v="2503"/>
    <x v="0"/>
    <x v="0"/>
    <s v="USD"/>
    <n v="1447295460"/>
    <x v="3391"/>
    <n v="1444747843"/>
    <x v="3402"/>
    <x v="0"/>
    <x v="111"/>
    <x v="0"/>
    <x v="6"/>
    <n v="8315"/>
    <x v="1"/>
    <x v="6"/>
  </r>
  <r>
    <x v="3403"/>
    <x v="3401"/>
    <x v="3401"/>
    <x v="13"/>
    <x v="41"/>
    <x v="31"/>
    <x v="0"/>
    <x v="1"/>
    <s v="GBP"/>
    <n v="1435230324"/>
    <x v="3392"/>
    <n v="1432638324"/>
    <x v="3403"/>
    <x v="0"/>
    <x v="57"/>
    <x v="0"/>
    <x v="6"/>
    <n v="1008.5"/>
    <x v="1"/>
    <x v="6"/>
  </r>
  <r>
    <x v="3404"/>
    <x v="3402"/>
    <x v="3402"/>
    <x v="2"/>
    <x v="904"/>
    <x v="1009"/>
    <x v="0"/>
    <x v="0"/>
    <s v="USD"/>
    <n v="1434542702"/>
    <x v="3393"/>
    <n v="1432814702"/>
    <x v="3404"/>
    <x v="0"/>
    <x v="83"/>
    <x v="0"/>
    <x v="6"/>
    <n v="306.5"/>
    <x v="1"/>
    <x v="6"/>
  </r>
  <r>
    <x v="3405"/>
    <x v="3403"/>
    <x v="3403"/>
    <x v="18"/>
    <x v="2254"/>
    <x v="2504"/>
    <x v="0"/>
    <x v="1"/>
    <s v="GBP"/>
    <n v="1456876740"/>
    <x v="3394"/>
    <n v="1455063886"/>
    <x v="3405"/>
    <x v="0"/>
    <x v="57"/>
    <x v="0"/>
    <x v="6"/>
    <n v="249.25"/>
    <x v="1"/>
    <x v="6"/>
  </r>
  <r>
    <x v="3406"/>
    <x v="3404"/>
    <x v="3404"/>
    <x v="3"/>
    <x v="2255"/>
    <x v="2505"/>
    <x v="0"/>
    <x v="0"/>
    <s v="USD"/>
    <n v="1405511376"/>
    <x v="3395"/>
    <n v="1401623376"/>
    <x v="3406"/>
    <x v="0"/>
    <x v="110"/>
    <x v="0"/>
    <x v="6"/>
    <n v="5061"/>
    <x v="1"/>
    <x v="6"/>
  </r>
  <r>
    <x v="3407"/>
    <x v="3405"/>
    <x v="3405"/>
    <x v="13"/>
    <x v="2256"/>
    <x v="1088"/>
    <x v="0"/>
    <x v="1"/>
    <s v="GBP"/>
    <n v="1404641289"/>
    <x v="3396"/>
    <n v="1402049289"/>
    <x v="3407"/>
    <x v="0"/>
    <x v="85"/>
    <x v="0"/>
    <x v="6"/>
    <n v="1104.5"/>
    <x v="1"/>
    <x v="6"/>
  </r>
  <r>
    <x v="3408"/>
    <x v="3406"/>
    <x v="3406"/>
    <x v="2"/>
    <x v="2257"/>
    <x v="2506"/>
    <x v="0"/>
    <x v="0"/>
    <s v="USD"/>
    <n v="1405727304"/>
    <x v="3397"/>
    <n v="1403135304"/>
    <x v="3408"/>
    <x v="0"/>
    <x v="59"/>
    <x v="0"/>
    <x v="6"/>
    <n v="536.5"/>
    <x v="1"/>
    <x v="6"/>
  </r>
  <r>
    <x v="3409"/>
    <x v="3407"/>
    <x v="3407"/>
    <x v="2"/>
    <x v="2258"/>
    <x v="2507"/>
    <x v="0"/>
    <x v="1"/>
    <s v="GBP"/>
    <n v="1469998680"/>
    <x v="3398"/>
    <n v="1466710358"/>
    <x v="3409"/>
    <x v="0"/>
    <x v="64"/>
    <x v="0"/>
    <x v="6"/>
    <n v="319.5"/>
    <x v="1"/>
    <x v="6"/>
  </r>
  <r>
    <x v="3410"/>
    <x v="3408"/>
    <x v="3408"/>
    <x v="9"/>
    <x v="2259"/>
    <x v="2508"/>
    <x v="0"/>
    <x v="0"/>
    <s v="USD"/>
    <n v="1465196400"/>
    <x v="3399"/>
    <n v="1462841990"/>
    <x v="3410"/>
    <x v="0"/>
    <x v="244"/>
    <x v="0"/>
    <x v="6"/>
    <n v="1647.5"/>
    <x v="1"/>
    <x v="6"/>
  </r>
  <r>
    <x v="3411"/>
    <x v="3409"/>
    <x v="3409"/>
    <x v="36"/>
    <x v="2260"/>
    <x v="2509"/>
    <x v="0"/>
    <x v="0"/>
    <s v="USD"/>
    <n v="1444264372"/>
    <x v="3400"/>
    <n v="1442536372"/>
    <x v="3411"/>
    <x v="0"/>
    <x v="76"/>
    <x v="0"/>
    <x v="6"/>
    <n v="7806.5"/>
    <x v="1"/>
    <x v="6"/>
  </r>
  <r>
    <x v="3412"/>
    <x v="3410"/>
    <x v="3410"/>
    <x v="9"/>
    <x v="142"/>
    <x v="31"/>
    <x v="0"/>
    <x v="1"/>
    <s v="GBP"/>
    <n v="1411858862"/>
    <x v="3401"/>
    <n v="1409266862"/>
    <x v="3412"/>
    <x v="0"/>
    <x v="55"/>
    <x v="0"/>
    <x v="6"/>
    <n v="1513"/>
    <x v="1"/>
    <x v="6"/>
  </r>
  <r>
    <x v="3413"/>
    <x v="3411"/>
    <x v="3411"/>
    <x v="2"/>
    <x v="1084"/>
    <x v="2129"/>
    <x v="0"/>
    <x v="0"/>
    <s v="USD"/>
    <n v="1425099540"/>
    <x v="3402"/>
    <n v="1424280938"/>
    <x v="3413"/>
    <x v="0"/>
    <x v="25"/>
    <x v="0"/>
    <x v="6"/>
    <n v="332"/>
    <x v="1"/>
    <x v="6"/>
  </r>
  <r>
    <x v="3414"/>
    <x v="3412"/>
    <x v="3412"/>
    <x v="9"/>
    <x v="2090"/>
    <x v="991"/>
    <x v="0"/>
    <x v="0"/>
    <s v="USD"/>
    <n v="1480579140"/>
    <x v="3403"/>
    <n v="1478030325"/>
    <x v="3414"/>
    <x v="0"/>
    <x v="34"/>
    <x v="0"/>
    <x v="6"/>
    <n v="1574.5"/>
    <x v="1"/>
    <x v="6"/>
  </r>
  <r>
    <x v="3415"/>
    <x v="3413"/>
    <x v="3413"/>
    <x v="48"/>
    <x v="148"/>
    <x v="31"/>
    <x v="0"/>
    <x v="0"/>
    <s v="USD"/>
    <n v="1460935800"/>
    <x v="3404"/>
    <n v="1459999656"/>
    <x v="3415"/>
    <x v="0"/>
    <x v="82"/>
    <x v="0"/>
    <x v="6"/>
    <n v="104.5"/>
    <x v="1"/>
    <x v="6"/>
  </r>
  <r>
    <x v="3416"/>
    <x v="3414"/>
    <x v="3414"/>
    <x v="23"/>
    <x v="2261"/>
    <x v="1774"/>
    <x v="0"/>
    <x v="1"/>
    <s v="GBP"/>
    <n v="1429813800"/>
    <x v="3405"/>
    <n v="1427363645"/>
    <x v="3416"/>
    <x v="0"/>
    <x v="209"/>
    <x v="0"/>
    <x v="6"/>
    <n v="2407"/>
    <x v="1"/>
    <x v="6"/>
  </r>
  <r>
    <x v="3417"/>
    <x v="3415"/>
    <x v="3415"/>
    <x v="180"/>
    <x v="2262"/>
    <x v="2510"/>
    <x v="0"/>
    <x v="0"/>
    <s v="USD"/>
    <n v="1414284180"/>
    <x v="3406"/>
    <n v="1410558948"/>
    <x v="3417"/>
    <x v="0"/>
    <x v="43"/>
    <x v="0"/>
    <x v="6"/>
    <n v="872.505"/>
    <x v="1"/>
    <x v="6"/>
  </r>
  <r>
    <x v="3418"/>
    <x v="3416"/>
    <x v="3416"/>
    <x v="23"/>
    <x v="2263"/>
    <x v="2511"/>
    <x v="0"/>
    <x v="0"/>
    <s v="USD"/>
    <n v="1400875307"/>
    <x v="3407"/>
    <n v="1398283307"/>
    <x v="3418"/>
    <x v="0"/>
    <x v="66"/>
    <x v="0"/>
    <x v="6"/>
    <n v="2045.5"/>
    <x v="1"/>
    <x v="6"/>
  </r>
  <r>
    <x v="3419"/>
    <x v="3417"/>
    <x v="3417"/>
    <x v="181"/>
    <x v="2264"/>
    <x v="2512"/>
    <x v="0"/>
    <x v="17"/>
    <s v="EUR"/>
    <n v="1459978200"/>
    <x v="3408"/>
    <n v="1458416585"/>
    <x v="3419"/>
    <x v="0"/>
    <x v="67"/>
    <x v="0"/>
    <x v="6"/>
    <n v="1488"/>
    <x v="1"/>
    <x v="6"/>
  </r>
  <r>
    <x v="3420"/>
    <x v="3418"/>
    <x v="3418"/>
    <x v="176"/>
    <x v="2265"/>
    <x v="2513"/>
    <x v="0"/>
    <x v="1"/>
    <s v="GBP"/>
    <n v="1455408000"/>
    <x v="3409"/>
    <n v="1454638202"/>
    <x v="3420"/>
    <x v="0"/>
    <x v="69"/>
    <x v="0"/>
    <x v="6"/>
    <n v="500"/>
    <x v="1"/>
    <x v="6"/>
  </r>
  <r>
    <x v="3421"/>
    <x v="3419"/>
    <x v="3419"/>
    <x v="3"/>
    <x v="2266"/>
    <x v="2514"/>
    <x v="0"/>
    <x v="0"/>
    <s v="USD"/>
    <n v="1425495563"/>
    <x v="3410"/>
    <n v="1422903563"/>
    <x v="3421"/>
    <x v="0"/>
    <x v="15"/>
    <x v="0"/>
    <x v="6"/>
    <n v="5106.5"/>
    <x v="1"/>
    <x v="6"/>
  </r>
  <r>
    <x v="3422"/>
    <x v="3420"/>
    <x v="3420"/>
    <x v="9"/>
    <x v="2267"/>
    <x v="1071"/>
    <x v="0"/>
    <x v="1"/>
    <s v="GBP"/>
    <n v="1450051200"/>
    <x v="2232"/>
    <n v="1447594176"/>
    <x v="3422"/>
    <x v="0"/>
    <x v="67"/>
    <x v="0"/>
    <x v="6"/>
    <n v="1659.5"/>
    <x v="1"/>
    <x v="6"/>
  </r>
  <r>
    <x v="3423"/>
    <x v="3421"/>
    <x v="3421"/>
    <x v="49"/>
    <x v="457"/>
    <x v="2515"/>
    <x v="0"/>
    <x v="0"/>
    <s v="USD"/>
    <n v="1429912341"/>
    <x v="3411"/>
    <n v="1427320341"/>
    <x v="3423"/>
    <x v="0"/>
    <x v="73"/>
    <x v="0"/>
    <x v="6"/>
    <n v="180"/>
    <x v="1"/>
    <x v="6"/>
  </r>
  <r>
    <x v="3424"/>
    <x v="3422"/>
    <x v="3422"/>
    <x v="12"/>
    <x v="2268"/>
    <x v="2062"/>
    <x v="0"/>
    <x v="0"/>
    <s v="USD"/>
    <n v="1423119540"/>
    <x v="3412"/>
    <n v="1421252084"/>
    <x v="3424"/>
    <x v="0"/>
    <x v="88"/>
    <x v="0"/>
    <x v="6"/>
    <n v="3145.5"/>
    <x v="1"/>
    <x v="6"/>
  </r>
  <r>
    <x v="3425"/>
    <x v="3423"/>
    <x v="3423"/>
    <x v="11"/>
    <x v="2269"/>
    <x v="2516"/>
    <x v="0"/>
    <x v="0"/>
    <s v="USD"/>
    <n v="1412434136"/>
    <x v="3413"/>
    <n v="1409669336"/>
    <x v="3425"/>
    <x v="0"/>
    <x v="201"/>
    <x v="0"/>
    <x v="6"/>
    <n v="15497.55"/>
    <x v="1"/>
    <x v="6"/>
  </r>
  <r>
    <x v="3426"/>
    <x v="3424"/>
    <x v="3424"/>
    <x v="192"/>
    <x v="1959"/>
    <x v="2517"/>
    <x v="0"/>
    <x v="0"/>
    <s v="USD"/>
    <n v="1411264800"/>
    <x v="3414"/>
    <n v="1409620903"/>
    <x v="3426"/>
    <x v="0"/>
    <x v="45"/>
    <x v="0"/>
    <x v="6"/>
    <n v="2071"/>
    <x v="1"/>
    <x v="6"/>
  </r>
  <r>
    <x v="3427"/>
    <x v="3425"/>
    <x v="3425"/>
    <x v="15"/>
    <x v="646"/>
    <x v="31"/>
    <x v="0"/>
    <x v="1"/>
    <s v="GBP"/>
    <n v="1404314952"/>
    <x v="3415"/>
    <n v="1401722952"/>
    <x v="3427"/>
    <x v="0"/>
    <x v="60"/>
    <x v="0"/>
    <x v="6"/>
    <n v="764.5"/>
    <x v="1"/>
    <x v="6"/>
  </r>
  <r>
    <x v="3428"/>
    <x v="3426"/>
    <x v="3426"/>
    <x v="13"/>
    <x v="910"/>
    <x v="1015"/>
    <x v="0"/>
    <x v="1"/>
    <s v="GBP"/>
    <n v="1425142800"/>
    <x v="3416"/>
    <n v="1422983847"/>
    <x v="3428"/>
    <x v="0"/>
    <x v="13"/>
    <x v="0"/>
    <x v="6"/>
    <n v="1053"/>
    <x v="1"/>
    <x v="6"/>
  </r>
  <r>
    <x v="3429"/>
    <x v="3427"/>
    <x v="3427"/>
    <x v="325"/>
    <x v="666"/>
    <x v="2129"/>
    <x v="0"/>
    <x v="1"/>
    <s v="GBP"/>
    <n v="1478046661"/>
    <x v="3417"/>
    <n v="1476837061"/>
    <x v="3429"/>
    <x v="0"/>
    <x v="8"/>
    <x v="0"/>
    <x v="6"/>
    <n v="103.5"/>
    <x v="1"/>
    <x v="6"/>
  </r>
  <r>
    <x v="3430"/>
    <x v="3428"/>
    <x v="3428"/>
    <x v="13"/>
    <x v="2270"/>
    <x v="2518"/>
    <x v="0"/>
    <x v="1"/>
    <s v="GBP"/>
    <n v="1406760101"/>
    <x v="3418"/>
    <n v="1404168101"/>
    <x v="3430"/>
    <x v="0"/>
    <x v="250"/>
    <x v="0"/>
    <x v="6"/>
    <n v="1121.4949999999999"/>
    <x v="1"/>
    <x v="6"/>
  </r>
  <r>
    <x v="3431"/>
    <x v="3429"/>
    <x v="3429"/>
    <x v="13"/>
    <x v="41"/>
    <x v="31"/>
    <x v="0"/>
    <x v="0"/>
    <s v="USD"/>
    <n v="1408383153"/>
    <x v="3419"/>
    <n v="1405791153"/>
    <x v="3431"/>
    <x v="0"/>
    <x v="64"/>
    <x v="0"/>
    <x v="6"/>
    <n v="1010.5"/>
    <x v="1"/>
    <x v="6"/>
  </r>
  <r>
    <x v="3432"/>
    <x v="3430"/>
    <x v="3430"/>
    <x v="13"/>
    <x v="2271"/>
    <x v="2519"/>
    <x v="0"/>
    <x v="0"/>
    <s v="USD"/>
    <n v="1454709600"/>
    <x v="3420"/>
    <n v="1452520614"/>
    <x v="3432"/>
    <x v="0"/>
    <x v="288"/>
    <x v="0"/>
    <x v="6"/>
    <n v="1117.5"/>
    <x v="1"/>
    <x v="6"/>
  </r>
  <r>
    <x v="3433"/>
    <x v="3431"/>
    <x v="3431"/>
    <x v="196"/>
    <x v="2272"/>
    <x v="2520"/>
    <x v="0"/>
    <x v="0"/>
    <s v="USD"/>
    <n v="1402974000"/>
    <x v="3421"/>
    <n v="1400290255"/>
    <x v="3433"/>
    <x v="0"/>
    <x v="26"/>
    <x v="0"/>
    <x v="6"/>
    <n v="4798"/>
    <x v="1"/>
    <x v="6"/>
  </r>
  <r>
    <x v="3434"/>
    <x v="3432"/>
    <x v="3432"/>
    <x v="3"/>
    <x v="1285"/>
    <x v="1442"/>
    <x v="0"/>
    <x v="0"/>
    <s v="USD"/>
    <n v="1404983269"/>
    <x v="3422"/>
    <n v="1402391269"/>
    <x v="3434"/>
    <x v="0"/>
    <x v="129"/>
    <x v="0"/>
    <x v="6"/>
    <n v="5361.5"/>
    <x v="1"/>
    <x v="6"/>
  </r>
  <r>
    <x v="3435"/>
    <x v="3433"/>
    <x v="3433"/>
    <x v="28"/>
    <x v="2273"/>
    <x v="1990"/>
    <x v="0"/>
    <x v="0"/>
    <s v="USD"/>
    <n v="1470538800"/>
    <x v="3423"/>
    <n v="1469112493"/>
    <x v="3435"/>
    <x v="0"/>
    <x v="10"/>
    <x v="0"/>
    <x v="6"/>
    <n v="569.5"/>
    <x v="1"/>
    <x v="6"/>
  </r>
  <r>
    <x v="3436"/>
    <x v="3434"/>
    <x v="3434"/>
    <x v="10"/>
    <x v="2274"/>
    <x v="2521"/>
    <x v="0"/>
    <x v="0"/>
    <s v="USD"/>
    <n v="1408638480"/>
    <x v="3424"/>
    <n v="1406811593"/>
    <x v="3436"/>
    <x v="0"/>
    <x v="77"/>
    <x v="0"/>
    <x v="6"/>
    <n v="2666"/>
    <x v="1"/>
    <x v="6"/>
  </r>
  <r>
    <x v="3437"/>
    <x v="3435"/>
    <x v="3435"/>
    <x v="9"/>
    <x v="168"/>
    <x v="50"/>
    <x v="0"/>
    <x v="0"/>
    <s v="USD"/>
    <n v="1440003820"/>
    <x v="3425"/>
    <n v="1437411820"/>
    <x v="3437"/>
    <x v="0"/>
    <x v="17"/>
    <x v="0"/>
    <x v="6"/>
    <n v="1533"/>
    <x v="1"/>
    <x v="6"/>
  </r>
  <r>
    <x v="3438"/>
    <x v="3436"/>
    <x v="3436"/>
    <x v="30"/>
    <x v="2275"/>
    <x v="1243"/>
    <x v="0"/>
    <x v="1"/>
    <s v="GBP"/>
    <n v="1430600400"/>
    <x v="3426"/>
    <n v="1428358567"/>
    <x v="3438"/>
    <x v="0"/>
    <x v="25"/>
    <x v="0"/>
    <x v="6"/>
    <n v="1309.5"/>
    <x v="1"/>
    <x v="6"/>
  </r>
  <r>
    <x v="3439"/>
    <x v="3437"/>
    <x v="3437"/>
    <x v="38"/>
    <x v="2276"/>
    <x v="2522"/>
    <x v="0"/>
    <x v="0"/>
    <s v="USD"/>
    <n v="1453179540"/>
    <x v="3427"/>
    <n v="1452030730"/>
    <x v="3439"/>
    <x v="0"/>
    <x v="59"/>
    <x v="0"/>
    <x v="6"/>
    <n v="817.07"/>
    <x v="1"/>
    <x v="6"/>
  </r>
  <r>
    <x v="3440"/>
    <x v="3438"/>
    <x v="3438"/>
    <x v="10"/>
    <x v="2277"/>
    <x v="2523"/>
    <x v="0"/>
    <x v="0"/>
    <s v="USD"/>
    <n v="1405095300"/>
    <x v="3428"/>
    <n v="1403146628"/>
    <x v="3440"/>
    <x v="0"/>
    <x v="141"/>
    <x v="0"/>
    <x v="6"/>
    <n v="2671.46"/>
    <x v="1"/>
    <x v="6"/>
  </r>
  <r>
    <x v="3441"/>
    <x v="3439"/>
    <x v="3439"/>
    <x v="30"/>
    <x v="1644"/>
    <x v="946"/>
    <x v="0"/>
    <x v="0"/>
    <s v="USD"/>
    <n v="1447445820"/>
    <x v="3429"/>
    <n v="1445077121"/>
    <x v="3441"/>
    <x v="0"/>
    <x v="68"/>
    <x v="0"/>
    <x v="6"/>
    <n v="1304"/>
    <x v="1"/>
    <x v="6"/>
  </r>
  <r>
    <x v="3442"/>
    <x v="3440"/>
    <x v="3440"/>
    <x v="49"/>
    <x v="156"/>
    <x v="31"/>
    <x v="0"/>
    <x v="0"/>
    <s v="USD"/>
    <n v="1433016672"/>
    <x v="3430"/>
    <n v="1430424672"/>
    <x v="3442"/>
    <x v="0"/>
    <x v="22"/>
    <x v="0"/>
    <x v="6"/>
    <n v="129"/>
    <x v="1"/>
    <x v="6"/>
  </r>
  <r>
    <x v="3443"/>
    <x v="3441"/>
    <x v="3441"/>
    <x v="28"/>
    <x v="2278"/>
    <x v="2524"/>
    <x v="0"/>
    <x v="0"/>
    <s v="USD"/>
    <n v="1410266146"/>
    <x v="3431"/>
    <n v="1407674146"/>
    <x v="3443"/>
    <x v="0"/>
    <x v="43"/>
    <x v="0"/>
    <x v="6"/>
    <n v="950"/>
    <x v="1"/>
    <x v="6"/>
  </r>
  <r>
    <x v="3444"/>
    <x v="3442"/>
    <x v="3442"/>
    <x v="43"/>
    <x v="2279"/>
    <x v="2525"/>
    <x v="0"/>
    <x v="2"/>
    <s v="AUD"/>
    <n v="1465394340"/>
    <x v="3432"/>
    <n v="1464677986"/>
    <x v="3444"/>
    <x v="0"/>
    <x v="9"/>
    <x v="0"/>
    <x v="6"/>
    <n v="443.5"/>
    <x v="1"/>
    <x v="6"/>
  </r>
  <r>
    <x v="3445"/>
    <x v="3443"/>
    <x v="3443"/>
    <x v="13"/>
    <x v="41"/>
    <x v="31"/>
    <x v="0"/>
    <x v="1"/>
    <s v="GBP"/>
    <n v="1445604236"/>
    <x v="3433"/>
    <n v="1443185036"/>
    <x v="3445"/>
    <x v="0"/>
    <x v="162"/>
    <x v="0"/>
    <x v="6"/>
    <n v="1015.5"/>
    <x v="1"/>
    <x v="6"/>
  </r>
  <r>
    <x v="3446"/>
    <x v="3444"/>
    <x v="3444"/>
    <x v="28"/>
    <x v="876"/>
    <x v="2123"/>
    <x v="0"/>
    <x v="1"/>
    <s v="GBP"/>
    <n v="1423138800"/>
    <x v="3434"/>
    <n v="1421092725"/>
    <x v="3446"/>
    <x v="0"/>
    <x v="20"/>
    <x v="0"/>
    <x v="6"/>
    <n v="553.5"/>
    <x v="1"/>
    <x v="6"/>
  </r>
  <r>
    <x v="3447"/>
    <x v="3445"/>
    <x v="3445"/>
    <x v="28"/>
    <x v="2280"/>
    <x v="2526"/>
    <x v="0"/>
    <x v="0"/>
    <s v="USD"/>
    <n v="1458332412"/>
    <x v="3435"/>
    <n v="1454448012"/>
    <x v="3447"/>
    <x v="0"/>
    <x v="25"/>
    <x v="0"/>
    <x v="6"/>
    <n v="546"/>
    <x v="1"/>
    <x v="6"/>
  </r>
  <r>
    <x v="3448"/>
    <x v="3446"/>
    <x v="3446"/>
    <x v="190"/>
    <x v="2281"/>
    <x v="2527"/>
    <x v="0"/>
    <x v="0"/>
    <s v="USD"/>
    <n v="1418784689"/>
    <x v="3436"/>
    <n v="1416192689"/>
    <x v="3448"/>
    <x v="0"/>
    <x v="43"/>
    <x v="0"/>
    <x v="6"/>
    <n v="1175"/>
    <x v="1"/>
    <x v="6"/>
  </r>
  <r>
    <x v="3449"/>
    <x v="3447"/>
    <x v="3447"/>
    <x v="134"/>
    <x v="2282"/>
    <x v="2528"/>
    <x v="0"/>
    <x v="0"/>
    <s v="USD"/>
    <n v="1468036800"/>
    <x v="3437"/>
    <n v="1465607738"/>
    <x v="3449"/>
    <x v="0"/>
    <x v="9"/>
    <x v="0"/>
    <x v="6"/>
    <n v="692.5"/>
    <x v="1"/>
    <x v="6"/>
  </r>
  <r>
    <x v="3450"/>
    <x v="3448"/>
    <x v="3448"/>
    <x v="2"/>
    <x v="1158"/>
    <x v="1710"/>
    <x v="0"/>
    <x v="1"/>
    <s v="GBP"/>
    <n v="1427990071"/>
    <x v="3438"/>
    <n v="1422809671"/>
    <x v="3450"/>
    <x v="0"/>
    <x v="70"/>
    <x v="0"/>
    <x v="6"/>
    <n v="399.5"/>
    <x v="1"/>
    <x v="6"/>
  </r>
  <r>
    <x v="3451"/>
    <x v="3449"/>
    <x v="3449"/>
    <x v="81"/>
    <x v="2283"/>
    <x v="2529"/>
    <x v="0"/>
    <x v="0"/>
    <s v="USD"/>
    <n v="1429636927"/>
    <x v="3439"/>
    <n v="1427304127"/>
    <x v="3451"/>
    <x v="0"/>
    <x v="38"/>
    <x v="0"/>
    <x v="6"/>
    <n v="337"/>
    <x v="1"/>
    <x v="6"/>
  </r>
  <r>
    <x v="3452"/>
    <x v="3450"/>
    <x v="3450"/>
    <x v="28"/>
    <x v="2284"/>
    <x v="2530"/>
    <x v="0"/>
    <x v="0"/>
    <s v="USD"/>
    <n v="1406087940"/>
    <x v="3440"/>
    <n v="1404141626"/>
    <x v="3452"/>
    <x v="0"/>
    <x v="77"/>
    <x v="0"/>
    <x v="6"/>
    <n v="784.5"/>
    <x v="1"/>
    <x v="6"/>
  </r>
  <r>
    <x v="3453"/>
    <x v="3451"/>
    <x v="3451"/>
    <x v="43"/>
    <x v="2285"/>
    <x v="2531"/>
    <x v="0"/>
    <x v="1"/>
    <s v="GBP"/>
    <n v="1471130956"/>
    <x v="3441"/>
    <n v="1465946956"/>
    <x v="3453"/>
    <x v="0"/>
    <x v="25"/>
    <x v="0"/>
    <x v="6"/>
    <n v="199.5"/>
    <x v="1"/>
    <x v="6"/>
  </r>
  <r>
    <x v="3454"/>
    <x v="3452"/>
    <x v="3452"/>
    <x v="176"/>
    <x v="2286"/>
    <x v="2248"/>
    <x v="0"/>
    <x v="1"/>
    <s v="GBP"/>
    <n v="1406825159"/>
    <x v="3442"/>
    <n v="1404233159"/>
    <x v="3454"/>
    <x v="0"/>
    <x v="64"/>
    <x v="0"/>
    <x v="6"/>
    <n v="363"/>
    <x v="1"/>
    <x v="6"/>
  </r>
  <r>
    <x v="3455"/>
    <x v="3453"/>
    <x v="3453"/>
    <x v="3"/>
    <x v="2287"/>
    <x v="2532"/>
    <x v="0"/>
    <x v="0"/>
    <s v="USD"/>
    <n v="1476381627"/>
    <x v="3443"/>
    <n v="1473789627"/>
    <x v="3455"/>
    <x v="0"/>
    <x v="50"/>
    <x v="0"/>
    <x v="6"/>
    <n v="5067"/>
    <x v="1"/>
    <x v="6"/>
  </r>
  <r>
    <x v="3456"/>
    <x v="3454"/>
    <x v="3454"/>
    <x v="9"/>
    <x v="2288"/>
    <x v="2533"/>
    <x v="0"/>
    <x v="0"/>
    <s v="USD"/>
    <n v="1406876340"/>
    <x v="3444"/>
    <n v="1404190567"/>
    <x v="3456"/>
    <x v="0"/>
    <x v="38"/>
    <x v="0"/>
    <x v="6"/>
    <n v="2877.5"/>
    <x v="1"/>
    <x v="6"/>
  </r>
  <r>
    <x v="3457"/>
    <x v="3455"/>
    <x v="3455"/>
    <x v="13"/>
    <x v="2289"/>
    <x v="2534"/>
    <x v="0"/>
    <x v="0"/>
    <s v="USD"/>
    <n v="1423720740"/>
    <x v="3445"/>
    <n v="1421081857"/>
    <x v="3457"/>
    <x v="0"/>
    <x v="165"/>
    <x v="0"/>
    <x v="6"/>
    <n v="1429.5"/>
    <x v="1"/>
    <x v="6"/>
  </r>
  <r>
    <x v="3458"/>
    <x v="3456"/>
    <x v="3456"/>
    <x v="408"/>
    <x v="2290"/>
    <x v="2535"/>
    <x v="0"/>
    <x v="0"/>
    <s v="USD"/>
    <n v="1422937620"/>
    <x v="3446"/>
    <n v="1420606303"/>
    <x v="3458"/>
    <x v="0"/>
    <x v="74"/>
    <x v="0"/>
    <x v="6"/>
    <n v="621.5"/>
    <x v="1"/>
    <x v="6"/>
  </r>
  <r>
    <x v="3459"/>
    <x v="3457"/>
    <x v="3457"/>
    <x v="2"/>
    <x v="2291"/>
    <x v="2536"/>
    <x v="0"/>
    <x v="1"/>
    <s v="GBP"/>
    <n v="1463743860"/>
    <x v="3447"/>
    <n v="1461151860"/>
    <x v="3459"/>
    <x v="0"/>
    <x v="17"/>
    <x v="0"/>
    <x v="6"/>
    <n v="333.5"/>
    <x v="1"/>
    <x v="6"/>
  </r>
  <r>
    <x v="3460"/>
    <x v="3458"/>
    <x v="3458"/>
    <x v="2"/>
    <x v="2292"/>
    <x v="2537"/>
    <x v="0"/>
    <x v="1"/>
    <s v="GBP"/>
    <n v="1408106352"/>
    <x v="3448"/>
    <n v="1406896752"/>
    <x v="3460"/>
    <x v="0"/>
    <x v="10"/>
    <x v="0"/>
    <x v="6"/>
    <n v="484.5"/>
    <x v="1"/>
    <x v="6"/>
  </r>
  <r>
    <x v="3461"/>
    <x v="3459"/>
    <x v="3459"/>
    <x v="2"/>
    <x v="2293"/>
    <x v="2538"/>
    <x v="0"/>
    <x v="0"/>
    <s v="USD"/>
    <n v="1477710000"/>
    <x v="3449"/>
    <n v="1475248279"/>
    <x v="3461"/>
    <x v="0"/>
    <x v="8"/>
    <x v="0"/>
    <x v="6"/>
    <n v="353.5"/>
    <x v="1"/>
    <x v="6"/>
  </r>
  <r>
    <x v="3462"/>
    <x v="3460"/>
    <x v="3460"/>
    <x v="49"/>
    <x v="2294"/>
    <x v="2539"/>
    <x v="0"/>
    <x v="0"/>
    <s v="USD"/>
    <n v="1436551200"/>
    <x v="3450"/>
    <n v="1435181628"/>
    <x v="3462"/>
    <x v="0"/>
    <x v="57"/>
    <x v="0"/>
    <x v="6"/>
    <n v="261"/>
    <x v="1"/>
    <x v="6"/>
  </r>
  <r>
    <x v="3463"/>
    <x v="3461"/>
    <x v="3461"/>
    <x v="3"/>
    <x v="2295"/>
    <x v="2540"/>
    <x v="0"/>
    <x v="5"/>
    <s v="CAD"/>
    <n v="1476158340"/>
    <x v="3451"/>
    <n v="1472594585"/>
    <x v="3463"/>
    <x v="0"/>
    <x v="229"/>
    <x v="0"/>
    <x v="6"/>
    <n v="5226"/>
    <x v="1"/>
    <x v="6"/>
  </r>
  <r>
    <x v="3464"/>
    <x v="3462"/>
    <x v="3462"/>
    <x v="10"/>
    <x v="2296"/>
    <x v="2541"/>
    <x v="0"/>
    <x v="0"/>
    <s v="USD"/>
    <n v="1471921637"/>
    <x v="3452"/>
    <n v="1469329637"/>
    <x v="3464"/>
    <x v="0"/>
    <x v="251"/>
    <x v="0"/>
    <x v="6"/>
    <n v="2604.59"/>
    <x v="1"/>
    <x v="6"/>
  </r>
  <r>
    <x v="3465"/>
    <x v="3463"/>
    <x v="3463"/>
    <x v="13"/>
    <x v="2169"/>
    <x v="288"/>
    <x v="0"/>
    <x v="1"/>
    <s v="GBP"/>
    <n v="1439136000"/>
    <x v="3453"/>
    <n v="1436972472"/>
    <x v="3465"/>
    <x v="0"/>
    <x v="17"/>
    <x v="0"/>
    <x v="6"/>
    <n v="1048"/>
    <x v="1"/>
    <x v="6"/>
  </r>
  <r>
    <x v="3466"/>
    <x v="3464"/>
    <x v="3464"/>
    <x v="8"/>
    <x v="2297"/>
    <x v="2542"/>
    <x v="0"/>
    <x v="0"/>
    <s v="USD"/>
    <n v="1461108450"/>
    <x v="3454"/>
    <n v="1455928050"/>
    <x v="3466"/>
    <x v="0"/>
    <x v="42"/>
    <x v="0"/>
    <x v="6"/>
    <n v="2255.5"/>
    <x v="1"/>
    <x v="6"/>
  </r>
  <r>
    <x v="3467"/>
    <x v="3465"/>
    <x v="3465"/>
    <x v="9"/>
    <x v="168"/>
    <x v="50"/>
    <x v="0"/>
    <x v="0"/>
    <s v="USD"/>
    <n v="1426864032"/>
    <x v="3455"/>
    <n v="1424275632"/>
    <x v="3467"/>
    <x v="0"/>
    <x v="5"/>
    <x v="0"/>
    <x v="6"/>
    <n v="1538.5"/>
    <x v="1"/>
    <x v="6"/>
  </r>
  <r>
    <x v="3468"/>
    <x v="3466"/>
    <x v="3466"/>
    <x v="3"/>
    <x v="2298"/>
    <x v="2543"/>
    <x v="0"/>
    <x v="0"/>
    <s v="USD"/>
    <n v="1474426800"/>
    <x v="3456"/>
    <n v="1471976529"/>
    <x v="3468"/>
    <x v="0"/>
    <x v="57"/>
    <x v="0"/>
    <x v="6"/>
    <n v="6097.5"/>
    <x v="1"/>
    <x v="6"/>
  </r>
  <r>
    <x v="3469"/>
    <x v="3467"/>
    <x v="3467"/>
    <x v="70"/>
    <x v="2299"/>
    <x v="2544"/>
    <x v="0"/>
    <x v="0"/>
    <s v="USD"/>
    <n v="1461857045"/>
    <x v="3457"/>
    <n v="1459265045"/>
    <x v="3469"/>
    <x v="0"/>
    <x v="287"/>
    <x v="0"/>
    <x v="6"/>
    <n v="1619"/>
    <x v="1"/>
    <x v="6"/>
  </r>
  <r>
    <x v="3470"/>
    <x v="3468"/>
    <x v="3468"/>
    <x v="49"/>
    <x v="672"/>
    <x v="2111"/>
    <x v="0"/>
    <x v="0"/>
    <s v="USD"/>
    <n v="1468618680"/>
    <x v="3458"/>
    <n v="1465345902"/>
    <x v="3470"/>
    <x v="0"/>
    <x v="82"/>
    <x v="0"/>
    <x v="6"/>
    <n v="192"/>
    <x v="1"/>
    <x v="6"/>
  </r>
  <r>
    <x v="3471"/>
    <x v="3469"/>
    <x v="3469"/>
    <x v="2"/>
    <x v="2300"/>
    <x v="2545"/>
    <x v="0"/>
    <x v="1"/>
    <s v="GBP"/>
    <n v="1409515200"/>
    <x v="3459"/>
    <n v="1405971690"/>
    <x v="3471"/>
    <x v="0"/>
    <x v="209"/>
    <x v="0"/>
    <x v="6"/>
    <n v="551.5"/>
    <x v="1"/>
    <x v="6"/>
  </r>
  <r>
    <x v="3472"/>
    <x v="3470"/>
    <x v="3470"/>
    <x v="13"/>
    <x v="2301"/>
    <x v="2546"/>
    <x v="0"/>
    <x v="0"/>
    <s v="USD"/>
    <n v="1415253540"/>
    <x v="3460"/>
    <n v="1413432331"/>
    <x v="3472"/>
    <x v="0"/>
    <x v="23"/>
    <x v="0"/>
    <x v="6"/>
    <n v="1032"/>
    <x v="1"/>
    <x v="6"/>
  </r>
  <r>
    <x v="3473"/>
    <x v="3471"/>
    <x v="3471"/>
    <x v="244"/>
    <x v="2302"/>
    <x v="31"/>
    <x v="0"/>
    <x v="0"/>
    <s v="USD"/>
    <n v="1426883220"/>
    <x v="3461"/>
    <n v="1425067296"/>
    <x v="3473"/>
    <x v="0"/>
    <x v="51"/>
    <x v="0"/>
    <x v="6"/>
    <n v="2466.5"/>
    <x v="1"/>
    <x v="6"/>
  </r>
  <r>
    <x v="3474"/>
    <x v="3472"/>
    <x v="3472"/>
    <x v="13"/>
    <x v="895"/>
    <x v="50"/>
    <x v="0"/>
    <x v="1"/>
    <s v="GBP"/>
    <n v="1469016131"/>
    <x v="3462"/>
    <n v="1466424131"/>
    <x v="3474"/>
    <x v="0"/>
    <x v="70"/>
    <x v="0"/>
    <x v="6"/>
    <n v="1029.5"/>
    <x v="1"/>
    <x v="6"/>
  </r>
  <r>
    <x v="3475"/>
    <x v="3473"/>
    <x v="3473"/>
    <x v="43"/>
    <x v="2303"/>
    <x v="1614"/>
    <x v="0"/>
    <x v="1"/>
    <s v="GBP"/>
    <n v="1414972800"/>
    <x v="3463"/>
    <n v="1412629704"/>
    <x v="3475"/>
    <x v="0"/>
    <x v="57"/>
    <x v="0"/>
    <x v="6"/>
    <n v="178.5"/>
    <x v="1"/>
    <x v="6"/>
  </r>
  <r>
    <x v="3476"/>
    <x v="3474"/>
    <x v="3474"/>
    <x v="43"/>
    <x v="2304"/>
    <x v="87"/>
    <x v="0"/>
    <x v="0"/>
    <s v="USD"/>
    <n v="1414378800"/>
    <x v="3464"/>
    <n v="1412836990"/>
    <x v="3476"/>
    <x v="0"/>
    <x v="79"/>
    <x v="0"/>
    <x v="6"/>
    <n v="159"/>
    <x v="1"/>
    <x v="6"/>
  </r>
  <r>
    <x v="3477"/>
    <x v="3475"/>
    <x v="3475"/>
    <x v="40"/>
    <x v="857"/>
    <x v="1288"/>
    <x v="0"/>
    <x v="0"/>
    <s v="USD"/>
    <n v="1431831600"/>
    <x v="3465"/>
    <n v="1430761243"/>
    <x v="3477"/>
    <x v="0"/>
    <x v="70"/>
    <x v="0"/>
    <x v="6"/>
    <n v="1057.5"/>
    <x v="1"/>
    <x v="6"/>
  </r>
  <r>
    <x v="3478"/>
    <x v="3476"/>
    <x v="3476"/>
    <x v="13"/>
    <x v="2305"/>
    <x v="2547"/>
    <x v="0"/>
    <x v="0"/>
    <s v="USD"/>
    <n v="1426539600"/>
    <x v="3466"/>
    <n v="1424296822"/>
    <x v="3478"/>
    <x v="0"/>
    <x v="7"/>
    <x v="0"/>
    <x v="6"/>
    <n v="1157"/>
    <x v="1"/>
    <x v="6"/>
  </r>
  <r>
    <x v="3479"/>
    <x v="3477"/>
    <x v="3477"/>
    <x v="15"/>
    <x v="2306"/>
    <x v="2548"/>
    <x v="0"/>
    <x v="1"/>
    <s v="GBP"/>
    <n v="1403382680"/>
    <x v="3467"/>
    <n v="1400790680"/>
    <x v="3479"/>
    <x v="0"/>
    <x v="66"/>
    <x v="0"/>
    <x v="6"/>
    <n v="987"/>
    <x v="1"/>
    <x v="6"/>
  </r>
  <r>
    <x v="3480"/>
    <x v="3478"/>
    <x v="3478"/>
    <x v="15"/>
    <x v="2307"/>
    <x v="2549"/>
    <x v="0"/>
    <x v="0"/>
    <s v="USD"/>
    <n v="1436562000"/>
    <x v="3468"/>
    <n v="1434440227"/>
    <x v="3480"/>
    <x v="0"/>
    <x v="62"/>
    <x v="0"/>
    <x v="6"/>
    <n v="1076.5"/>
    <x v="1"/>
    <x v="6"/>
  </r>
  <r>
    <x v="3481"/>
    <x v="3479"/>
    <x v="3479"/>
    <x v="3"/>
    <x v="2308"/>
    <x v="2395"/>
    <x v="0"/>
    <x v="2"/>
    <s v="AUD"/>
    <n v="1420178188"/>
    <x v="3469"/>
    <n v="1418709388"/>
    <x v="3481"/>
    <x v="0"/>
    <x v="195"/>
    <x v="0"/>
    <x v="6"/>
    <n v="5987.5"/>
    <x v="1"/>
    <x v="6"/>
  </r>
  <r>
    <x v="3482"/>
    <x v="3480"/>
    <x v="3480"/>
    <x v="9"/>
    <x v="2309"/>
    <x v="2550"/>
    <x v="0"/>
    <x v="1"/>
    <s v="GBP"/>
    <n v="1404671466"/>
    <x v="3470"/>
    <n v="1402079466"/>
    <x v="3482"/>
    <x v="0"/>
    <x v="144"/>
    <x v="0"/>
    <x v="6"/>
    <n v="2115"/>
    <x v="1"/>
    <x v="6"/>
  </r>
  <r>
    <x v="3483"/>
    <x v="3481"/>
    <x v="3481"/>
    <x v="295"/>
    <x v="2310"/>
    <x v="2551"/>
    <x v="0"/>
    <x v="0"/>
    <s v="USD"/>
    <n v="1404403381"/>
    <x v="3471"/>
    <n v="1401811381"/>
    <x v="3483"/>
    <x v="0"/>
    <x v="182"/>
    <x v="0"/>
    <x v="6"/>
    <n v="2745.5"/>
    <x v="1"/>
    <x v="6"/>
  </r>
  <r>
    <x v="3484"/>
    <x v="3482"/>
    <x v="3482"/>
    <x v="30"/>
    <x v="2311"/>
    <x v="2552"/>
    <x v="0"/>
    <x v="0"/>
    <s v="USD"/>
    <n v="1466014499"/>
    <x v="3472"/>
    <n v="1463422499"/>
    <x v="3484"/>
    <x v="0"/>
    <x v="34"/>
    <x v="0"/>
    <x v="6"/>
    <n v="1450"/>
    <x v="1"/>
    <x v="6"/>
  </r>
  <r>
    <x v="3485"/>
    <x v="3483"/>
    <x v="3483"/>
    <x v="409"/>
    <x v="1827"/>
    <x v="2553"/>
    <x v="0"/>
    <x v="0"/>
    <s v="USD"/>
    <n v="1454431080"/>
    <x v="3473"/>
    <n v="1451839080"/>
    <x v="3485"/>
    <x v="0"/>
    <x v="209"/>
    <x v="0"/>
    <x v="6"/>
    <n v="845"/>
    <x v="1"/>
    <x v="6"/>
  </r>
  <r>
    <x v="3486"/>
    <x v="3484"/>
    <x v="3484"/>
    <x v="9"/>
    <x v="2312"/>
    <x v="26"/>
    <x v="0"/>
    <x v="0"/>
    <s v="USD"/>
    <n v="1433314740"/>
    <x v="3474"/>
    <n v="1430600401"/>
    <x v="3486"/>
    <x v="0"/>
    <x v="66"/>
    <x v="0"/>
    <x v="6"/>
    <n v="2356"/>
    <x v="1"/>
    <x v="6"/>
  </r>
  <r>
    <x v="3487"/>
    <x v="3485"/>
    <x v="3485"/>
    <x v="13"/>
    <x v="948"/>
    <x v="92"/>
    <x v="0"/>
    <x v="1"/>
    <s v="GBP"/>
    <n v="1435185252"/>
    <x v="3475"/>
    <n v="1432593252"/>
    <x v="3487"/>
    <x v="0"/>
    <x v="36"/>
    <x v="0"/>
    <x v="6"/>
    <n v="1310.5"/>
    <x v="1"/>
    <x v="6"/>
  </r>
  <r>
    <x v="3488"/>
    <x v="3486"/>
    <x v="3486"/>
    <x v="9"/>
    <x v="2313"/>
    <x v="1247"/>
    <x v="0"/>
    <x v="0"/>
    <s v="USD"/>
    <n v="1429286400"/>
    <x v="3476"/>
    <n v="1427221560"/>
    <x v="3488"/>
    <x v="0"/>
    <x v="60"/>
    <x v="0"/>
    <x v="6"/>
    <n v="1832.5"/>
    <x v="1"/>
    <x v="6"/>
  </r>
  <r>
    <x v="3489"/>
    <x v="3487"/>
    <x v="3487"/>
    <x v="10"/>
    <x v="2314"/>
    <x v="2554"/>
    <x v="0"/>
    <x v="1"/>
    <s v="GBP"/>
    <n v="1400965200"/>
    <x v="3477"/>
    <n v="1398352531"/>
    <x v="3489"/>
    <x v="0"/>
    <x v="250"/>
    <x v="0"/>
    <x v="6"/>
    <n v="2853.5"/>
    <x v="1"/>
    <x v="6"/>
  </r>
  <r>
    <x v="3490"/>
    <x v="3488"/>
    <x v="3488"/>
    <x v="28"/>
    <x v="2315"/>
    <x v="1901"/>
    <x v="0"/>
    <x v="0"/>
    <s v="USD"/>
    <n v="1460574924"/>
    <x v="3478"/>
    <n v="1457982924"/>
    <x v="3490"/>
    <x v="0"/>
    <x v="74"/>
    <x v="0"/>
    <x v="6"/>
    <n v="651"/>
    <x v="1"/>
    <x v="6"/>
  </r>
  <r>
    <x v="3491"/>
    <x v="3489"/>
    <x v="3489"/>
    <x v="2"/>
    <x v="2316"/>
    <x v="2555"/>
    <x v="0"/>
    <x v="0"/>
    <s v="USD"/>
    <n v="1431928784"/>
    <x v="3479"/>
    <n v="1430114384"/>
    <x v="3491"/>
    <x v="0"/>
    <x v="73"/>
    <x v="0"/>
    <x v="6"/>
    <n v="400.5"/>
    <x v="1"/>
    <x v="6"/>
  </r>
  <r>
    <x v="3492"/>
    <x v="3490"/>
    <x v="3490"/>
    <x v="276"/>
    <x v="2317"/>
    <x v="2556"/>
    <x v="0"/>
    <x v="0"/>
    <s v="USD"/>
    <n v="1445818397"/>
    <x v="3480"/>
    <n v="1442794397"/>
    <x v="3492"/>
    <x v="0"/>
    <x v="2"/>
    <x v="0"/>
    <x v="6"/>
    <n v="2017.61"/>
    <x v="1"/>
    <x v="6"/>
  </r>
  <r>
    <x v="3493"/>
    <x v="3491"/>
    <x v="3491"/>
    <x v="15"/>
    <x v="646"/>
    <x v="31"/>
    <x v="0"/>
    <x v="0"/>
    <s v="USD"/>
    <n v="1408252260"/>
    <x v="3481"/>
    <n v="1406580436"/>
    <x v="3493"/>
    <x v="0"/>
    <x v="60"/>
    <x v="0"/>
    <x v="6"/>
    <n v="764.5"/>
    <x v="1"/>
    <x v="6"/>
  </r>
  <r>
    <x v="3494"/>
    <x v="3492"/>
    <x v="3492"/>
    <x v="44"/>
    <x v="402"/>
    <x v="31"/>
    <x v="0"/>
    <x v="0"/>
    <s v="USD"/>
    <n v="1480140000"/>
    <x v="3482"/>
    <n v="1479186575"/>
    <x v="3494"/>
    <x v="0"/>
    <x v="62"/>
    <x v="0"/>
    <x v="6"/>
    <n v="206.5"/>
    <x v="1"/>
    <x v="6"/>
  </r>
  <r>
    <x v="3495"/>
    <x v="3493"/>
    <x v="3493"/>
    <x v="10"/>
    <x v="2318"/>
    <x v="2557"/>
    <x v="0"/>
    <x v="5"/>
    <s v="CAD"/>
    <n v="1414862280"/>
    <x v="3483"/>
    <n v="1412360309"/>
    <x v="3495"/>
    <x v="0"/>
    <x v="250"/>
    <x v="0"/>
    <x v="6"/>
    <n v="2707.5"/>
    <x v="1"/>
    <x v="6"/>
  </r>
  <r>
    <x v="3496"/>
    <x v="3494"/>
    <x v="3494"/>
    <x v="9"/>
    <x v="2319"/>
    <x v="2558"/>
    <x v="0"/>
    <x v="0"/>
    <s v="USD"/>
    <n v="1473625166"/>
    <x v="3484"/>
    <n v="1470169166"/>
    <x v="3496"/>
    <x v="0"/>
    <x v="76"/>
    <x v="0"/>
    <x v="6"/>
    <n v="1905"/>
    <x v="1"/>
    <x v="6"/>
  </r>
  <r>
    <x v="3497"/>
    <x v="3495"/>
    <x v="3495"/>
    <x v="410"/>
    <x v="472"/>
    <x v="2559"/>
    <x v="0"/>
    <x v="0"/>
    <s v="USD"/>
    <n v="1464904800"/>
    <x v="3485"/>
    <n v="1463852904"/>
    <x v="3497"/>
    <x v="0"/>
    <x v="72"/>
    <x v="0"/>
    <x v="6"/>
    <n v="867.5"/>
    <x v="1"/>
    <x v="6"/>
  </r>
  <r>
    <x v="3498"/>
    <x v="3496"/>
    <x v="3496"/>
    <x v="409"/>
    <x v="2320"/>
    <x v="2560"/>
    <x v="0"/>
    <x v="5"/>
    <s v="CAD"/>
    <n v="1464471840"/>
    <x v="3486"/>
    <n v="1459309704"/>
    <x v="3498"/>
    <x v="0"/>
    <x v="288"/>
    <x v="0"/>
    <x v="6"/>
    <n v="866"/>
    <x v="1"/>
    <x v="6"/>
  </r>
  <r>
    <x v="3499"/>
    <x v="3497"/>
    <x v="3497"/>
    <x v="13"/>
    <x v="2321"/>
    <x v="269"/>
    <x v="0"/>
    <x v="0"/>
    <s v="USD"/>
    <n v="1435733940"/>
    <x v="3487"/>
    <n v="1431046325"/>
    <x v="3499"/>
    <x v="0"/>
    <x v="2"/>
    <x v="0"/>
    <x v="6"/>
    <n v="1072.5"/>
    <x v="1"/>
    <x v="6"/>
  </r>
  <r>
    <x v="3500"/>
    <x v="3498"/>
    <x v="3498"/>
    <x v="28"/>
    <x v="2322"/>
    <x v="2561"/>
    <x v="0"/>
    <x v="0"/>
    <s v="USD"/>
    <n v="1457326740"/>
    <x v="3488"/>
    <n v="1455919438"/>
    <x v="3500"/>
    <x v="0"/>
    <x v="288"/>
    <x v="0"/>
    <x v="6"/>
    <n v="552.5"/>
    <x v="1"/>
    <x v="6"/>
  </r>
  <r>
    <x v="3501"/>
    <x v="3499"/>
    <x v="3499"/>
    <x v="15"/>
    <x v="17"/>
    <x v="17"/>
    <x v="0"/>
    <x v="1"/>
    <s v="GBP"/>
    <n v="1441995595"/>
    <x v="3489"/>
    <n v="1439835595"/>
    <x v="3501"/>
    <x v="0"/>
    <x v="288"/>
    <x v="0"/>
    <x v="6"/>
    <n v="776"/>
    <x v="1"/>
    <x v="6"/>
  </r>
  <r>
    <x v="3502"/>
    <x v="3500"/>
    <x v="3500"/>
    <x v="23"/>
    <x v="2323"/>
    <x v="2562"/>
    <x v="0"/>
    <x v="0"/>
    <s v="USD"/>
    <n v="1458100740"/>
    <x v="3490"/>
    <n v="1456862924"/>
    <x v="3502"/>
    <x v="0"/>
    <x v="162"/>
    <x v="0"/>
    <x v="6"/>
    <n v="2123.5"/>
    <x v="1"/>
    <x v="6"/>
  </r>
  <r>
    <x v="3503"/>
    <x v="3501"/>
    <x v="3501"/>
    <x v="30"/>
    <x v="2324"/>
    <x v="2563"/>
    <x v="0"/>
    <x v="1"/>
    <s v="GBP"/>
    <n v="1469359728"/>
    <x v="3491"/>
    <n v="1466767728"/>
    <x v="3503"/>
    <x v="0"/>
    <x v="44"/>
    <x v="0"/>
    <x v="6"/>
    <n v="1363.5"/>
    <x v="1"/>
    <x v="6"/>
  </r>
  <r>
    <x v="3504"/>
    <x v="3502"/>
    <x v="3502"/>
    <x v="28"/>
    <x v="325"/>
    <x v="31"/>
    <x v="0"/>
    <x v="0"/>
    <s v="USD"/>
    <n v="1447959491"/>
    <x v="3492"/>
    <n v="1445363891"/>
    <x v="3504"/>
    <x v="0"/>
    <x v="22"/>
    <x v="0"/>
    <x v="6"/>
    <n v="504"/>
    <x v="1"/>
    <x v="6"/>
  </r>
  <r>
    <x v="3505"/>
    <x v="3503"/>
    <x v="3503"/>
    <x v="30"/>
    <x v="2325"/>
    <x v="2564"/>
    <x v="0"/>
    <x v="0"/>
    <s v="USD"/>
    <n v="1399953600"/>
    <x v="3493"/>
    <n v="1398983245"/>
    <x v="3505"/>
    <x v="0"/>
    <x v="70"/>
    <x v="0"/>
    <x v="6"/>
    <n v="1316.5"/>
    <x v="1"/>
    <x v="6"/>
  </r>
  <r>
    <x v="3506"/>
    <x v="3504"/>
    <x v="3504"/>
    <x v="9"/>
    <x v="631"/>
    <x v="1240"/>
    <x v="0"/>
    <x v="0"/>
    <s v="USD"/>
    <n v="1408815440"/>
    <x v="3494"/>
    <n v="1404927440"/>
    <x v="3506"/>
    <x v="0"/>
    <x v="60"/>
    <x v="0"/>
    <x v="6"/>
    <n v="1537"/>
    <x v="1"/>
    <x v="6"/>
  </r>
  <r>
    <x v="3507"/>
    <x v="3505"/>
    <x v="3505"/>
    <x v="3"/>
    <x v="2326"/>
    <x v="2565"/>
    <x v="0"/>
    <x v="0"/>
    <s v="USD"/>
    <n v="1464732537"/>
    <x v="3495"/>
    <n v="1462140537"/>
    <x v="3507"/>
    <x v="0"/>
    <x v="250"/>
    <x v="0"/>
    <x v="6"/>
    <n v="5256"/>
    <x v="1"/>
    <x v="6"/>
  </r>
  <r>
    <x v="3508"/>
    <x v="3506"/>
    <x v="3506"/>
    <x v="213"/>
    <x v="147"/>
    <x v="2238"/>
    <x v="0"/>
    <x v="1"/>
    <s v="GBP"/>
    <n v="1462914000"/>
    <x v="3496"/>
    <n v="1460914253"/>
    <x v="3508"/>
    <x v="0"/>
    <x v="41"/>
    <x v="0"/>
    <x v="6"/>
    <n v="97.5"/>
    <x v="1"/>
    <x v="6"/>
  </r>
  <r>
    <x v="3509"/>
    <x v="3507"/>
    <x v="3507"/>
    <x v="9"/>
    <x v="2327"/>
    <x v="2566"/>
    <x v="0"/>
    <x v="0"/>
    <s v="USD"/>
    <n v="1416545700"/>
    <x v="3497"/>
    <n v="1415392666"/>
    <x v="3509"/>
    <x v="0"/>
    <x v="51"/>
    <x v="0"/>
    <x v="6"/>
    <n v="1611.5"/>
    <x v="1"/>
    <x v="6"/>
  </r>
  <r>
    <x v="3510"/>
    <x v="3508"/>
    <x v="3508"/>
    <x v="42"/>
    <x v="1217"/>
    <x v="2567"/>
    <x v="0"/>
    <x v="0"/>
    <s v="USD"/>
    <n v="1404312846"/>
    <x v="3498"/>
    <n v="1402584846"/>
    <x v="3510"/>
    <x v="0"/>
    <x v="41"/>
    <x v="0"/>
    <x v="6"/>
    <n v="460"/>
    <x v="1"/>
    <x v="6"/>
  </r>
  <r>
    <x v="3511"/>
    <x v="3509"/>
    <x v="3509"/>
    <x v="15"/>
    <x v="2328"/>
    <x v="2568"/>
    <x v="0"/>
    <x v="1"/>
    <s v="GBP"/>
    <n v="1415385000"/>
    <x v="3499"/>
    <n v="1413406695"/>
    <x v="3511"/>
    <x v="0"/>
    <x v="10"/>
    <x v="0"/>
    <x v="6"/>
    <n v="768.5"/>
    <x v="1"/>
    <x v="6"/>
  </r>
  <r>
    <x v="3512"/>
    <x v="3510"/>
    <x v="3510"/>
    <x v="28"/>
    <x v="325"/>
    <x v="31"/>
    <x v="0"/>
    <x v="1"/>
    <s v="GBP"/>
    <n v="1429789992"/>
    <x v="3500"/>
    <n v="1424609592"/>
    <x v="3512"/>
    <x v="0"/>
    <x v="57"/>
    <x v="0"/>
    <x v="6"/>
    <n v="508.5"/>
    <x v="1"/>
    <x v="6"/>
  </r>
  <r>
    <x v="3513"/>
    <x v="3511"/>
    <x v="3511"/>
    <x v="70"/>
    <x v="2153"/>
    <x v="2569"/>
    <x v="0"/>
    <x v="0"/>
    <s v="USD"/>
    <n v="1401857940"/>
    <x v="3501"/>
    <n v="1400725112"/>
    <x v="3513"/>
    <x v="0"/>
    <x v="34"/>
    <x v="0"/>
    <x v="6"/>
    <n v="1679.5"/>
    <x v="1"/>
    <x v="6"/>
  </r>
  <r>
    <x v="3514"/>
    <x v="3512"/>
    <x v="3512"/>
    <x v="2"/>
    <x v="1100"/>
    <x v="1007"/>
    <x v="0"/>
    <x v="0"/>
    <s v="USD"/>
    <n v="1422853140"/>
    <x v="3502"/>
    <n v="1421439552"/>
    <x v="3514"/>
    <x v="0"/>
    <x v="73"/>
    <x v="0"/>
    <x v="6"/>
    <n v="280"/>
    <x v="1"/>
    <x v="6"/>
  </r>
  <r>
    <x v="3515"/>
    <x v="3513"/>
    <x v="3513"/>
    <x v="9"/>
    <x v="2329"/>
    <x v="2570"/>
    <x v="0"/>
    <x v="0"/>
    <s v="USD"/>
    <n v="1433097171"/>
    <x v="3503"/>
    <n v="1430505171"/>
    <x v="3515"/>
    <x v="0"/>
    <x v="67"/>
    <x v="0"/>
    <x v="6"/>
    <n v="1563"/>
    <x v="1"/>
    <x v="6"/>
  </r>
  <r>
    <x v="3516"/>
    <x v="3514"/>
    <x v="3514"/>
    <x v="30"/>
    <x v="911"/>
    <x v="31"/>
    <x v="0"/>
    <x v="0"/>
    <s v="USD"/>
    <n v="1410145200"/>
    <x v="3504"/>
    <n v="1407197670"/>
    <x v="3516"/>
    <x v="0"/>
    <x v="202"/>
    <x v="0"/>
    <x v="6"/>
    <n v="1255.5"/>
    <x v="1"/>
    <x v="6"/>
  </r>
  <r>
    <x v="3517"/>
    <x v="3515"/>
    <x v="3515"/>
    <x v="23"/>
    <x v="417"/>
    <x v="31"/>
    <x v="0"/>
    <x v="1"/>
    <s v="GBP"/>
    <n v="1404471600"/>
    <x v="3505"/>
    <n v="1401910634"/>
    <x v="3517"/>
    <x v="0"/>
    <x v="62"/>
    <x v="0"/>
    <x v="6"/>
    <n v="2006.5"/>
    <x v="1"/>
    <x v="6"/>
  </r>
  <r>
    <x v="3518"/>
    <x v="3516"/>
    <x v="3516"/>
    <x v="15"/>
    <x v="2330"/>
    <x v="2571"/>
    <x v="0"/>
    <x v="0"/>
    <s v="USD"/>
    <n v="1412259660"/>
    <x v="3506"/>
    <n v="1410461299"/>
    <x v="3518"/>
    <x v="0"/>
    <x v="51"/>
    <x v="0"/>
    <x v="6"/>
    <n v="841.84500000000003"/>
    <x v="1"/>
    <x v="6"/>
  </r>
  <r>
    <x v="3519"/>
    <x v="3517"/>
    <x v="3517"/>
    <x v="13"/>
    <x v="40"/>
    <x v="40"/>
    <x v="0"/>
    <x v="1"/>
    <s v="GBP"/>
    <n v="1425478950"/>
    <x v="3507"/>
    <n v="1422886950"/>
    <x v="3519"/>
    <x v="0"/>
    <x v="33"/>
    <x v="0"/>
    <x v="6"/>
    <n v="1027.5"/>
    <x v="1"/>
    <x v="6"/>
  </r>
  <r>
    <x v="3520"/>
    <x v="3518"/>
    <x v="3518"/>
    <x v="13"/>
    <x v="1132"/>
    <x v="1266"/>
    <x v="0"/>
    <x v="1"/>
    <s v="GBP"/>
    <n v="1441547220"/>
    <x v="3508"/>
    <n v="1439322412"/>
    <x v="3520"/>
    <x v="0"/>
    <x v="64"/>
    <x v="0"/>
    <x v="6"/>
    <n v="1018"/>
    <x v="1"/>
    <x v="6"/>
  </r>
  <r>
    <x v="3521"/>
    <x v="3519"/>
    <x v="3519"/>
    <x v="18"/>
    <x v="2331"/>
    <x v="2572"/>
    <x v="0"/>
    <x v="0"/>
    <s v="USD"/>
    <n v="1411980020"/>
    <x v="3509"/>
    <n v="1409388020"/>
    <x v="3521"/>
    <x v="0"/>
    <x v="62"/>
    <x v="0"/>
    <x v="6"/>
    <n v="303"/>
    <x v="1"/>
    <x v="6"/>
  </r>
  <r>
    <x v="3522"/>
    <x v="3520"/>
    <x v="3520"/>
    <x v="411"/>
    <x v="1174"/>
    <x v="31"/>
    <x v="0"/>
    <x v="1"/>
    <s v="GBP"/>
    <n v="1442311560"/>
    <x v="3510"/>
    <n v="1439924246"/>
    <x v="3522"/>
    <x v="0"/>
    <x v="69"/>
    <x v="0"/>
    <x v="6"/>
    <n v="714.5"/>
    <x v="1"/>
    <x v="6"/>
  </r>
  <r>
    <x v="3523"/>
    <x v="3521"/>
    <x v="3521"/>
    <x v="23"/>
    <x v="2332"/>
    <x v="2573"/>
    <x v="0"/>
    <x v="1"/>
    <s v="GBP"/>
    <n v="1474844400"/>
    <x v="3511"/>
    <n v="1469871148"/>
    <x v="3523"/>
    <x v="0"/>
    <x v="144"/>
    <x v="0"/>
    <x v="6"/>
    <n v="2313"/>
    <x v="1"/>
    <x v="6"/>
  </r>
  <r>
    <x v="3524"/>
    <x v="3522"/>
    <x v="3522"/>
    <x v="3"/>
    <x v="2333"/>
    <x v="2574"/>
    <x v="0"/>
    <x v="0"/>
    <s v="USD"/>
    <n v="1410580800"/>
    <x v="3512"/>
    <n v="1409336373"/>
    <x v="3524"/>
    <x v="0"/>
    <x v="142"/>
    <x v="0"/>
    <x v="6"/>
    <n v="5115"/>
    <x v="1"/>
    <x v="6"/>
  </r>
  <r>
    <x v="3525"/>
    <x v="3523"/>
    <x v="3523"/>
    <x v="2"/>
    <x v="798"/>
    <x v="938"/>
    <x v="0"/>
    <x v="0"/>
    <s v="USD"/>
    <n v="1439136000"/>
    <x v="3453"/>
    <n v="1438188106"/>
    <x v="3525"/>
    <x v="0"/>
    <x v="63"/>
    <x v="0"/>
    <x v="6"/>
    <n v="268.5"/>
    <x v="1"/>
    <x v="6"/>
  </r>
  <r>
    <x v="3526"/>
    <x v="3524"/>
    <x v="3524"/>
    <x v="126"/>
    <x v="2334"/>
    <x v="607"/>
    <x v="0"/>
    <x v="0"/>
    <s v="USD"/>
    <n v="1461823140"/>
    <x v="3513"/>
    <n v="1459411371"/>
    <x v="3526"/>
    <x v="0"/>
    <x v="69"/>
    <x v="0"/>
    <x v="6"/>
    <n v="1700"/>
    <x v="1"/>
    <x v="6"/>
  </r>
  <r>
    <x v="3527"/>
    <x v="3525"/>
    <x v="3525"/>
    <x v="12"/>
    <x v="2335"/>
    <x v="2575"/>
    <x v="0"/>
    <x v="0"/>
    <s v="USD"/>
    <n v="1436587140"/>
    <x v="3514"/>
    <n v="1434069205"/>
    <x v="3527"/>
    <x v="0"/>
    <x v="48"/>
    <x v="0"/>
    <x v="6"/>
    <n v="3550.5"/>
    <x v="1"/>
    <x v="6"/>
  </r>
  <r>
    <x v="3528"/>
    <x v="3526"/>
    <x v="3526"/>
    <x v="409"/>
    <x v="2336"/>
    <x v="2576"/>
    <x v="0"/>
    <x v="1"/>
    <s v="GBP"/>
    <n v="1484740918"/>
    <x v="3515"/>
    <n v="1483012918"/>
    <x v="3528"/>
    <x v="0"/>
    <x v="77"/>
    <x v="0"/>
    <x v="6"/>
    <n v="853"/>
    <x v="1"/>
    <x v="6"/>
  </r>
  <r>
    <x v="3529"/>
    <x v="3527"/>
    <x v="3527"/>
    <x v="2"/>
    <x v="2337"/>
    <x v="2577"/>
    <x v="0"/>
    <x v="0"/>
    <s v="USD"/>
    <n v="1436749200"/>
    <x v="3516"/>
    <n v="1434997018"/>
    <x v="3529"/>
    <x v="0"/>
    <x v="59"/>
    <x v="0"/>
    <x v="6"/>
    <n v="339"/>
    <x v="1"/>
    <x v="6"/>
  </r>
  <r>
    <x v="3530"/>
    <x v="3528"/>
    <x v="3528"/>
    <x v="181"/>
    <x v="2338"/>
    <x v="31"/>
    <x v="0"/>
    <x v="1"/>
    <s v="GBP"/>
    <n v="1460318400"/>
    <x v="3517"/>
    <n v="1457881057"/>
    <x v="3530"/>
    <x v="0"/>
    <x v="19"/>
    <x v="0"/>
    <x v="6"/>
    <n v="1386"/>
    <x v="1"/>
    <x v="6"/>
  </r>
  <r>
    <x v="3531"/>
    <x v="3529"/>
    <x v="3529"/>
    <x v="28"/>
    <x v="1958"/>
    <x v="602"/>
    <x v="0"/>
    <x v="0"/>
    <s v="USD"/>
    <n v="1467301334"/>
    <x v="3518"/>
    <n v="1464709334"/>
    <x v="3531"/>
    <x v="0"/>
    <x v="55"/>
    <x v="0"/>
    <x v="6"/>
    <n v="653"/>
    <x v="1"/>
    <x v="6"/>
  </r>
  <r>
    <x v="3532"/>
    <x v="3530"/>
    <x v="3530"/>
    <x v="412"/>
    <x v="1936"/>
    <x v="2578"/>
    <x v="0"/>
    <x v="0"/>
    <s v="USD"/>
    <n v="1411012740"/>
    <x v="3519"/>
    <n v="1409667827"/>
    <x v="3532"/>
    <x v="0"/>
    <x v="74"/>
    <x v="0"/>
    <x v="6"/>
    <n v="584.5"/>
    <x v="1"/>
    <x v="6"/>
  </r>
  <r>
    <x v="3533"/>
    <x v="3531"/>
    <x v="3531"/>
    <x v="2"/>
    <x v="2291"/>
    <x v="2536"/>
    <x v="0"/>
    <x v="0"/>
    <s v="USD"/>
    <n v="1447269367"/>
    <x v="3520"/>
    <n v="1444673767"/>
    <x v="3533"/>
    <x v="0"/>
    <x v="22"/>
    <x v="0"/>
    <x v="6"/>
    <n v="319.5"/>
    <x v="1"/>
    <x v="6"/>
  </r>
  <r>
    <x v="3534"/>
    <x v="3532"/>
    <x v="3532"/>
    <x v="10"/>
    <x v="2339"/>
    <x v="2579"/>
    <x v="0"/>
    <x v="0"/>
    <s v="USD"/>
    <n v="1443711623"/>
    <x v="3521"/>
    <n v="1440687623"/>
    <x v="3534"/>
    <x v="0"/>
    <x v="386"/>
    <x v="0"/>
    <x v="6"/>
    <n v="4007"/>
    <x v="1"/>
    <x v="6"/>
  </r>
  <r>
    <x v="3535"/>
    <x v="3533"/>
    <x v="3533"/>
    <x v="13"/>
    <x v="2340"/>
    <x v="2580"/>
    <x v="0"/>
    <x v="1"/>
    <s v="GBP"/>
    <n v="1443808800"/>
    <x v="1804"/>
    <n v="1441120910"/>
    <x v="3535"/>
    <x v="0"/>
    <x v="67"/>
    <x v="0"/>
    <x v="6"/>
    <n v="1054.5"/>
    <x v="1"/>
    <x v="6"/>
  </r>
  <r>
    <x v="3536"/>
    <x v="3534"/>
    <x v="3534"/>
    <x v="325"/>
    <x v="398"/>
    <x v="71"/>
    <x v="0"/>
    <x v="1"/>
    <s v="GBP"/>
    <n v="1450612740"/>
    <x v="3522"/>
    <n v="1448040425"/>
    <x v="3536"/>
    <x v="0"/>
    <x v="57"/>
    <x v="0"/>
    <x v="6"/>
    <n v="123.5"/>
    <x v="1"/>
    <x v="6"/>
  </r>
  <r>
    <x v="3537"/>
    <x v="3535"/>
    <x v="3535"/>
    <x v="413"/>
    <x v="1967"/>
    <x v="2581"/>
    <x v="0"/>
    <x v="5"/>
    <s v="CAD"/>
    <n v="1416211140"/>
    <x v="3523"/>
    <n v="1413016216"/>
    <x v="3537"/>
    <x v="0"/>
    <x v="33"/>
    <x v="0"/>
    <x v="6"/>
    <n v="623"/>
    <x v="1"/>
    <x v="6"/>
  </r>
  <r>
    <x v="3538"/>
    <x v="3536"/>
    <x v="3536"/>
    <x v="13"/>
    <x v="1956"/>
    <x v="2582"/>
    <x v="0"/>
    <x v="1"/>
    <s v="GBP"/>
    <n v="1471428340"/>
    <x v="3524"/>
    <n v="1469009140"/>
    <x v="3538"/>
    <x v="0"/>
    <x v="183"/>
    <x v="0"/>
    <x v="6"/>
    <n v="1326"/>
    <x v="1"/>
    <x v="6"/>
  </r>
  <r>
    <x v="3539"/>
    <x v="3537"/>
    <x v="3537"/>
    <x v="20"/>
    <x v="2341"/>
    <x v="2583"/>
    <x v="0"/>
    <x v="0"/>
    <s v="USD"/>
    <n v="1473358122"/>
    <x v="3525"/>
    <n v="1471543722"/>
    <x v="3539"/>
    <x v="0"/>
    <x v="62"/>
    <x v="0"/>
    <x v="6"/>
    <n v="365.5"/>
    <x v="1"/>
    <x v="6"/>
  </r>
  <r>
    <x v="3540"/>
    <x v="3538"/>
    <x v="3538"/>
    <x v="43"/>
    <x v="2342"/>
    <x v="2584"/>
    <x v="0"/>
    <x v="1"/>
    <s v="GBP"/>
    <n v="1466899491"/>
    <x v="3526"/>
    <n v="1464307491"/>
    <x v="3540"/>
    <x v="0"/>
    <x v="22"/>
    <x v="0"/>
    <x v="6"/>
    <n v="188.5"/>
    <x v="1"/>
    <x v="6"/>
  </r>
  <r>
    <x v="3541"/>
    <x v="3539"/>
    <x v="3539"/>
    <x v="38"/>
    <x v="2343"/>
    <x v="2"/>
    <x v="0"/>
    <x v="1"/>
    <s v="GBP"/>
    <n v="1441042275"/>
    <x v="3527"/>
    <n v="1438882275"/>
    <x v="3541"/>
    <x v="0"/>
    <x v="58"/>
    <x v="0"/>
    <x v="6"/>
    <n v="646"/>
    <x v="1"/>
    <x v="6"/>
  </r>
  <r>
    <x v="3542"/>
    <x v="3540"/>
    <x v="3540"/>
    <x v="62"/>
    <x v="2344"/>
    <x v="2585"/>
    <x v="0"/>
    <x v="0"/>
    <s v="USD"/>
    <n v="1410099822"/>
    <x v="3528"/>
    <n v="1404915822"/>
    <x v="3542"/>
    <x v="0"/>
    <x v="268"/>
    <x v="0"/>
    <x v="6"/>
    <n v="2854"/>
    <x v="1"/>
    <x v="6"/>
  </r>
  <r>
    <x v="3543"/>
    <x v="3541"/>
    <x v="3541"/>
    <x v="15"/>
    <x v="76"/>
    <x v="436"/>
    <x v="0"/>
    <x v="12"/>
    <s v="EUR"/>
    <n v="1435255659"/>
    <x v="3529"/>
    <n v="1432663659"/>
    <x v="3543"/>
    <x v="0"/>
    <x v="60"/>
    <x v="0"/>
    <x v="6"/>
    <n v="799.5"/>
    <x v="1"/>
    <x v="6"/>
  </r>
  <r>
    <x v="3544"/>
    <x v="3542"/>
    <x v="3542"/>
    <x v="30"/>
    <x v="911"/>
    <x v="31"/>
    <x v="0"/>
    <x v="0"/>
    <s v="USD"/>
    <n v="1425758257"/>
    <x v="3530"/>
    <n v="1423166257"/>
    <x v="3544"/>
    <x v="0"/>
    <x v="54"/>
    <x v="0"/>
    <x v="6"/>
    <n v="1262"/>
    <x v="1"/>
    <x v="6"/>
  </r>
  <r>
    <x v="3545"/>
    <x v="3543"/>
    <x v="3543"/>
    <x v="49"/>
    <x v="2345"/>
    <x v="84"/>
    <x v="0"/>
    <x v="0"/>
    <s v="USD"/>
    <n v="1428780159"/>
    <x v="3531"/>
    <n v="1426188159"/>
    <x v="3545"/>
    <x v="0"/>
    <x v="22"/>
    <x v="0"/>
    <x v="6"/>
    <n v="129.5"/>
    <x v="1"/>
    <x v="6"/>
  </r>
  <r>
    <x v="3546"/>
    <x v="3544"/>
    <x v="3544"/>
    <x v="184"/>
    <x v="2346"/>
    <x v="2586"/>
    <x v="0"/>
    <x v="0"/>
    <s v="USD"/>
    <n v="1427860740"/>
    <x v="3532"/>
    <n v="1426002684"/>
    <x v="3546"/>
    <x v="0"/>
    <x v="10"/>
    <x v="0"/>
    <x v="6"/>
    <n v="572"/>
    <x v="1"/>
    <x v="6"/>
  </r>
  <r>
    <x v="3547"/>
    <x v="3545"/>
    <x v="3545"/>
    <x v="19"/>
    <x v="2347"/>
    <x v="2587"/>
    <x v="0"/>
    <x v="0"/>
    <s v="USD"/>
    <n v="1463198340"/>
    <x v="3533"/>
    <n v="1461117201"/>
    <x v="3547"/>
    <x v="0"/>
    <x v="226"/>
    <x v="0"/>
    <x v="6"/>
    <n v="20189.625"/>
    <x v="1"/>
    <x v="6"/>
  </r>
  <r>
    <x v="3548"/>
    <x v="3546"/>
    <x v="3546"/>
    <x v="190"/>
    <x v="2307"/>
    <x v="2588"/>
    <x v="0"/>
    <x v="0"/>
    <s v="USD"/>
    <n v="1457139600"/>
    <x v="3534"/>
    <n v="1455230214"/>
    <x v="3548"/>
    <x v="0"/>
    <x v="62"/>
    <x v="0"/>
    <x v="6"/>
    <n v="1076.5"/>
    <x v="1"/>
    <x v="6"/>
  </r>
  <r>
    <x v="3549"/>
    <x v="3547"/>
    <x v="3547"/>
    <x v="28"/>
    <x v="806"/>
    <x v="607"/>
    <x v="0"/>
    <x v="1"/>
    <s v="GBP"/>
    <n v="1441358873"/>
    <x v="3535"/>
    <n v="1438939673"/>
    <x v="3549"/>
    <x v="0"/>
    <x v="288"/>
    <x v="0"/>
    <x v="6"/>
    <n v="531"/>
    <x v="1"/>
    <x v="6"/>
  </r>
  <r>
    <x v="3550"/>
    <x v="3548"/>
    <x v="3548"/>
    <x v="30"/>
    <x v="2348"/>
    <x v="2131"/>
    <x v="0"/>
    <x v="1"/>
    <s v="GBP"/>
    <n v="1462224398"/>
    <x v="3536"/>
    <n v="1459632398"/>
    <x v="3550"/>
    <x v="0"/>
    <x v="31"/>
    <x v="0"/>
    <x v="6"/>
    <n v="1342"/>
    <x v="1"/>
    <x v="6"/>
  </r>
  <r>
    <x v="3551"/>
    <x v="3549"/>
    <x v="3549"/>
    <x v="15"/>
    <x v="2349"/>
    <x v="2118"/>
    <x v="0"/>
    <x v="0"/>
    <s v="USD"/>
    <n v="1400796420"/>
    <x v="3537"/>
    <n v="1398342170"/>
    <x v="3551"/>
    <x v="0"/>
    <x v="20"/>
    <x v="0"/>
    <x v="6"/>
    <n v="776.25"/>
    <x v="1"/>
    <x v="6"/>
  </r>
  <r>
    <x v="3552"/>
    <x v="3550"/>
    <x v="3550"/>
    <x v="414"/>
    <x v="2350"/>
    <x v="31"/>
    <x v="0"/>
    <x v="1"/>
    <s v="GBP"/>
    <n v="1403964324"/>
    <x v="3538"/>
    <n v="1401372324"/>
    <x v="3552"/>
    <x v="0"/>
    <x v="9"/>
    <x v="0"/>
    <x v="6"/>
    <n v="396.5"/>
    <x v="1"/>
    <x v="6"/>
  </r>
  <r>
    <x v="3553"/>
    <x v="3551"/>
    <x v="3551"/>
    <x v="62"/>
    <x v="2351"/>
    <x v="2589"/>
    <x v="0"/>
    <x v="0"/>
    <s v="USD"/>
    <n v="1439337600"/>
    <x v="3539"/>
    <n v="1436575280"/>
    <x v="3553"/>
    <x v="0"/>
    <x v="201"/>
    <x v="0"/>
    <x v="6"/>
    <n v="2974.5"/>
    <x v="1"/>
    <x v="6"/>
  </r>
  <r>
    <x v="3554"/>
    <x v="3552"/>
    <x v="3552"/>
    <x v="10"/>
    <x v="2352"/>
    <x v="2590"/>
    <x v="0"/>
    <x v="0"/>
    <s v="USD"/>
    <n v="1423674000"/>
    <x v="3540"/>
    <n v="1421025159"/>
    <x v="3554"/>
    <x v="0"/>
    <x v="28"/>
    <x v="0"/>
    <x v="6"/>
    <n v="2862.0549999999998"/>
    <x v="1"/>
    <x v="6"/>
  </r>
  <r>
    <x v="3555"/>
    <x v="3553"/>
    <x v="3553"/>
    <x v="262"/>
    <x v="1162"/>
    <x v="31"/>
    <x v="0"/>
    <x v="13"/>
    <s v="EUR"/>
    <n v="1479382594"/>
    <x v="3541"/>
    <n v="1476786994"/>
    <x v="3555"/>
    <x v="0"/>
    <x v="25"/>
    <x v="0"/>
    <x v="6"/>
    <n v="1207"/>
    <x v="1"/>
    <x v="6"/>
  </r>
  <r>
    <x v="3556"/>
    <x v="3554"/>
    <x v="3554"/>
    <x v="41"/>
    <x v="2222"/>
    <x v="2419"/>
    <x v="0"/>
    <x v="1"/>
    <s v="GBP"/>
    <n v="1408289724"/>
    <x v="3542"/>
    <n v="1403105724"/>
    <x v="3556"/>
    <x v="0"/>
    <x v="9"/>
    <x v="0"/>
    <x v="6"/>
    <n v="1115"/>
    <x v="1"/>
    <x v="6"/>
  </r>
  <r>
    <x v="3557"/>
    <x v="3555"/>
    <x v="3555"/>
    <x v="57"/>
    <x v="2353"/>
    <x v="2591"/>
    <x v="0"/>
    <x v="0"/>
    <s v="USD"/>
    <n v="1399271911"/>
    <x v="3543"/>
    <n v="1396334311"/>
    <x v="3557"/>
    <x v="0"/>
    <x v="501"/>
    <x v="0"/>
    <x v="6"/>
    <n v="50297"/>
    <x v="1"/>
    <x v="6"/>
  </r>
  <r>
    <x v="3558"/>
    <x v="3556"/>
    <x v="3556"/>
    <x v="18"/>
    <x v="1929"/>
    <x v="2592"/>
    <x v="0"/>
    <x v="1"/>
    <s v="GBP"/>
    <n v="1435352400"/>
    <x v="3544"/>
    <n v="1431718575"/>
    <x v="3558"/>
    <x v="0"/>
    <x v="19"/>
    <x v="0"/>
    <x v="6"/>
    <n v="263"/>
    <x v="1"/>
    <x v="6"/>
  </r>
  <r>
    <x v="3559"/>
    <x v="3557"/>
    <x v="3557"/>
    <x v="28"/>
    <x v="831"/>
    <x v="991"/>
    <x v="0"/>
    <x v="2"/>
    <s v="AUD"/>
    <n v="1438333080"/>
    <x v="3545"/>
    <n v="1436408308"/>
    <x v="3559"/>
    <x v="0"/>
    <x v="54"/>
    <x v="0"/>
    <x v="6"/>
    <n v="529.5"/>
    <x v="1"/>
    <x v="6"/>
  </r>
  <r>
    <x v="3560"/>
    <x v="3558"/>
    <x v="3558"/>
    <x v="50"/>
    <x v="2354"/>
    <x v="2593"/>
    <x v="0"/>
    <x v="5"/>
    <s v="CAD"/>
    <n v="1432694700"/>
    <x v="3546"/>
    <n v="1429651266"/>
    <x v="3560"/>
    <x v="0"/>
    <x v="142"/>
    <x v="0"/>
    <x v="6"/>
    <n v="1772"/>
    <x v="1"/>
    <x v="6"/>
  </r>
  <r>
    <x v="3561"/>
    <x v="3559"/>
    <x v="3559"/>
    <x v="30"/>
    <x v="1904"/>
    <x v="2122"/>
    <x v="0"/>
    <x v="0"/>
    <s v="USD"/>
    <n v="1438799760"/>
    <x v="3547"/>
    <n v="1437236378"/>
    <x v="3561"/>
    <x v="0"/>
    <x v="241"/>
    <x v="0"/>
    <x v="6"/>
    <n v="1307"/>
    <x v="1"/>
    <x v="6"/>
  </r>
  <r>
    <x v="3562"/>
    <x v="3560"/>
    <x v="3560"/>
    <x v="415"/>
    <x v="2355"/>
    <x v="2594"/>
    <x v="0"/>
    <x v="1"/>
    <s v="GBP"/>
    <n v="1457906400"/>
    <x v="3548"/>
    <n v="1457115427"/>
    <x v="3562"/>
    <x v="0"/>
    <x v="162"/>
    <x v="0"/>
    <x v="6"/>
    <n v="250"/>
    <x v="1"/>
    <x v="6"/>
  </r>
  <r>
    <x v="3563"/>
    <x v="3561"/>
    <x v="3561"/>
    <x v="2"/>
    <x v="2356"/>
    <x v="2595"/>
    <x v="0"/>
    <x v="1"/>
    <s v="GBP"/>
    <n v="1470078000"/>
    <x v="3549"/>
    <n v="1467648456"/>
    <x v="3563"/>
    <x v="0"/>
    <x v="20"/>
    <x v="0"/>
    <x v="6"/>
    <n v="276.22500000000002"/>
    <x v="1"/>
    <x v="6"/>
  </r>
  <r>
    <x v="3564"/>
    <x v="3562"/>
    <x v="3562"/>
    <x v="28"/>
    <x v="2025"/>
    <x v="10"/>
    <x v="0"/>
    <x v="1"/>
    <s v="GBP"/>
    <n v="1444060800"/>
    <x v="3550"/>
    <n v="1440082649"/>
    <x v="3564"/>
    <x v="0"/>
    <x v="57"/>
    <x v="0"/>
    <x v="6"/>
    <n v="511"/>
    <x v="1"/>
    <x v="6"/>
  </r>
  <r>
    <x v="3565"/>
    <x v="3563"/>
    <x v="3563"/>
    <x v="42"/>
    <x v="1156"/>
    <x v="2596"/>
    <x v="0"/>
    <x v="0"/>
    <s v="USD"/>
    <n v="1420048208"/>
    <x v="3551"/>
    <n v="1417456208"/>
    <x v="3565"/>
    <x v="0"/>
    <x v="8"/>
    <x v="0"/>
    <x v="6"/>
    <n v="593.5"/>
    <x v="1"/>
    <x v="6"/>
  </r>
  <r>
    <x v="3566"/>
    <x v="3564"/>
    <x v="3564"/>
    <x v="13"/>
    <x v="2357"/>
    <x v="2430"/>
    <x v="0"/>
    <x v="1"/>
    <s v="GBP"/>
    <n v="1422015083"/>
    <x v="3552"/>
    <n v="1419423083"/>
    <x v="3566"/>
    <x v="0"/>
    <x v="44"/>
    <x v="0"/>
    <x v="6"/>
    <n v="1066.5"/>
    <x v="1"/>
    <x v="6"/>
  </r>
  <r>
    <x v="3567"/>
    <x v="3565"/>
    <x v="3565"/>
    <x v="28"/>
    <x v="2358"/>
    <x v="2597"/>
    <x v="0"/>
    <x v="1"/>
    <s v="GBP"/>
    <n v="1433964444"/>
    <x v="3553"/>
    <n v="1431372444"/>
    <x v="3567"/>
    <x v="0"/>
    <x v="14"/>
    <x v="0"/>
    <x v="6"/>
    <n v="564.5"/>
    <x v="1"/>
    <x v="6"/>
  </r>
  <r>
    <x v="3568"/>
    <x v="3566"/>
    <x v="3566"/>
    <x v="28"/>
    <x v="2359"/>
    <x v="2598"/>
    <x v="0"/>
    <x v="0"/>
    <s v="USD"/>
    <n v="1410975994"/>
    <x v="3554"/>
    <n v="1408383994"/>
    <x v="3568"/>
    <x v="0"/>
    <x v="10"/>
    <x v="0"/>
    <x v="6"/>
    <n v="564.5"/>
    <x v="1"/>
    <x v="6"/>
  </r>
  <r>
    <x v="3569"/>
    <x v="3567"/>
    <x v="3567"/>
    <x v="10"/>
    <x v="2360"/>
    <x v="2599"/>
    <x v="0"/>
    <x v="0"/>
    <s v="USD"/>
    <n v="1420734696"/>
    <x v="3555"/>
    <n v="1418142696"/>
    <x v="3569"/>
    <x v="0"/>
    <x v="14"/>
    <x v="0"/>
    <x v="6"/>
    <n v="2532.5"/>
    <x v="1"/>
    <x v="6"/>
  </r>
  <r>
    <x v="3570"/>
    <x v="3568"/>
    <x v="3568"/>
    <x v="13"/>
    <x v="2361"/>
    <x v="2600"/>
    <x v="0"/>
    <x v="0"/>
    <s v="USD"/>
    <n v="1420009200"/>
    <x v="3556"/>
    <n v="1417593483"/>
    <x v="3570"/>
    <x v="0"/>
    <x v="55"/>
    <x v="0"/>
    <x v="6"/>
    <n v="1156.5"/>
    <x v="1"/>
    <x v="6"/>
  </r>
  <r>
    <x v="3571"/>
    <x v="3569"/>
    <x v="3569"/>
    <x v="15"/>
    <x v="2362"/>
    <x v="2601"/>
    <x v="0"/>
    <x v="1"/>
    <s v="GBP"/>
    <n v="1414701413"/>
    <x v="3557"/>
    <n v="1412109413"/>
    <x v="3571"/>
    <x v="0"/>
    <x v="20"/>
    <x v="0"/>
    <x v="6"/>
    <n v="928"/>
    <x v="1"/>
    <x v="6"/>
  </r>
  <r>
    <x v="3572"/>
    <x v="3570"/>
    <x v="3570"/>
    <x v="2"/>
    <x v="83"/>
    <x v="31"/>
    <x v="0"/>
    <x v="1"/>
    <s v="GBP"/>
    <n v="1434894082"/>
    <x v="3558"/>
    <n v="1432302082"/>
    <x v="3572"/>
    <x v="0"/>
    <x v="82"/>
    <x v="0"/>
    <x v="6"/>
    <n v="254.5"/>
    <x v="1"/>
    <x v="6"/>
  </r>
  <r>
    <x v="3573"/>
    <x v="3571"/>
    <x v="3571"/>
    <x v="9"/>
    <x v="2363"/>
    <x v="2602"/>
    <x v="0"/>
    <x v="1"/>
    <s v="GBP"/>
    <n v="1415440846"/>
    <x v="3559"/>
    <n v="1412845246"/>
    <x v="3573"/>
    <x v="0"/>
    <x v="76"/>
    <x v="0"/>
    <x v="6"/>
    <n v="1581"/>
    <x v="1"/>
    <x v="6"/>
  </r>
  <r>
    <x v="3574"/>
    <x v="3572"/>
    <x v="3572"/>
    <x v="238"/>
    <x v="2364"/>
    <x v="2603"/>
    <x v="0"/>
    <x v="0"/>
    <s v="USD"/>
    <n v="1415921848"/>
    <x v="3560"/>
    <n v="1413326248"/>
    <x v="3574"/>
    <x v="0"/>
    <x v="43"/>
    <x v="0"/>
    <x v="6"/>
    <n v="3100"/>
    <x v="1"/>
    <x v="6"/>
  </r>
  <r>
    <x v="3575"/>
    <x v="3573"/>
    <x v="3573"/>
    <x v="3"/>
    <x v="2365"/>
    <x v="2604"/>
    <x v="0"/>
    <x v="0"/>
    <s v="USD"/>
    <n v="1470887940"/>
    <x v="3561"/>
    <n v="1468176527"/>
    <x v="3575"/>
    <x v="0"/>
    <x v="332"/>
    <x v="0"/>
    <x v="6"/>
    <n v="5117.5"/>
    <x v="1"/>
    <x v="6"/>
  </r>
  <r>
    <x v="3576"/>
    <x v="3574"/>
    <x v="3574"/>
    <x v="213"/>
    <x v="173"/>
    <x v="31"/>
    <x v="0"/>
    <x v="0"/>
    <s v="USD"/>
    <n v="1480947054"/>
    <x v="3562"/>
    <n v="1475759454"/>
    <x v="3576"/>
    <x v="0"/>
    <x v="81"/>
    <x v="0"/>
    <x v="6"/>
    <n v="52.5"/>
    <x v="1"/>
    <x v="6"/>
  </r>
  <r>
    <x v="3577"/>
    <x v="3575"/>
    <x v="3575"/>
    <x v="20"/>
    <x v="1911"/>
    <x v="2129"/>
    <x v="0"/>
    <x v="0"/>
    <s v="USD"/>
    <n v="1430029680"/>
    <x v="3563"/>
    <n v="1427741583"/>
    <x v="3577"/>
    <x v="0"/>
    <x v="74"/>
    <x v="0"/>
    <x v="6"/>
    <n v="403.5"/>
    <x v="1"/>
    <x v="6"/>
  </r>
  <r>
    <x v="3578"/>
    <x v="3576"/>
    <x v="3576"/>
    <x v="15"/>
    <x v="2366"/>
    <x v="2605"/>
    <x v="0"/>
    <x v="1"/>
    <s v="GBP"/>
    <n v="1462037777"/>
    <x v="3564"/>
    <n v="1459445777"/>
    <x v="3578"/>
    <x v="0"/>
    <x v="77"/>
    <x v="0"/>
    <x v="6"/>
    <n v="768.6"/>
    <x v="1"/>
    <x v="6"/>
  </r>
  <r>
    <x v="3579"/>
    <x v="3577"/>
    <x v="3577"/>
    <x v="2"/>
    <x v="83"/>
    <x v="31"/>
    <x v="0"/>
    <x v="1"/>
    <s v="GBP"/>
    <n v="1459444656"/>
    <x v="3565"/>
    <n v="1456856256"/>
    <x v="3579"/>
    <x v="0"/>
    <x v="25"/>
    <x v="0"/>
    <x v="6"/>
    <n v="257"/>
    <x v="1"/>
    <x v="6"/>
  </r>
  <r>
    <x v="3580"/>
    <x v="3578"/>
    <x v="3578"/>
    <x v="42"/>
    <x v="581"/>
    <x v="2606"/>
    <x v="0"/>
    <x v="0"/>
    <s v="USD"/>
    <n v="1425185940"/>
    <x v="3566"/>
    <n v="1421900022"/>
    <x v="3580"/>
    <x v="0"/>
    <x v="74"/>
    <x v="0"/>
    <x v="6"/>
    <n v="526"/>
    <x v="1"/>
    <x v="6"/>
  </r>
  <r>
    <x v="3581"/>
    <x v="3579"/>
    <x v="3579"/>
    <x v="15"/>
    <x v="646"/>
    <x v="31"/>
    <x v="0"/>
    <x v="1"/>
    <s v="GBP"/>
    <n v="1406719110"/>
    <x v="3567"/>
    <n v="1405509510"/>
    <x v="3581"/>
    <x v="0"/>
    <x v="43"/>
    <x v="0"/>
    <x v="6"/>
    <n v="772.5"/>
    <x v="1"/>
    <x v="6"/>
  </r>
  <r>
    <x v="3582"/>
    <x v="3580"/>
    <x v="3580"/>
    <x v="28"/>
    <x v="2367"/>
    <x v="2607"/>
    <x v="0"/>
    <x v="0"/>
    <s v="USD"/>
    <n v="1459822682"/>
    <x v="3568"/>
    <n v="1458613082"/>
    <x v="3582"/>
    <x v="0"/>
    <x v="72"/>
    <x v="0"/>
    <x v="6"/>
    <n v="1459.5"/>
    <x v="1"/>
    <x v="6"/>
  </r>
  <r>
    <x v="3583"/>
    <x v="3581"/>
    <x v="3581"/>
    <x v="9"/>
    <x v="2259"/>
    <x v="2508"/>
    <x v="0"/>
    <x v="0"/>
    <s v="USD"/>
    <n v="1460970805"/>
    <x v="3569"/>
    <n v="1455790405"/>
    <x v="3583"/>
    <x v="0"/>
    <x v="54"/>
    <x v="0"/>
    <x v="6"/>
    <n v="1639.5"/>
    <x v="1"/>
    <x v="6"/>
  </r>
  <r>
    <x v="3584"/>
    <x v="3582"/>
    <x v="3582"/>
    <x v="9"/>
    <x v="2368"/>
    <x v="2113"/>
    <x v="0"/>
    <x v="1"/>
    <s v="GBP"/>
    <n v="1436772944"/>
    <x v="3570"/>
    <n v="1434180944"/>
    <x v="3584"/>
    <x v="0"/>
    <x v="300"/>
    <x v="0"/>
    <x v="6"/>
    <n v="1788.5"/>
    <x v="1"/>
    <x v="6"/>
  </r>
  <r>
    <x v="3585"/>
    <x v="3583"/>
    <x v="3583"/>
    <x v="104"/>
    <x v="909"/>
    <x v="2608"/>
    <x v="0"/>
    <x v="0"/>
    <s v="USD"/>
    <n v="1419181890"/>
    <x v="3571"/>
    <n v="1416589890"/>
    <x v="3585"/>
    <x v="0"/>
    <x v="23"/>
    <x v="0"/>
    <x v="6"/>
    <n v="2036.5"/>
    <x v="1"/>
    <x v="6"/>
  </r>
  <r>
    <x v="3586"/>
    <x v="3584"/>
    <x v="3584"/>
    <x v="51"/>
    <x v="2369"/>
    <x v="2609"/>
    <x v="0"/>
    <x v="0"/>
    <s v="USD"/>
    <n v="1474649070"/>
    <x v="3572"/>
    <n v="1469465070"/>
    <x v="3586"/>
    <x v="0"/>
    <x v="241"/>
    <x v="0"/>
    <x v="6"/>
    <n v="4130.5"/>
    <x v="1"/>
    <x v="6"/>
  </r>
  <r>
    <x v="3587"/>
    <x v="3585"/>
    <x v="3585"/>
    <x v="2"/>
    <x v="1508"/>
    <x v="2610"/>
    <x v="0"/>
    <x v="1"/>
    <s v="GBP"/>
    <n v="1467054000"/>
    <x v="3573"/>
    <n v="1463144254"/>
    <x v="3587"/>
    <x v="0"/>
    <x v="33"/>
    <x v="0"/>
    <x v="6"/>
    <n v="330.5"/>
    <x v="1"/>
    <x v="6"/>
  </r>
  <r>
    <x v="3588"/>
    <x v="3586"/>
    <x v="3586"/>
    <x v="48"/>
    <x v="1671"/>
    <x v="10"/>
    <x v="0"/>
    <x v="1"/>
    <s v="GBP"/>
    <n v="1430348400"/>
    <x v="3574"/>
    <n v="1428436410"/>
    <x v="3588"/>
    <x v="0"/>
    <x v="202"/>
    <x v="0"/>
    <x v="6"/>
    <n v="106"/>
    <x v="1"/>
    <x v="6"/>
  </r>
  <r>
    <x v="3589"/>
    <x v="3587"/>
    <x v="3587"/>
    <x v="23"/>
    <x v="1977"/>
    <x v="1901"/>
    <x v="0"/>
    <x v="0"/>
    <s v="USD"/>
    <n v="1432654347"/>
    <x v="3575"/>
    <n v="1430494347"/>
    <x v="3589"/>
    <x v="0"/>
    <x v="95"/>
    <x v="0"/>
    <x v="6"/>
    <n v="2581"/>
    <x v="1"/>
    <x v="6"/>
  </r>
  <r>
    <x v="3590"/>
    <x v="3588"/>
    <x v="3588"/>
    <x v="10"/>
    <x v="2370"/>
    <x v="2611"/>
    <x v="0"/>
    <x v="1"/>
    <s v="GBP"/>
    <n v="1413792034"/>
    <x v="3576"/>
    <n v="1411200034"/>
    <x v="3590"/>
    <x v="0"/>
    <x v="196"/>
    <x v="0"/>
    <x v="6"/>
    <n v="2538"/>
    <x v="1"/>
    <x v="6"/>
  </r>
  <r>
    <x v="3591"/>
    <x v="3589"/>
    <x v="3589"/>
    <x v="176"/>
    <x v="1281"/>
    <x v="1290"/>
    <x v="0"/>
    <x v="0"/>
    <s v="USD"/>
    <n v="1422075540"/>
    <x v="3577"/>
    <n v="1419979544"/>
    <x v="3591"/>
    <x v="0"/>
    <x v="59"/>
    <x v="0"/>
    <x v="6"/>
    <n v="621.5"/>
    <x v="1"/>
    <x v="6"/>
  </r>
  <r>
    <x v="3592"/>
    <x v="3590"/>
    <x v="3590"/>
    <x v="13"/>
    <x v="2371"/>
    <x v="2612"/>
    <x v="0"/>
    <x v="0"/>
    <s v="USD"/>
    <n v="1423630740"/>
    <x v="3578"/>
    <n v="1418673307"/>
    <x v="3592"/>
    <x v="0"/>
    <x v="2"/>
    <x v="0"/>
    <x v="6"/>
    <n v="1290"/>
    <x v="1"/>
    <x v="6"/>
  </r>
  <r>
    <x v="3593"/>
    <x v="3591"/>
    <x v="3591"/>
    <x v="9"/>
    <x v="1830"/>
    <x v="2613"/>
    <x v="0"/>
    <x v="0"/>
    <s v="USD"/>
    <n v="1420489560"/>
    <x v="3579"/>
    <n v="1417469639"/>
    <x v="3593"/>
    <x v="0"/>
    <x v="68"/>
    <x v="0"/>
    <x v="6"/>
    <n v="1681"/>
    <x v="1"/>
    <x v="6"/>
  </r>
  <r>
    <x v="3594"/>
    <x v="3592"/>
    <x v="3592"/>
    <x v="183"/>
    <x v="1132"/>
    <x v="2614"/>
    <x v="0"/>
    <x v="0"/>
    <s v="USD"/>
    <n v="1472952982"/>
    <x v="3580"/>
    <n v="1470792982"/>
    <x v="3594"/>
    <x v="0"/>
    <x v="17"/>
    <x v="0"/>
    <x v="6"/>
    <n v="1025.5"/>
    <x v="1"/>
    <x v="6"/>
  </r>
  <r>
    <x v="3595"/>
    <x v="3593"/>
    <x v="3593"/>
    <x v="27"/>
    <x v="2372"/>
    <x v="23"/>
    <x v="0"/>
    <x v="0"/>
    <s v="USD"/>
    <n v="1426229940"/>
    <x v="3581"/>
    <n v="1423959123"/>
    <x v="3595"/>
    <x v="0"/>
    <x v="95"/>
    <x v="0"/>
    <x v="6"/>
    <n v="1571.5"/>
    <x v="1"/>
    <x v="6"/>
  </r>
  <r>
    <x v="3596"/>
    <x v="3594"/>
    <x v="3594"/>
    <x v="184"/>
    <x v="1699"/>
    <x v="2615"/>
    <x v="0"/>
    <x v="5"/>
    <s v="CAD"/>
    <n v="1409072982"/>
    <x v="3582"/>
    <n v="1407258582"/>
    <x v="3596"/>
    <x v="0"/>
    <x v="41"/>
    <x v="0"/>
    <x v="6"/>
    <n v="600"/>
    <x v="1"/>
    <x v="6"/>
  </r>
  <r>
    <x v="3597"/>
    <x v="3595"/>
    <x v="3595"/>
    <x v="30"/>
    <x v="1644"/>
    <x v="946"/>
    <x v="0"/>
    <x v="0"/>
    <s v="USD"/>
    <n v="1456984740"/>
    <x v="3583"/>
    <n v="1455717790"/>
    <x v="3597"/>
    <x v="0"/>
    <x v="51"/>
    <x v="0"/>
    <x v="6"/>
    <n v="1299"/>
    <x v="1"/>
    <x v="6"/>
  </r>
  <r>
    <x v="3598"/>
    <x v="3596"/>
    <x v="3596"/>
    <x v="28"/>
    <x v="1666"/>
    <x v="2616"/>
    <x v="0"/>
    <x v="0"/>
    <s v="USD"/>
    <n v="1409720340"/>
    <x v="3584"/>
    <n v="1408129822"/>
    <x v="3598"/>
    <x v="0"/>
    <x v="74"/>
    <x v="0"/>
    <x v="6"/>
    <n v="564"/>
    <x v="1"/>
    <x v="6"/>
  </r>
  <r>
    <x v="3599"/>
    <x v="3597"/>
    <x v="3597"/>
    <x v="2"/>
    <x v="2373"/>
    <x v="2539"/>
    <x v="0"/>
    <x v="0"/>
    <s v="USD"/>
    <n v="1440892800"/>
    <x v="3585"/>
    <n v="1438715077"/>
    <x v="3599"/>
    <x v="0"/>
    <x v="57"/>
    <x v="0"/>
    <x v="6"/>
    <n v="513.5"/>
    <x v="1"/>
    <x v="6"/>
  </r>
  <r>
    <x v="3600"/>
    <x v="3598"/>
    <x v="3598"/>
    <x v="185"/>
    <x v="31"/>
    <x v="2129"/>
    <x v="0"/>
    <x v="0"/>
    <s v="USD"/>
    <n v="1476390164"/>
    <x v="3586"/>
    <n v="1473970964"/>
    <x v="3600"/>
    <x v="0"/>
    <x v="80"/>
    <x v="0"/>
    <x v="6"/>
    <n v="8.5"/>
    <x v="1"/>
    <x v="6"/>
  </r>
  <r>
    <x v="3601"/>
    <x v="3599"/>
    <x v="3599"/>
    <x v="13"/>
    <x v="2374"/>
    <x v="2469"/>
    <x v="0"/>
    <x v="1"/>
    <s v="GBP"/>
    <n v="1421452682"/>
    <x v="3587"/>
    <n v="1418860682"/>
    <x v="3601"/>
    <x v="0"/>
    <x v="28"/>
    <x v="0"/>
    <x v="6"/>
    <n v="1070"/>
    <x v="1"/>
    <x v="6"/>
  </r>
  <r>
    <x v="3602"/>
    <x v="3600"/>
    <x v="3600"/>
    <x v="23"/>
    <x v="2375"/>
    <x v="2383"/>
    <x v="0"/>
    <x v="0"/>
    <s v="USD"/>
    <n v="1463520479"/>
    <x v="3588"/>
    <n v="1458336479"/>
    <x v="3602"/>
    <x v="0"/>
    <x v="72"/>
    <x v="0"/>
    <x v="6"/>
    <n v="2025.5"/>
    <x v="1"/>
    <x v="6"/>
  </r>
  <r>
    <x v="3603"/>
    <x v="3601"/>
    <x v="3601"/>
    <x v="15"/>
    <x v="1904"/>
    <x v="2617"/>
    <x v="0"/>
    <x v="0"/>
    <s v="USD"/>
    <n v="1446759880"/>
    <x v="3589"/>
    <n v="1444164280"/>
    <x v="3603"/>
    <x v="0"/>
    <x v="7"/>
    <x v="0"/>
    <x v="6"/>
    <n v="1308.5"/>
    <x v="1"/>
    <x v="6"/>
  </r>
  <r>
    <x v="3604"/>
    <x v="3602"/>
    <x v="3602"/>
    <x v="9"/>
    <x v="1477"/>
    <x v="2618"/>
    <x v="0"/>
    <x v="0"/>
    <s v="USD"/>
    <n v="1461913140"/>
    <x v="3590"/>
    <n v="1461370956"/>
    <x v="3604"/>
    <x v="0"/>
    <x v="50"/>
    <x v="0"/>
    <x v="6"/>
    <n v="1727"/>
    <x v="1"/>
    <x v="6"/>
  </r>
  <r>
    <x v="3605"/>
    <x v="3603"/>
    <x v="3603"/>
    <x v="49"/>
    <x v="75"/>
    <x v="2498"/>
    <x v="0"/>
    <x v="1"/>
    <s v="GBP"/>
    <n v="1455390126"/>
    <x v="3591"/>
    <n v="1452798126"/>
    <x v="3605"/>
    <x v="0"/>
    <x v="41"/>
    <x v="0"/>
    <x v="6"/>
    <n v="237.5"/>
    <x v="1"/>
    <x v="6"/>
  </r>
  <r>
    <x v="3606"/>
    <x v="3604"/>
    <x v="3604"/>
    <x v="9"/>
    <x v="2376"/>
    <x v="2619"/>
    <x v="0"/>
    <x v="1"/>
    <s v="GBP"/>
    <n v="1471185057"/>
    <x v="3592"/>
    <n v="1468593057"/>
    <x v="3606"/>
    <x v="0"/>
    <x v="31"/>
    <x v="0"/>
    <x v="6"/>
    <n v="1986"/>
    <x v="1"/>
    <x v="6"/>
  </r>
  <r>
    <x v="3607"/>
    <x v="3605"/>
    <x v="3605"/>
    <x v="131"/>
    <x v="2377"/>
    <x v="2620"/>
    <x v="0"/>
    <x v="1"/>
    <s v="GBP"/>
    <n v="1450137600"/>
    <x v="3593"/>
    <n v="1448924882"/>
    <x v="3607"/>
    <x v="0"/>
    <x v="9"/>
    <x v="0"/>
    <x v="6"/>
    <n v="300"/>
    <x v="1"/>
    <x v="6"/>
  </r>
  <r>
    <x v="3608"/>
    <x v="3606"/>
    <x v="3606"/>
    <x v="134"/>
    <x v="25"/>
    <x v="31"/>
    <x v="0"/>
    <x v="1"/>
    <s v="GBP"/>
    <n v="1466172000"/>
    <x v="3594"/>
    <n v="1463418090"/>
    <x v="3608"/>
    <x v="0"/>
    <x v="74"/>
    <x v="0"/>
    <x v="6"/>
    <n v="413.5"/>
    <x v="1"/>
    <x v="6"/>
  </r>
  <r>
    <x v="3609"/>
    <x v="3607"/>
    <x v="3607"/>
    <x v="416"/>
    <x v="2378"/>
    <x v="2621"/>
    <x v="0"/>
    <x v="1"/>
    <s v="GBP"/>
    <n v="1459378085"/>
    <x v="3595"/>
    <n v="1456789685"/>
    <x v="3609"/>
    <x v="0"/>
    <x v="64"/>
    <x v="0"/>
    <x v="6"/>
    <n v="1513"/>
    <x v="1"/>
    <x v="6"/>
  </r>
  <r>
    <x v="3610"/>
    <x v="3608"/>
    <x v="3608"/>
    <x v="28"/>
    <x v="2379"/>
    <x v="2622"/>
    <x v="0"/>
    <x v="1"/>
    <s v="GBP"/>
    <n v="1439806936"/>
    <x v="3596"/>
    <n v="1437214936"/>
    <x v="3610"/>
    <x v="0"/>
    <x v="162"/>
    <x v="0"/>
    <x v="6"/>
    <n v="827"/>
    <x v="1"/>
    <x v="6"/>
  </r>
  <r>
    <x v="3611"/>
    <x v="3609"/>
    <x v="3609"/>
    <x v="30"/>
    <x v="95"/>
    <x v="1627"/>
    <x v="0"/>
    <x v="1"/>
    <s v="GBP"/>
    <n v="1428483201"/>
    <x v="3597"/>
    <n v="1425891201"/>
    <x v="3611"/>
    <x v="0"/>
    <x v="13"/>
    <x v="0"/>
    <x v="6"/>
    <n v="1725.5"/>
    <x v="1"/>
    <x v="6"/>
  </r>
  <r>
    <x v="3612"/>
    <x v="3610"/>
    <x v="3610"/>
    <x v="10"/>
    <x v="2380"/>
    <x v="2623"/>
    <x v="0"/>
    <x v="5"/>
    <s v="CAD"/>
    <n v="1402334811"/>
    <x v="3598"/>
    <n v="1401470811"/>
    <x v="3612"/>
    <x v="0"/>
    <x v="7"/>
    <x v="0"/>
    <x v="6"/>
    <n v="3638.5"/>
    <x v="1"/>
    <x v="6"/>
  </r>
  <r>
    <x v="3613"/>
    <x v="3611"/>
    <x v="3611"/>
    <x v="21"/>
    <x v="380"/>
    <x v="31"/>
    <x v="0"/>
    <x v="0"/>
    <s v="USD"/>
    <n v="1403964574"/>
    <x v="3599"/>
    <n v="1401372574"/>
    <x v="3613"/>
    <x v="0"/>
    <x v="9"/>
    <x v="0"/>
    <x v="6"/>
    <n v="635"/>
    <x v="1"/>
    <x v="6"/>
  </r>
  <r>
    <x v="3614"/>
    <x v="3438"/>
    <x v="3612"/>
    <x v="30"/>
    <x v="2381"/>
    <x v="2624"/>
    <x v="0"/>
    <x v="0"/>
    <s v="USD"/>
    <n v="1434675616"/>
    <x v="3600"/>
    <n v="1432083616"/>
    <x v="3614"/>
    <x v="0"/>
    <x v="26"/>
    <x v="0"/>
    <x v="6"/>
    <n v="1295.5"/>
    <x v="1"/>
    <x v="6"/>
  </r>
  <r>
    <x v="3615"/>
    <x v="3612"/>
    <x v="3613"/>
    <x v="30"/>
    <x v="1293"/>
    <x v="2020"/>
    <x v="0"/>
    <x v="1"/>
    <s v="GBP"/>
    <n v="1449756896"/>
    <x v="3601"/>
    <n v="1447164896"/>
    <x v="3615"/>
    <x v="0"/>
    <x v="250"/>
    <x v="0"/>
    <x v="6"/>
    <n v="1371"/>
    <x v="1"/>
    <x v="6"/>
  </r>
  <r>
    <x v="3616"/>
    <x v="3613"/>
    <x v="3614"/>
    <x v="30"/>
    <x v="2119"/>
    <x v="2387"/>
    <x v="0"/>
    <x v="1"/>
    <s v="GBP"/>
    <n v="1426801664"/>
    <x v="3602"/>
    <n v="1424213264"/>
    <x v="3616"/>
    <x v="0"/>
    <x v="43"/>
    <x v="0"/>
    <x v="6"/>
    <n v="1582.5"/>
    <x v="1"/>
    <x v="6"/>
  </r>
  <r>
    <x v="3617"/>
    <x v="3614"/>
    <x v="3615"/>
    <x v="417"/>
    <x v="2382"/>
    <x v="2625"/>
    <x v="0"/>
    <x v="1"/>
    <s v="GBP"/>
    <n v="1488240000"/>
    <x v="3603"/>
    <n v="1486996729"/>
    <x v="3617"/>
    <x v="0"/>
    <x v="13"/>
    <x v="0"/>
    <x v="6"/>
    <n v="465.5"/>
    <x v="1"/>
    <x v="6"/>
  </r>
  <r>
    <x v="3618"/>
    <x v="3615"/>
    <x v="3616"/>
    <x v="13"/>
    <x v="895"/>
    <x v="50"/>
    <x v="0"/>
    <x v="1"/>
    <s v="GBP"/>
    <n v="1433343850"/>
    <x v="3604"/>
    <n v="1430751850"/>
    <x v="3618"/>
    <x v="0"/>
    <x v="66"/>
    <x v="0"/>
    <x v="6"/>
    <n v="1038"/>
    <x v="1"/>
    <x v="6"/>
  </r>
  <r>
    <x v="3619"/>
    <x v="3616"/>
    <x v="3617"/>
    <x v="28"/>
    <x v="932"/>
    <x v="1246"/>
    <x v="0"/>
    <x v="0"/>
    <s v="USD"/>
    <n v="1479592800"/>
    <x v="3605"/>
    <n v="1476760226"/>
    <x v="3619"/>
    <x v="0"/>
    <x v="57"/>
    <x v="0"/>
    <x v="6"/>
    <n v="573.5"/>
    <x v="1"/>
    <x v="6"/>
  </r>
  <r>
    <x v="3620"/>
    <x v="3617"/>
    <x v="3618"/>
    <x v="124"/>
    <x v="2383"/>
    <x v="2626"/>
    <x v="0"/>
    <x v="0"/>
    <s v="USD"/>
    <n v="1425528000"/>
    <x v="3606"/>
    <n v="1422916261"/>
    <x v="3620"/>
    <x v="0"/>
    <x v="438"/>
    <x v="0"/>
    <x v="6"/>
    <n v="5621"/>
    <x v="1"/>
    <x v="6"/>
  </r>
  <r>
    <x v="3621"/>
    <x v="3618"/>
    <x v="3619"/>
    <x v="9"/>
    <x v="2384"/>
    <x v="2627"/>
    <x v="0"/>
    <x v="0"/>
    <s v="USD"/>
    <n v="1475269200"/>
    <x v="3607"/>
    <n v="1473200844"/>
    <x v="3621"/>
    <x v="0"/>
    <x v="16"/>
    <x v="0"/>
    <x v="6"/>
    <n v="1681"/>
    <x v="1"/>
    <x v="6"/>
  </r>
  <r>
    <x v="3622"/>
    <x v="3619"/>
    <x v="3620"/>
    <x v="28"/>
    <x v="2385"/>
    <x v="2628"/>
    <x v="0"/>
    <x v="0"/>
    <s v="USD"/>
    <n v="1411874580"/>
    <x v="3608"/>
    <n v="1409030371"/>
    <x v="3622"/>
    <x v="0"/>
    <x v="64"/>
    <x v="0"/>
    <x v="6"/>
    <n v="510.995"/>
    <x v="1"/>
    <x v="6"/>
  </r>
  <r>
    <x v="3623"/>
    <x v="3620"/>
    <x v="3621"/>
    <x v="30"/>
    <x v="142"/>
    <x v="43"/>
    <x v="0"/>
    <x v="0"/>
    <s v="USD"/>
    <n v="1406358000"/>
    <x v="3609"/>
    <n v="1404841270"/>
    <x v="3623"/>
    <x v="0"/>
    <x v="69"/>
    <x v="0"/>
    <x v="6"/>
    <n v="1517"/>
    <x v="1"/>
    <x v="6"/>
  </r>
  <r>
    <x v="3624"/>
    <x v="3621"/>
    <x v="3622"/>
    <x v="9"/>
    <x v="2386"/>
    <x v="2629"/>
    <x v="0"/>
    <x v="0"/>
    <s v="USD"/>
    <n v="1471977290"/>
    <x v="3610"/>
    <n v="1466793290"/>
    <x v="3624"/>
    <x v="0"/>
    <x v="70"/>
    <x v="0"/>
    <x v="6"/>
    <n v="1593.5"/>
    <x v="1"/>
    <x v="6"/>
  </r>
  <r>
    <x v="3625"/>
    <x v="3622"/>
    <x v="3623"/>
    <x v="9"/>
    <x v="2329"/>
    <x v="2570"/>
    <x v="0"/>
    <x v="1"/>
    <s v="GBP"/>
    <n v="1435851577"/>
    <x v="3611"/>
    <n v="1433259577"/>
    <x v="3625"/>
    <x v="0"/>
    <x v="76"/>
    <x v="0"/>
    <x v="6"/>
    <n v="1579"/>
    <x v="1"/>
    <x v="6"/>
  </r>
  <r>
    <x v="3626"/>
    <x v="3623"/>
    <x v="3624"/>
    <x v="23"/>
    <x v="2387"/>
    <x v="2412"/>
    <x v="0"/>
    <x v="1"/>
    <s v="GBP"/>
    <n v="1408204857"/>
    <x v="3612"/>
    <n v="1406390457"/>
    <x v="3626"/>
    <x v="0"/>
    <x v="53"/>
    <x v="0"/>
    <x v="6"/>
    <n v="2060.5"/>
    <x v="1"/>
    <x v="6"/>
  </r>
  <r>
    <x v="3627"/>
    <x v="3624"/>
    <x v="3625"/>
    <x v="13"/>
    <x v="41"/>
    <x v="31"/>
    <x v="0"/>
    <x v="0"/>
    <s v="USD"/>
    <n v="1463803140"/>
    <x v="3613"/>
    <n v="1459446487"/>
    <x v="3627"/>
    <x v="0"/>
    <x v="60"/>
    <x v="0"/>
    <x v="6"/>
    <n v="1014.5"/>
    <x v="1"/>
    <x v="6"/>
  </r>
  <r>
    <x v="3628"/>
    <x v="3625"/>
    <x v="3626"/>
    <x v="57"/>
    <x v="117"/>
    <x v="109"/>
    <x v="2"/>
    <x v="0"/>
    <s v="USD"/>
    <n v="1450040396"/>
    <x v="3614"/>
    <n v="1444852796"/>
    <x v="3628"/>
    <x v="0"/>
    <x v="78"/>
    <x v="1"/>
    <x v="40"/>
    <n v="0"/>
    <x v="1"/>
    <x v="40"/>
  </r>
  <r>
    <x v="3629"/>
    <x v="3626"/>
    <x v="3627"/>
    <x v="80"/>
    <x v="369"/>
    <x v="2630"/>
    <x v="2"/>
    <x v="0"/>
    <s v="USD"/>
    <n v="1462467600"/>
    <x v="3615"/>
    <n v="1457403364"/>
    <x v="3629"/>
    <x v="0"/>
    <x v="84"/>
    <x v="1"/>
    <x v="40"/>
    <n v="2"/>
    <x v="1"/>
    <x v="40"/>
  </r>
  <r>
    <x v="3630"/>
    <x v="3627"/>
    <x v="3628"/>
    <x v="9"/>
    <x v="116"/>
    <x v="108"/>
    <x v="2"/>
    <x v="1"/>
    <s v="GBP"/>
    <n v="1417295990"/>
    <x v="3616"/>
    <n v="1414700390"/>
    <x v="3630"/>
    <x v="0"/>
    <x v="29"/>
    <x v="1"/>
    <x v="40"/>
    <n v="1"/>
    <x v="1"/>
    <x v="40"/>
  </r>
  <r>
    <x v="3631"/>
    <x v="3628"/>
    <x v="3629"/>
    <x v="418"/>
    <x v="2388"/>
    <x v="2631"/>
    <x v="2"/>
    <x v="0"/>
    <s v="USD"/>
    <n v="1411444740"/>
    <x v="3617"/>
    <n v="1409335497"/>
    <x v="3631"/>
    <x v="0"/>
    <x v="211"/>
    <x v="1"/>
    <x v="40"/>
    <n v="4392"/>
    <x v="1"/>
    <x v="40"/>
  </r>
  <r>
    <x v="3632"/>
    <x v="3629"/>
    <x v="3630"/>
    <x v="2"/>
    <x v="173"/>
    <x v="143"/>
    <x v="2"/>
    <x v="1"/>
    <s v="GBP"/>
    <n v="1416781749"/>
    <x v="3618"/>
    <n v="1415053749"/>
    <x v="3632"/>
    <x v="0"/>
    <x v="29"/>
    <x v="1"/>
    <x v="40"/>
    <n v="50.5"/>
    <x v="1"/>
    <x v="40"/>
  </r>
  <r>
    <x v="3633"/>
    <x v="3630"/>
    <x v="3631"/>
    <x v="10"/>
    <x v="2389"/>
    <x v="2632"/>
    <x v="2"/>
    <x v="0"/>
    <s v="USD"/>
    <n v="1479517200"/>
    <x v="3619"/>
    <n v="1475765867"/>
    <x v="3633"/>
    <x v="0"/>
    <x v="162"/>
    <x v="1"/>
    <x v="40"/>
    <n v="896.5"/>
    <x v="1"/>
    <x v="40"/>
  </r>
  <r>
    <x v="3634"/>
    <x v="3631"/>
    <x v="3632"/>
    <x v="96"/>
    <x v="2390"/>
    <x v="2633"/>
    <x v="2"/>
    <x v="5"/>
    <s v="CAD"/>
    <n v="1484366340"/>
    <x v="3620"/>
    <n v="1480219174"/>
    <x v="3634"/>
    <x v="0"/>
    <x v="59"/>
    <x v="1"/>
    <x v="40"/>
    <n v="1601.5"/>
    <x v="1"/>
    <x v="40"/>
  </r>
  <r>
    <x v="3635"/>
    <x v="3632"/>
    <x v="3633"/>
    <x v="8"/>
    <x v="2391"/>
    <x v="2634"/>
    <x v="2"/>
    <x v="0"/>
    <s v="USD"/>
    <n v="1461186676"/>
    <x v="3621"/>
    <n v="1458594676"/>
    <x v="3635"/>
    <x v="0"/>
    <x v="73"/>
    <x v="1"/>
    <x v="40"/>
    <n v="643"/>
    <x v="1"/>
    <x v="40"/>
  </r>
  <r>
    <x v="3636"/>
    <x v="3633"/>
    <x v="3634"/>
    <x v="60"/>
    <x v="117"/>
    <x v="109"/>
    <x v="2"/>
    <x v="0"/>
    <s v="USD"/>
    <n v="1442248829"/>
    <x v="3622"/>
    <n v="1439224829"/>
    <x v="3636"/>
    <x v="0"/>
    <x v="78"/>
    <x v="1"/>
    <x v="40"/>
    <n v="0"/>
    <x v="1"/>
    <x v="40"/>
  </r>
  <r>
    <x v="3637"/>
    <x v="3634"/>
    <x v="3635"/>
    <x v="9"/>
    <x v="1796"/>
    <x v="2635"/>
    <x v="2"/>
    <x v="0"/>
    <s v="USD"/>
    <n v="1420130935"/>
    <x v="3623"/>
    <n v="1417538935"/>
    <x v="3637"/>
    <x v="0"/>
    <x v="25"/>
    <x v="1"/>
    <x v="40"/>
    <n v="470"/>
    <x v="1"/>
    <x v="40"/>
  </r>
  <r>
    <x v="3638"/>
    <x v="3635"/>
    <x v="3636"/>
    <x v="126"/>
    <x v="1168"/>
    <x v="2636"/>
    <x v="2"/>
    <x v="5"/>
    <s v="CAD"/>
    <n v="1429456132"/>
    <x v="3624"/>
    <n v="1424275732"/>
    <x v="3638"/>
    <x v="0"/>
    <x v="84"/>
    <x v="1"/>
    <x v="40"/>
    <n v="109"/>
    <x v="1"/>
    <x v="40"/>
  </r>
  <r>
    <x v="3639"/>
    <x v="3636"/>
    <x v="3637"/>
    <x v="31"/>
    <x v="116"/>
    <x v="524"/>
    <x v="2"/>
    <x v="0"/>
    <s v="USD"/>
    <n v="1475853060"/>
    <x v="3625"/>
    <n v="1470672906"/>
    <x v="3639"/>
    <x v="0"/>
    <x v="29"/>
    <x v="1"/>
    <x v="40"/>
    <n v="1"/>
    <x v="1"/>
    <x v="40"/>
  </r>
  <r>
    <x v="3640"/>
    <x v="3637"/>
    <x v="3638"/>
    <x v="28"/>
    <x v="434"/>
    <x v="148"/>
    <x v="2"/>
    <x v="0"/>
    <s v="USD"/>
    <n v="1431283530"/>
    <x v="3626"/>
    <n v="1428691530"/>
    <x v="3640"/>
    <x v="0"/>
    <x v="83"/>
    <x v="1"/>
    <x v="40"/>
    <n v="29"/>
    <x v="1"/>
    <x v="40"/>
  </r>
  <r>
    <x v="3641"/>
    <x v="3638"/>
    <x v="3639"/>
    <x v="9"/>
    <x v="117"/>
    <x v="109"/>
    <x v="2"/>
    <x v="0"/>
    <s v="USD"/>
    <n v="1412485200"/>
    <x v="3627"/>
    <n v="1410966179"/>
    <x v="3641"/>
    <x v="0"/>
    <x v="78"/>
    <x v="1"/>
    <x v="40"/>
    <n v="0"/>
    <x v="1"/>
    <x v="40"/>
  </r>
  <r>
    <x v="3642"/>
    <x v="3639"/>
    <x v="3640"/>
    <x v="176"/>
    <x v="493"/>
    <x v="2637"/>
    <x v="2"/>
    <x v="12"/>
    <s v="EUR"/>
    <n v="1448902800"/>
    <x v="3628"/>
    <n v="1445369727"/>
    <x v="3642"/>
    <x v="0"/>
    <x v="84"/>
    <x v="1"/>
    <x v="40"/>
    <n v="8.5"/>
    <x v="1"/>
    <x v="40"/>
  </r>
  <r>
    <x v="3643"/>
    <x v="3640"/>
    <x v="3641"/>
    <x v="31"/>
    <x v="117"/>
    <x v="109"/>
    <x v="2"/>
    <x v="0"/>
    <s v="USD"/>
    <n v="1447734439"/>
    <x v="3629"/>
    <n v="1444274839"/>
    <x v="3643"/>
    <x v="0"/>
    <x v="78"/>
    <x v="1"/>
    <x v="40"/>
    <n v="0"/>
    <x v="1"/>
    <x v="40"/>
  </r>
  <r>
    <x v="3644"/>
    <x v="3641"/>
    <x v="3642"/>
    <x v="10"/>
    <x v="378"/>
    <x v="2638"/>
    <x v="2"/>
    <x v="0"/>
    <s v="USD"/>
    <n v="1457413140"/>
    <x v="3630"/>
    <n v="1454996887"/>
    <x v="3644"/>
    <x v="0"/>
    <x v="8"/>
    <x v="1"/>
    <x v="40"/>
    <n v="416.5"/>
    <x v="1"/>
    <x v="40"/>
  </r>
  <r>
    <x v="3645"/>
    <x v="3642"/>
    <x v="3643"/>
    <x v="28"/>
    <x v="116"/>
    <x v="370"/>
    <x v="2"/>
    <x v="5"/>
    <s v="CAD"/>
    <n v="1479773838"/>
    <x v="3631"/>
    <n v="1477178238"/>
    <x v="3645"/>
    <x v="0"/>
    <x v="29"/>
    <x v="1"/>
    <x v="40"/>
    <n v="1"/>
    <x v="1"/>
    <x v="40"/>
  </r>
  <r>
    <x v="3646"/>
    <x v="3643"/>
    <x v="3644"/>
    <x v="3"/>
    <x v="517"/>
    <x v="2639"/>
    <x v="2"/>
    <x v="0"/>
    <s v="USD"/>
    <n v="1434497400"/>
    <x v="3632"/>
    <n v="1431770802"/>
    <x v="3646"/>
    <x v="0"/>
    <x v="22"/>
    <x v="1"/>
    <x v="40"/>
    <n v="244.5"/>
    <x v="1"/>
    <x v="40"/>
  </r>
  <r>
    <x v="3647"/>
    <x v="3644"/>
    <x v="3645"/>
    <x v="2"/>
    <x v="134"/>
    <x v="733"/>
    <x v="2"/>
    <x v="1"/>
    <s v="GBP"/>
    <n v="1475258327"/>
    <x v="3633"/>
    <n v="1471370327"/>
    <x v="3647"/>
    <x v="0"/>
    <x v="84"/>
    <x v="1"/>
    <x v="40"/>
    <n v="16"/>
    <x v="1"/>
    <x v="40"/>
  </r>
  <r>
    <x v="3648"/>
    <x v="3645"/>
    <x v="3646"/>
    <x v="79"/>
    <x v="2392"/>
    <x v="2640"/>
    <x v="0"/>
    <x v="0"/>
    <s v="USD"/>
    <n v="1412492445"/>
    <x v="3634"/>
    <n v="1409900445"/>
    <x v="3648"/>
    <x v="0"/>
    <x v="196"/>
    <x v="0"/>
    <x v="6"/>
    <n v="20113"/>
    <x v="1"/>
    <x v="6"/>
  </r>
  <r>
    <x v="3649"/>
    <x v="3646"/>
    <x v="3647"/>
    <x v="47"/>
    <x v="1911"/>
    <x v="87"/>
    <x v="0"/>
    <x v="5"/>
    <s v="CAD"/>
    <n v="1402938394"/>
    <x v="3635"/>
    <n v="1400691994"/>
    <x v="3649"/>
    <x v="0"/>
    <x v="22"/>
    <x v="0"/>
    <x v="6"/>
    <n v="394"/>
    <x v="1"/>
    <x v="6"/>
  </r>
  <r>
    <x v="3650"/>
    <x v="3647"/>
    <x v="3648"/>
    <x v="2"/>
    <x v="83"/>
    <x v="31"/>
    <x v="0"/>
    <x v="1"/>
    <s v="GBP"/>
    <n v="1454412584"/>
    <x v="3636"/>
    <n v="1452598184"/>
    <x v="3650"/>
    <x v="0"/>
    <x v="57"/>
    <x v="0"/>
    <x v="6"/>
    <n v="258.5"/>
    <x v="1"/>
    <x v="6"/>
  </r>
  <r>
    <x v="3651"/>
    <x v="3648"/>
    <x v="3649"/>
    <x v="2"/>
    <x v="624"/>
    <x v="87"/>
    <x v="0"/>
    <x v="0"/>
    <s v="USD"/>
    <n v="1407686340"/>
    <x v="3637"/>
    <n v="1404833442"/>
    <x v="3651"/>
    <x v="0"/>
    <x v="82"/>
    <x v="0"/>
    <x v="6"/>
    <n v="264.5"/>
    <x v="1"/>
    <x v="6"/>
  </r>
  <r>
    <x v="3652"/>
    <x v="2866"/>
    <x v="3650"/>
    <x v="43"/>
    <x v="2393"/>
    <x v="2641"/>
    <x v="0"/>
    <x v="5"/>
    <s v="CAD"/>
    <n v="1472097540"/>
    <x v="3638"/>
    <n v="1471188502"/>
    <x v="3652"/>
    <x v="0"/>
    <x v="57"/>
    <x v="0"/>
    <x v="6"/>
    <n v="384.5"/>
    <x v="1"/>
    <x v="6"/>
  </r>
  <r>
    <x v="3653"/>
    <x v="3649"/>
    <x v="3651"/>
    <x v="13"/>
    <x v="1118"/>
    <x v="10"/>
    <x v="0"/>
    <x v="1"/>
    <s v="GBP"/>
    <n v="1438764207"/>
    <x v="3639"/>
    <n v="1436172207"/>
    <x v="3653"/>
    <x v="0"/>
    <x v="51"/>
    <x v="0"/>
    <x v="6"/>
    <n v="1021.5"/>
    <x v="1"/>
    <x v="6"/>
  </r>
  <r>
    <x v="3654"/>
    <x v="3650"/>
    <x v="3652"/>
    <x v="15"/>
    <x v="2394"/>
    <x v="2642"/>
    <x v="0"/>
    <x v="1"/>
    <s v="GBP"/>
    <n v="1459702800"/>
    <x v="3640"/>
    <n v="1457690386"/>
    <x v="3654"/>
    <x v="0"/>
    <x v="44"/>
    <x v="0"/>
    <x v="6"/>
    <n v="1327"/>
    <x v="1"/>
    <x v="6"/>
  </r>
  <r>
    <x v="3655"/>
    <x v="3651"/>
    <x v="3653"/>
    <x v="10"/>
    <x v="2395"/>
    <x v="2643"/>
    <x v="0"/>
    <x v="0"/>
    <s v="USD"/>
    <n v="1437202740"/>
    <x v="3641"/>
    <n v="1434654998"/>
    <x v="3655"/>
    <x v="0"/>
    <x v="1"/>
    <x v="0"/>
    <x v="6"/>
    <n v="2946"/>
    <x v="1"/>
    <x v="6"/>
  </r>
  <r>
    <x v="3656"/>
    <x v="3652"/>
    <x v="3654"/>
    <x v="10"/>
    <x v="2396"/>
    <x v="2644"/>
    <x v="0"/>
    <x v="16"/>
    <s v="CHF"/>
    <n v="1485989940"/>
    <x v="3642"/>
    <n v="1483393836"/>
    <x v="3656"/>
    <x v="0"/>
    <x v="67"/>
    <x v="0"/>
    <x v="6"/>
    <n v="2668.5"/>
    <x v="1"/>
    <x v="6"/>
  </r>
  <r>
    <x v="3657"/>
    <x v="3653"/>
    <x v="3655"/>
    <x v="13"/>
    <x v="2397"/>
    <x v="2645"/>
    <x v="0"/>
    <x v="8"/>
    <s v="DKK"/>
    <n v="1464817320"/>
    <x v="3643"/>
    <n v="1462806419"/>
    <x v="3657"/>
    <x v="0"/>
    <x v="9"/>
    <x v="0"/>
    <x v="6"/>
    <n v="1117.5"/>
    <x v="1"/>
    <x v="6"/>
  </r>
  <r>
    <x v="3658"/>
    <x v="3654"/>
    <x v="3656"/>
    <x v="15"/>
    <x v="17"/>
    <x v="17"/>
    <x v="0"/>
    <x v="0"/>
    <s v="USD"/>
    <n v="1404273540"/>
    <x v="3644"/>
    <n v="1400272580"/>
    <x v="3658"/>
    <x v="0"/>
    <x v="9"/>
    <x v="0"/>
    <x v="6"/>
    <n v="765"/>
    <x v="1"/>
    <x v="6"/>
  </r>
  <r>
    <x v="3659"/>
    <x v="3655"/>
    <x v="3657"/>
    <x v="9"/>
    <x v="2398"/>
    <x v="2389"/>
    <x v="0"/>
    <x v="0"/>
    <s v="USD"/>
    <n v="1426775940"/>
    <x v="3645"/>
    <n v="1424414350"/>
    <x v="3659"/>
    <x v="0"/>
    <x v="62"/>
    <x v="0"/>
    <x v="6"/>
    <n v="1537"/>
    <x v="1"/>
    <x v="6"/>
  </r>
  <r>
    <x v="3660"/>
    <x v="3656"/>
    <x v="3658"/>
    <x v="49"/>
    <x v="156"/>
    <x v="31"/>
    <x v="0"/>
    <x v="1"/>
    <s v="GBP"/>
    <n v="1419368925"/>
    <x v="3646"/>
    <n v="1417208925"/>
    <x v="3660"/>
    <x v="0"/>
    <x v="19"/>
    <x v="0"/>
    <x v="6"/>
    <n v="136"/>
    <x v="1"/>
    <x v="6"/>
  </r>
  <r>
    <x v="3661"/>
    <x v="3657"/>
    <x v="3659"/>
    <x v="9"/>
    <x v="2399"/>
    <x v="2598"/>
    <x v="0"/>
    <x v="0"/>
    <s v="USD"/>
    <n v="1460260800"/>
    <x v="3647"/>
    <n v="1458336672"/>
    <x v="3661"/>
    <x v="0"/>
    <x v="17"/>
    <x v="0"/>
    <x v="6"/>
    <n v="1683"/>
    <x v="1"/>
    <x v="6"/>
  </r>
  <r>
    <x v="3662"/>
    <x v="3658"/>
    <x v="3660"/>
    <x v="6"/>
    <x v="2400"/>
    <x v="2646"/>
    <x v="0"/>
    <x v="5"/>
    <s v="CAD"/>
    <n v="1427775414"/>
    <x v="3648"/>
    <n v="1425187014"/>
    <x v="3662"/>
    <x v="0"/>
    <x v="244"/>
    <x v="0"/>
    <x v="6"/>
    <n v="4077"/>
    <x v="1"/>
    <x v="6"/>
  </r>
  <r>
    <x v="3663"/>
    <x v="3659"/>
    <x v="3661"/>
    <x v="419"/>
    <x v="731"/>
    <x v="87"/>
    <x v="0"/>
    <x v="1"/>
    <s v="GBP"/>
    <n v="1482321030"/>
    <x v="3649"/>
    <n v="1477133430"/>
    <x v="3663"/>
    <x v="0"/>
    <x v="82"/>
    <x v="0"/>
    <x v="6"/>
    <n v="121.5"/>
    <x v="1"/>
    <x v="6"/>
  </r>
  <r>
    <x v="3664"/>
    <x v="3660"/>
    <x v="3662"/>
    <x v="134"/>
    <x v="983"/>
    <x v="2647"/>
    <x v="0"/>
    <x v="0"/>
    <s v="USD"/>
    <n v="1466056689"/>
    <x v="3650"/>
    <n v="1464847089"/>
    <x v="3664"/>
    <x v="0"/>
    <x v="10"/>
    <x v="0"/>
    <x v="6"/>
    <n v="447"/>
    <x v="1"/>
    <x v="6"/>
  </r>
  <r>
    <x v="3665"/>
    <x v="3661"/>
    <x v="3663"/>
    <x v="420"/>
    <x v="2401"/>
    <x v="2648"/>
    <x v="0"/>
    <x v="6"/>
    <s v="EUR"/>
    <n v="1446062040"/>
    <x v="3651"/>
    <n v="1445109822"/>
    <x v="3665"/>
    <x v="0"/>
    <x v="25"/>
    <x v="0"/>
    <x v="6"/>
    <n v="364"/>
    <x v="1"/>
    <x v="6"/>
  </r>
  <r>
    <x v="3666"/>
    <x v="3662"/>
    <x v="3664"/>
    <x v="38"/>
    <x v="647"/>
    <x v="31"/>
    <x v="0"/>
    <x v="0"/>
    <s v="USD"/>
    <n v="1406185200"/>
    <x v="3652"/>
    <n v="1404337382"/>
    <x v="3666"/>
    <x v="0"/>
    <x v="44"/>
    <x v="0"/>
    <x v="6"/>
    <n v="619"/>
    <x v="1"/>
    <x v="6"/>
  </r>
  <r>
    <x v="3667"/>
    <x v="3663"/>
    <x v="3665"/>
    <x v="9"/>
    <x v="2402"/>
    <x v="2649"/>
    <x v="0"/>
    <x v="1"/>
    <s v="GBP"/>
    <n v="1437261419"/>
    <x v="3653"/>
    <n v="1434669419"/>
    <x v="3667"/>
    <x v="0"/>
    <x v="6"/>
    <x v="0"/>
    <x v="6"/>
    <n v="1576.5550000000001"/>
    <x v="1"/>
    <x v="6"/>
  </r>
  <r>
    <x v="3668"/>
    <x v="3664"/>
    <x v="3666"/>
    <x v="28"/>
    <x v="831"/>
    <x v="991"/>
    <x v="0"/>
    <x v="0"/>
    <s v="USD"/>
    <n v="1437676380"/>
    <x v="3654"/>
    <n v="1435670452"/>
    <x v="3668"/>
    <x v="0"/>
    <x v="33"/>
    <x v="0"/>
    <x v="6"/>
    <n v="531.5"/>
    <x v="1"/>
    <x v="6"/>
  </r>
  <r>
    <x v="3669"/>
    <x v="3665"/>
    <x v="3667"/>
    <x v="28"/>
    <x v="2403"/>
    <x v="2650"/>
    <x v="0"/>
    <x v="1"/>
    <s v="GBP"/>
    <n v="1434039137"/>
    <x v="3655"/>
    <n v="1431447137"/>
    <x v="3669"/>
    <x v="0"/>
    <x v="57"/>
    <x v="0"/>
    <x v="6"/>
    <n v="699.5"/>
    <x v="1"/>
    <x v="6"/>
  </r>
  <r>
    <x v="3670"/>
    <x v="3666"/>
    <x v="3668"/>
    <x v="421"/>
    <x v="854"/>
    <x v="2651"/>
    <x v="0"/>
    <x v="1"/>
    <s v="GBP"/>
    <n v="1433113200"/>
    <x v="3656"/>
    <n v="1431951611"/>
    <x v="3670"/>
    <x v="0"/>
    <x v="8"/>
    <x v="0"/>
    <x v="6"/>
    <n v="126.5"/>
    <x v="1"/>
    <x v="6"/>
  </r>
  <r>
    <x v="3671"/>
    <x v="3667"/>
    <x v="3669"/>
    <x v="8"/>
    <x v="2404"/>
    <x v="2652"/>
    <x v="0"/>
    <x v="0"/>
    <s v="USD"/>
    <n v="1405915140"/>
    <x v="3657"/>
    <n v="1404140667"/>
    <x v="3671"/>
    <x v="0"/>
    <x v="244"/>
    <x v="0"/>
    <x v="6"/>
    <n v="1785"/>
    <x v="1"/>
    <x v="6"/>
  </r>
  <r>
    <x v="3672"/>
    <x v="3668"/>
    <x v="3670"/>
    <x v="9"/>
    <x v="2405"/>
    <x v="1400"/>
    <x v="0"/>
    <x v="1"/>
    <s v="GBP"/>
    <n v="1411771384"/>
    <x v="3658"/>
    <n v="1409179384"/>
    <x v="3672"/>
    <x v="0"/>
    <x v="7"/>
    <x v="0"/>
    <x v="6"/>
    <n v="1551.5"/>
    <x v="1"/>
    <x v="6"/>
  </r>
  <r>
    <x v="3673"/>
    <x v="3669"/>
    <x v="3671"/>
    <x v="23"/>
    <x v="2406"/>
    <x v="2653"/>
    <x v="0"/>
    <x v="1"/>
    <s v="GBP"/>
    <n v="1415191920"/>
    <x v="3659"/>
    <n v="1412233497"/>
    <x v="3673"/>
    <x v="0"/>
    <x v="229"/>
    <x v="0"/>
    <x v="6"/>
    <n v="2329.5"/>
    <x v="1"/>
    <x v="6"/>
  </r>
  <r>
    <x v="3674"/>
    <x v="3670"/>
    <x v="3672"/>
    <x v="37"/>
    <x v="605"/>
    <x v="31"/>
    <x v="0"/>
    <x v="12"/>
    <s v="EUR"/>
    <n v="1472936229"/>
    <x v="3660"/>
    <n v="1467752229"/>
    <x v="3674"/>
    <x v="0"/>
    <x v="162"/>
    <x v="0"/>
    <x v="6"/>
    <n v="2265.5"/>
    <x v="1"/>
    <x v="6"/>
  </r>
  <r>
    <x v="3675"/>
    <x v="3671"/>
    <x v="3673"/>
    <x v="45"/>
    <x v="119"/>
    <x v="2515"/>
    <x v="0"/>
    <x v="1"/>
    <s v="GBP"/>
    <n v="1463353200"/>
    <x v="3661"/>
    <n v="1462285182"/>
    <x v="3675"/>
    <x v="0"/>
    <x v="83"/>
    <x v="0"/>
    <x v="6"/>
    <n v="36.5"/>
    <x v="1"/>
    <x v="6"/>
  </r>
  <r>
    <x v="3676"/>
    <x v="3672"/>
    <x v="3674"/>
    <x v="134"/>
    <x v="1249"/>
    <x v="2654"/>
    <x v="0"/>
    <x v="0"/>
    <s v="USD"/>
    <n v="1410550484"/>
    <x v="3662"/>
    <n v="1408995284"/>
    <x v="3676"/>
    <x v="0"/>
    <x v="38"/>
    <x v="0"/>
    <x v="6"/>
    <n v="523"/>
    <x v="1"/>
    <x v="6"/>
  </r>
  <r>
    <x v="3677"/>
    <x v="3673"/>
    <x v="3675"/>
    <x v="14"/>
    <x v="2407"/>
    <x v="2655"/>
    <x v="0"/>
    <x v="0"/>
    <s v="USD"/>
    <n v="1404359940"/>
    <x v="3663"/>
    <n v="1402580818"/>
    <x v="3677"/>
    <x v="0"/>
    <x v="473"/>
    <x v="0"/>
    <x v="6"/>
    <n v="6273.75"/>
    <x v="1"/>
    <x v="6"/>
  </r>
  <r>
    <x v="3678"/>
    <x v="3674"/>
    <x v="3676"/>
    <x v="13"/>
    <x v="420"/>
    <x v="78"/>
    <x v="0"/>
    <x v="1"/>
    <s v="GBP"/>
    <n v="1433076298"/>
    <x v="3664"/>
    <n v="1430052298"/>
    <x v="3678"/>
    <x v="0"/>
    <x v="162"/>
    <x v="0"/>
    <x v="6"/>
    <n v="1040.5"/>
    <x v="1"/>
    <x v="6"/>
  </r>
  <r>
    <x v="3679"/>
    <x v="3675"/>
    <x v="3677"/>
    <x v="13"/>
    <x v="2408"/>
    <x v="2616"/>
    <x v="0"/>
    <x v="0"/>
    <s v="USD"/>
    <n v="1404190740"/>
    <x v="3665"/>
    <n v="1401214581"/>
    <x v="3679"/>
    <x v="0"/>
    <x v="209"/>
    <x v="0"/>
    <x v="6"/>
    <n v="1116"/>
    <x v="1"/>
    <x v="6"/>
  </r>
  <r>
    <x v="3680"/>
    <x v="3676"/>
    <x v="3678"/>
    <x v="9"/>
    <x v="2409"/>
    <x v="2656"/>
    <x v="0"/>
    <x v="0"/>
    <s v="USD"/>
    <n v="1475664834"/>
    <x v="3666"/>
    <n v="1473850434"/>
    <x v="3680"/>
    <x v="0"/>
    <x v="69"/>
    <x v="0"/>
    <x v="6"/>
    <n v="1708.5"/>
    <x v="1"/>
    <x v="6"/>
  </r>
  <r>
    <x v="3681"/>
    <x v="3677"/>
    <x v="3679"/>
    <x v="28"/>
    <x v="2410"/>
    <x v="2657"/>
    <x v="0"/>
    <x v="0"/>
    <s v="USD"/>
    <n v="1452872290"/>
    <x v="3667"/>
    <n v="1452008290"/>
    <x v="3681"/>
    <x v="0"/>
    <x v="59"/>
    <x v="0"/>
    <x v="6"/>
    <n v="568.5"/>
    <x v="1"/>
    <x v="6"/>
  </r>
  <r>
    <x v="3682"/>
    <x v="3678"/>
    <x v="3680"/>
    <x v="9"/>
    <x v="2411"/>
    <x v="2658"/>
    <x v="0"/>
    <x v="0"/>
    <s v="USD"/>
    <n v="1402901940"/>
    <x v="3668"/>
    <n v="1399998418"/>
    <x v="3682"/>
    <x v="0"/>
    <x v="85"/>
    <x v="0"/>
    <x v="6"/>
    <n v="2121.5"/>
    <x v="1"/>
    <x v="6"/>
  </r>
  <r>
    <x v="3683"/>
    <x v="3679"/>
    <x v="3681"/>
    <x v="8"/>
    <x v="2412"/>
    <x v="2659"/>
    <x v="0"/>
    <x v="0"/>
    <s v="USD"/>
    <n v="1476931696"/>
    <x v="3669"/>
    <n v="1474339696"/>
    <x v="3683"/>
    <x v="0"/>
    <x v="36"/>
    <x v="0"/>
    <x v="6"/>
    <n v="1973"/>
    <x v="1"/>
    <x v="6"/>
  </r>
  <r>
    <x v="3684"/>
    <x v="3680"/>
    <x v="3682"/>
    <x v="47"/>
    <x v="2413"/>
    <x v="2660"/>
    <x v="0"/>
    <x v="0"/>
    <s v="USD"/>
    <n v="1441167586"/>
    <x v="3670"/>
    <n v="1438575586"/>
    <x v="3684"/>
    <x v="0"/>
    <x v="23"/>
    <x v="0"/>
    <x v="6"/>
    <n v="533"/>
    <x v="1"/>
    <x v="6"/>
  </r>
  <r>
    <x v="3685"/>
    <x v="3681"/>
    <x v="3683"/>
    <x v="10"/>
    <x v="2414"/>
    <x v="2661"/>
    <x v="0"/>
    <x v="0"/>
    <s v="USD"/>
    <n v="1400533200"/>
    <x v="3671"/>
    <n v="1398348859"/>
    <x v="3685"/>
    <x v="0"/>
    <x v="149"/>
    <x v="0"/>
    <x v="6"/>
    <n v="2705.5"/>
    <x v="1"/>
    <x v="6"/>
  </r>
  <r>
    <x v="3686"/>
    <x v="3682"/>
    <x v="3684"/>
    <x v="18"/>
    <x v="2415"/>
    <x v="2662"/>
    <x v="0"/>
    <x v="0"/>
    <s v="USD"/>
    <n v="1440820740"/>
    <x v="3672"/>
    <n v="1439567660"/>
    <x v="3686"/>
    <x v="0"/>
    <x v="79"/>
    <x v="0"/>
    <x v="6"/>
    <n v="180.5"/>
    <x v="1"/>
    <x v="6"/>
  </r>
  <r>
    <x v="3687"/>
    <x v="3683"/>
    <x v="3685"/>
    <x v="10"/>
    <x v="2416"/>
    <x v="2663"/>
    <x v="0"/>
    <x v="0"/>
    <s v="USD"/>
    <n v="1403846055"/>
    <x v="3673"/>
    <n v="1401254055"/>
    <x v="3687"/>
    <x v="0"/>
    <x v="20"/>
    <x v="0"/>
    <x v="6"/>
    <n v="2518.625"/>
    <x v="1"/>
    <x v="6"/>
  </r>
  <r>
    <x v="3688"/>
    <x v="3684"/>
    <x v="3686"/>
    <x v="9"/>
    <x v="1980"/>
    <x v="2217"/>
    <x v="0"/>
    <x v="1"/>
    <s v="GBP"/>
    <n v="1407524004"/>
    <x v="3674"/>
    <n v="1404932004"/>
    <x v="3688"/>
    <x v="0"/>
    <x v="70"/>
    <x v="0"/>
    <x v="6"/>
    <n v="1657"/>
    <x v="1"/>
    <x v="6"/>
  </r>
  <r>
    <x v="3689"/>
    <x v="3685"/>
    <x v="3687"/>
    <x v="9"/>
    <x v="504"/>
    <x v="1237"/>
    <x v="0"/>
    <x v="0"/>
    <s v="USD"/>
    <n v="1434925500"/>
    <x v="3675"/>
    <n v="1432410639"/>
    <x v="3689"/>
    <x v="0"/>
    <x v="95"/>
    <x v="0"/>
    <x v="6"/>
    <n v="1806"/>
    <x v="1"/>
    <x v="6"/>
  </r>
  <r>
    <x v="3690"/>
    <x v="3686"/>
    <x v="3688"/>
    <x v="15"/>
    <x v="1122"/>
    <x v="43"/>
    <x v="0"/>
    <x v="0"/>
    <s v="USD"/>
    <n v="1417101683"/>
    <x v="3676"/>
    <n v="1414506083"/>
    <x v="3690"/>
    <x v="0"/>
    <x v="162"/>
    <x v="0"/>
    <x v="6"/>
    <n v="915.5"/>
    <x v="1"/>
    <x v="6"/>
  </r>
  <r>
    <x v="3691"/>
    <x v="3687"/>
    <x v="3689"/>
    <x v="79"/>
    <x v="2417"/>
    <x v="2664"/>
    <x v="0"/>
    <x v="0"/>
    <s v="USD"/>
    <n v="1425272340"/>
    <x v="3677"/>
    <n v="1421426929"/>
    <x v="3691"/>
    <x v="0"/>
    <x v="220"/>
    <x v="0"/>
    <x v="6"/>
    <n v="25729"/>
    <x v="1"/>
    <x v="6"/>
  </r>
  <r>
    <x v="3692"/>
    <x v="3688"/>
    <x v="3690"/>
    <x v="28"/>
    <x v="2343"/>
    <x v="582"/>
    <x v="0"/>
    <x v="0"/>
    <s v="USD"/>
    <n v="1411084800"/>
    <x v="3678"/>
    <n v="1410304179"/>
    <x v="3692"/>
    <x v="0"/>
    <x v="57"/>
    <x v="0"/>
    <x v="6"/>
    <n v="638.5"/>
    <x v="1"/>
    <x v="6"/>
  </r>
  <r>
    <x v="3693"/>
    <x v="3689"/>
    <x v="3691"/>
    <x v="422"/>
    <x v="357"/>
    <x v="2665"/>
    <x v="0"/>
    <x v="1"/>
    <s v="GBP"/>
    <n v="1448922600"/>
    <x v="3679"/>
    <n v="1446352529"/>
    <x v="3693"/>
    <x v="0"/>
    <x v="25"/>
    <x v="0"/>
    <x v="6"/>
    <n v="222"/>
    <x v="1"/>
    <x v="6"/>
  </r>
  <r>
    <x v="3694"/>
    <x v="3690"/>
    <x v="3692"/>
    <x v="8"/>
    <x v="2418"/>
    <x v="2666"/>
    <x v="0"/>
    <x v="0"/>
    <s v="USD"/>
    <n v="1465178400"/>
    <x v="3680"/>
    <n v="1461985967"/>
    <x v="3694"/>
    <x v="0"/>
    <x v="65"/>
    <x v="0"/>
    <x v="6"/>
    <n v="1910"/>
    <x v="1"/>
    <x v="6"/>
  </r>
  <r>
    <x v="3695"/>
    <x v="3691"/>
    <x v="3693"/>
    <x v="23"/>
    <x v="2419"/>
    <x v="2213"/>
    <x v="0"/>
    <x v="0"/>
    <s v="USD"/>
    <n v="1421009610"/>
    <x v="3681"/>
    <n v="1419281610"/>
    <x v="3695"/>
    <x v="0"/>
    <x v="51"/>
    <x v="0"/>
    <x v="6"/>
    <n v="2019"/>
    <x v="1"/>
    <x v="6"/>
  </r>
  <r>
    <x v="3696"/>
    <x v="3692"/>
    <x v="3694"/>
    <x v="13"/>
    <x v="109"/>
    <x v="1342"/>
    <x v="0"/>
    <x v="1"/>
    <s v="GBP"/>
    <n v="1423838916"/>
    <x v="3682"/>
    <n v="1418654916"/>
    <x v="3696"/>
    <x v="0"/>
    <x v="76"/>
    <x v="0"/>
    <x v="6"/>
    <n v="1589"/>
    <x v="1"/>
    <x v="6"/>
  </r>
  <r>
    <x v="3697"/>
    <x v="3693"/>
    <x v="3695"/>
    <x v="13"/>
    <x v="2420"/>
    <x v="1277"/>
    <x v="0"/>
    <x v="1"/>
    <s v="GBP"/>
    <n v="1462878648"/>
    <x v="3683"/>
    <n v="1461064248"/>
    <x v="3697"/>
    <x v="0"/>
    <x v="209"/>
    <x v="0"/>
    <x v="6"/>
    <n v="1095"/>
    <x v="1"/>
    <x v="6"/>
  </r>
  <r>
    <x v="3698"/>
    <x v="3694"/>
    <x v="3696"/>
    <x v="10"/>
    <x v="2421"/>
    <x v="2667"/>
    <x v="0"/>
    <x v="0"/>
    <s v="USD"/>
    <n v="1456946487"/>
    <x v="3684"/>
    <n v="1454354487"/>
    <x v="3698"/>
    <x v="0"/>
    <x v="327"/>
    <x v="0"/>
    <x v="6"/>
    <n v="2831"/>
    <x v="1"/>
    <x v="6"/>
  </r>
  <r>
    <x v="3699"/>
    <x v="3695"/>
    <x v="3697"/>
    <x v="30"/>
    <x v="2381"/>
    <x v="2624"/>
    <x v="0"/>
    <x v="0"/>
    <s v="USD"/>
    <n v="1413383216"/>
    <x v="3685"/>
    <n v="1410791216"/>
    <x v="3699"/>
    <x v="0"/>
    <x v="244"/>
    <x v="0"/>
    <x v="6"/>
    <n v="1280"/>
    <x v="1"/>
    <x v="6"/>
  </r>
  <r>
    <x v="3700"/>
    <x v="3696"/>
    <x v="3698"/>
    <x v="2"/>
    <x v="2422"/>
    <x v="1247"/>
    <x v="0"/>
    <x v="0"/>
    <s v="USD"/>
    <n v="1412092800"/>
    <x v="3686"/>
    <n v="1409493800"/>
    <x v="3700"/>
    <x v="0"/>
    <x v="59"/>
    <x v="0"/>
    <x v="6"/>
    <n v="312"/>
    <x v="1"/>
    <x v="6"/>
  </r>
  <r>
    <x v="3701"/>
    <x v="3697"/>
    <x v="3699"/>
    <x v="15"/>
    <x v="2423"/>
    <x v="1415"/>
    <x v="0"/>
    <x v="1"/>
    <s v="GBP"/>
    <n v="1433422793"/>
    <x v="3687"/>
    <n v="1430830793"/>
    <x v="3701"/>
    <x v="0"/>
    <x v="70"/>
    <x v="0"/>
    <x v="6"/>
    <n v="772"/>
    <x v="1"/>
    <x v="6"/>
  </r>
  <r>
    <x v="3702"/>
    <x v="3698"/>
    <x v="3700"/>
    <x v="9"/>
    <x v="1980"/>
    <x v="2217"/>
    <x v="0"/>
    <x v="1"/>
    <s v="GBP"/>
    <n v="1468191540"/>
    <x v="3688"/>
    <n v="1464958484"/>
    <x v="3702"/>
    <x v="0"/>
    <x v="64"/>
    <x v="0"/>
    <x v="6"/>
    <n v="1648"/>
    <x v="1"/>
    <x v="6"/>
  </r>
  <r>
    <x v="3703"/>
    <x v="3699"/>
    <x v="3701"/>
    <x v="405"/>
    <x v="2044"/>
    <x v="2668"/>
    <x v="0"/>
    <x v="0"/>
    <s v="USD"/>
    <n v="1471071540"/>
    <x v="3689"/>
    <n v="1467720388"/>
    <x v="3703"/>
    <x v="0"/>
    <x v="209"/>
    <x v="0"/>
    <x v="6"/>
    <n v="663"/>
    <x v="1"/>
    <x v="6"/>
  </r>
  <r>
    <x v="3704"/>
    <x v="3700"/>
    <x v="3702"/>
    <x v="43"/>
    <x v="2424"/>
    <x v="2669"/>
    <x v="0"/>
    <x v="1"/>
    <s v="GBP"/>
    <n v="1464712394"/>
    <x v="3690"/>
    <n v="1459528394"/>
    <x v="3704"/>
    <x v="0"/>
    <x v="74"/>
    <x v="0"/>
    <x v="6"/>
    <n v="218.005"/>
    <x v="1"/>
    <x v="6"/>
  </r>
  <r>
    <x v="3705"/>
    <x v="3701"/>
    <x v="3703"/>
    <x v="423"/>
    <x v="2425"/>
    <x v="2670"/>
    <x v="0"/>
    <x v="0"/>
    <s v="USD"/>
    <n v="1403546400"/>
    <x v="3691"/>
    <n v="1401714114"/>
    <x v="3705"/>
    <x v="0"/>
    <x v="2"/>
    <x v="0"/>
    <x v="6"/>
    <n v="1480"/>
    <x v="1"/>
    <x v="6"/>
  </r>
  <r>
    <x v="3706"/>
    <x v="3702"/>
    <x v="3704"/>
    <x v="15"/>
    <x v="2426"/>
    <x v="2671"/>
    <x v="0"/>
    <x v="0"/>
    <s v="USD"/>
    <n v="1410558949"/>
    <x v="3692"/>
    <n v="1409262949"/>
    <x v="3706"/>
    <x v="0"/>
    <x v="62"/>
    <x v="0"/>
    <x v="6"/>
    <n v="916.5"/>
    <x v="1"/>
    <x v="6"/>
  </r>
  <r>
    <x v="3707"/>
    <x v="3703"/>
    <x v="3705"/>
    <x v="28"/>
    <x v="586"/>
    <x v="2672"/>
    <x v="0"/>
    <x v="0"/>
    <s v="USD"/>
    <n v="1469165160"/>
    <x v="3693"/>
    <n v="1467335378"/>
    <x v="3707"/>
    <x v="0"/>
    <x v="23"/>
    <x v="0"/>
    <x v="6"/>
    <n v="941.5"/>
    <x v="1"/>
    <x v="6"/>
  </r>
  <r>
    <x v="3708"/>
    <x v="3704"/>
    <x v="3706"/>
    <x v="176"/>
    <x v="1740"/>
    <x v="2673"/>
    <x v="0"/>
    <x v="0"/>
    <s v="USD"/>
    <n v="1404444286"/>
    <x v="3694"/>
    <n v="1403234686"/>
    <x v="3708"/>
    <x v="0"/>
    <x v="70"/>
    <x v="0"/>
    <x v="6"/>
    <n v="1069.5"/>
    <x v="1"/>
    <x v="6"/>
  </r>
  <r>
    <x v="3709"/>
    <x v="3705"/>
    <x v="3707"/>
    <x v="28"/>
    <x v="2427"/>
    <x v="2674"/>
    <x v="0"/>
    <x v="1"/>
    <s v="GBP"/>
    <n v="1403715546"/>
    <x v="3695"/>
    <n v="1401123546"/>
    <x v="3709"/>
    <x v="0"/>
    <x v="2"/>
    <x v="0"/>
    <x v="6"/>
    <n v="558.75"/>
    <x v="1"/>
    <x v="6"/>
  </r>
  <r>
    <x v="3710"/>
    <x v="3706"/>
    <x v="3708"/>
    <x v="46"/>
    <x v="2428"/>
    <x v="2675"/>
    <x v="0"/>
    <x v="0"/>
    <s v="USD"/>
    <n v="1428068988"/>
    <x v="3696"/>
    <n v="1425908988"/>
    <x v="3710"/>
    <x v="0"/>
    <x v="74"/>
    <x v="0"/>
    <x v="6"/>
    <n v="931"/>
    <x v="1"/>
    <x v="6"/>
  </r>
  <r>
    <x v="3711"/>
    <x v="3707"/>
    <x v="3709"/>
    <x v="2"/>
    <x v="365"/>
    <x v="430"/>
    <x v="0"/>
    <x v="0"/>
    <s v="USD"/>
    <n v="1402848000"/>
    <x v="3174"/>
    <n v="1400606573"/>
    <x v="3711"/>
    <x v="0"/>
    <x v="64"/>
    <x v="0"/>
    <x v="6"/>
    <n v="295.5"/>
    <x v="1"/>
    <x v="6"/>
  </r>
  <r>
    <x v="3712"/>
    <x v="3708"/>
    <x v="3710"/>
    <x v="51"/>
    <x v="2429"/>
    <x v="2676"/>
    <x v="0"/>
    <x v="0"/>
    <s v="USD"/>
    <n v="1433055540"/>
    <x v="3697"/>
    <n v="1431230867"/>
    <x v="3712"/>
    <x v="0"/>
    <x v="201"/>
    <x v="0"/>
    <x v="6"/>
    <n v="5817"/>
    <x v="1"/>
    <x v="6"/>
  </r>
  <r>
    <x v="3713"/>
    <x v="3709"/>
    <x v="3711"/>
    <x v="13"/>
    <x v="1944"/>
    <x v="1240"/>
    <x v="0"/>
    <x v="0"/>
    <s v="USD"/>
    <n v="1465062166"/>
    <x v="3698"/>
    <n v="1463334166"/>
    <x v="3713"/>
    <x v="0"/>
    <x v="10"/>
    <x v="0"/>
    <x v="6"/>
    <n v="1024.5"/>
    <x v="1"/>
    <x v="6"/>
  </r>
  <r>
    <x v="3714"/>
    <x v="3710"/>
    <x v="3712"/>
    <x v="3"/>
    <x v="990"/>
    <x v="1099"/>
    <x v="0"/>
    <x v="0"/>
    <s v="USD"/>
    <n v="1432612740"/>
    <x v="3699"/>
    <n v="1429881667"/>
    <x v="3714"/>
    <x v="0"/>
    <x v="174"/>
    <x v="0"/>
    <x v="6"/>
    <n v="5166"/>
    <x v="1"/>
    <x v="6"/>
  </r>
  <r>
    <x v="3715"/>
    <x v="3711"/>
    <x v="3713"/>
    <x v="8"/>
    <x v="2430"/>
    <x v="2677"/>
    <x v="0"/>
    <x v="1"/>
    <s v="GBP"/>
    <n v="1427806320"/>
    <x v="3700"/>
    <n v="1422834819"/>
    <x v="3715"/>
    <x v="0"/>
    <x v="74"/>
    <x v="0"/>
    <x v="6"/>
    <n v="1808.5"/>
    <x v="1"/>
    <x v="6"/>
  </r>
  <r>
    <x v="3716"/>
    <x v="3712"/>
    <x v="3714"/>
    <x v="134"/>
    <x v="2431"/>
    <x v="2678"/>
    <x v="0"/>
    <x v="0"/>
    <s v="USD"/>
    <n v="1453411109"/>
    <x v="3701"/>
    <n v="1450819109"/>
    <x v="3716"/>
    <x v="0"/>
    <x v="54"/>
    <x v="0"/>
    <x v="6"/>
    <n v="635"/>
    <x v="1"/>
    <x v="6"/>
  </r>
  <r>
    <x v="3717"/>
    <x v="3713"/>
    <x v="3715"/>
    <x v="23"/>
    <x v="2432"/>
    <x v="1266"/>
    <x v="0"/>
    <x v="1"/>
    <s v="GBP"/>
    <n v="1431204449"/>
    <x v="3702"/>
    <n v="1428526049"/>
    <x v="3717"/>
    <x v="0"/>
    <x v="62"/>
    <x v="0"/>
    <x v="6"/>
    <n v="2021.5"/>
    <x v="1"/>
    <x v="6"/>
  </r>
  <r>
    <x v="3718"/>
    <x v="3714"/>
    <x v="3716"/>
    <x v="2"/>
    <x v="1890"/>
    <x v="2679"/>
    <x v="0"/>
    <x v="1"/>
    <s v="GBP"/>
    <n v="1425057075"/>
    <x v="3703"/>
    <n v="1422465075"/>
    <x v="3718"/>
    <x v="0"/>
    <x v="67"/>
    <x v="0"/>
    <x v="6"/>
    <n v="621.5"/>
    <x v="1"/>
    <x v="6"/>
  </r>
  <r>
    <x v="3719"/>
    <x v="3715"/>
    <x v="3717"/>
    <x v="48"/>
    <x v="2433"/>
    <x v="2680"/>
    <x v="0"/>
    <x v="1"/>
    <s v="GBP"/>
    <n v="1434994266"/>
    <x v="3704"/>
    <n v="1432402266"/>
    <x v="3719"/>
    <x v="0"/>
    <x v="80"/>
    <x v="0"/>
    <x v="6"/>
    <n v="212"/>
    <x v="1"/>
    <x v="6"/>
  </r>
  <r>
    <x v="3720"/>
    <x v="3716"/>
    <x v="3718"/>
    <x v="126"/>
    <x v="2434"/>
    <x v="2681"/>
    <x v="0"/>
    <x v="0"/>
    <s v="USD"/>
    <n v="1435881006"/>
    <x v="3705"/>
    <n v="1433980206"/>
    <x v="3720"/>
    <x v="0"/>
    <x v="244"/>
    <x v="0"/>
    <x v="6"/>
    <n v="1744.5"/>
    <x v="1"/>
    <x v="6"/>
  </r>
  <r>
    <x v="3721"/>
    <x v="3717"/>
    <x v="3719"/>
    <x v="10"/>
    <x v="2435"/>
    <x v="2624"/>
    <x v="0"/>
    <x v="0"/>
    <s v="USD"/>
    <n v="1415230084"/>
    <x v="3706"/>
    <n v="1413412084"/>
    <x v="3721"/>
    <x v="0"/>
    <x v="34"/>
    <x v="0"/>
    <x v="6"/>
    <n v="2542"/>
    <x v="1"/>
    <x v="6"/>
  </r>
  <r>
    <x v="3722"/>
    <x v="3718"/>
    <x v="3720"/>
    <x v="15"/>
    <x v="2436"/>
    <x v="2682"/>
    <x v="0"/>
    <x v="5"/>
    <s v="CAD"/>
    <n v="1455231540"/>
    <x v="3707"/>
    <n v="1452614847"/>
    <x v="3722"/>
    <x v="0"/>
    <x v="2"/>
    <x v="0"/>
    <x v="6"/>
    <n v="851.5"/>
    <x v="1"/>
    <x v="6"/>
  </r>
  <r>
    <x v="3723"/>
    <x v="3719"/>
    <x v="3721"/>
    <x v="37"/>
    <x v="2437"/>
    <x v="2683"/>
    <x v="0"/>
    <x v="1"/>
    <s v="GBP"/>
    <n v="1417374262"/>
    <x v="3708"/>
    <n v="1414778662"/>
    <x v="3723"/>
    <x v="0"/>
    <x v="287"/>
    <x v="0"/>
    <x v="6"/>
    <n v="2327.5"/>
    <x v="1"/>
    <x v="6"/>
  </r>
  <r>
    <x v="3724"/>
    <x v="3720"/>
    <x v="3722"/>
    <x v="270"/>
    <x v="2438"/>
    <x v="2684"/>
    <x v="0"/>
    <x v="1"/>
    <s v="GBP"/>
    <n v="1462402800"/>
    <x v="3709"/>
    <n v="1459856860"/>
    <x v="3724"/>
    <x v="0"/>
    <x v="30"/>
    <x v="0"/>
    <x v="6"/>
    <n v="2249.2750000000001"/>
    <x v="1"/>
    <x v="6"/>
  </r>
  <r>
    <x v="3725"/>
    <x v="3721"/>
    <x v="3723"/>
    <x v="43"/>
    <x v="1363"/>
    <x v="74"/>
    <x v="0"/>
    <x v="1"/>
    <s v="GBP"/>
    <n v="1455831000"/>
    <x v="3710"/>
    <n v="1454366467"/>
    <x v="3725"/>
    <x v="0"/>
    <x v="41"/>
    <x v="0"/>
    <x v="6"/>
    <n v="198"/>
    <x v="1"/>
    <x v="6"/>
  </r>
  <r>
    <x v="3726"/>
    <x v="3722"/>
    <x v="3724"/>
    <x v="16"/>
    <x v="2439"/>
    <x v="2685"/>
    <x v="0"/>
    <x v="0"/>
    <s v="USD"/>
    <n v="1461963600"/>
    <x v="3711"/>
    <n v="1459567371"/>
    <x v="3726"/>
    <x v="0"/>
    <x v="67"/>
    <x v="0"/>
    <x v="6"/>
    <n v="1462.5"/>
    <x v="1"/>
    <x v="6"/>
  </r>
  <r>
    <x v="3727"/>
    <x v="3723"/>
    <x v="3725"/>
    <x v="13"/>
    <x v="1132"/>
    <x v="1266"/>
    <x v="0"/>
    <x v="0"/>
    <s v="USD"/>
    <n v="1476939300"/>
    <x v="3712"/>
    <n v="1474273294"/>
    <x v="3727"/>
    <x v="0"/>
    <x v="51"/>
    <x v="0"/>
    <x v="6"/>
    <n v="1024"/>
    <x v="1"/>
    <x v="6"/>
  </r>
  <r>
    <x v="3728"/>
    <x v="3724"/>
    <x v="3726"/>
    <x v="22"/>
    <x v="2440"/>
    <x v="2686"/>
    <x v="2"/>
    <x v="0"/>
    <s v="USD"/>
    <n v="1439957176"/>
    <x v="3713"/>
    <n v="1437365176"/>
    <x v="3728"/>
    <x v="0"/>
    <x v="162"/>
    <x v="1"/>
    <x v="6"/>
    <n v="946.5"/>
    <x v="1"/>
    <x v="6"/>
  </r>
  <r>
    <x v="3729"/>
    <x v="3725"/>
    <x v="3727"/>
    <x v="10"/>
    <x v="2441"/>
    <x v="2687"/>
    <x v="2"/>
    <x v="0"/>
    <s v="USD"/>
    <n v="1427082912"/>
    <x v="3714"/>
    <n v="1423198512"/>
    <x v="3729"/>
    <x v="0"/>
    <x v="81"/>
    <x v="1"/>
    <x v="6"/>
    <n v="183.5"/>
    <x v="1"/>
    <x v="6"/>
  </r>
  <r>
    <x v="3730"/>
    <x v="3726"/>
    <x v="3728"/>
    <x v="28"/>
    <x v="173"/>
    <x v="709"/>
    <x v="2"/>
    <x v="0"/>
    <s v="USD"/>
    <n v="1439828159"/>
    <x v="3715"/>
    <n v="1437236159"/>
    <x v="3730"/>
    <x v="0"/>
    <x v="29"/>
    <x v="1"/>
    <x v="6"/>
    <n v="50.5"/>
    <x v="1"/>
    <x v="6"/>
  </r>
  <r>
    <x v="3731"/>
    <x v="3727"/>
    <x v="3729"/>
    <x v="62"/>
    <x v="972"/>
    <x v="2688"/>
    <x v="2"/>
    <x v="0"/>
    <s v="USD"/>
    <n v="1420860180"/>
    <x v="3716"/>
    <n v="1418234646"/>
    <x v="3731"/>
    <x v="0"/>
    <x v="8"/>
    <x v="1"/>
    <x v="6"/>
    <n v="316"/>
    <x v="1"/>
    <x v="6"/>
  </r>
  <r>
    <x v="3732"/>
    <x v="3728"/>
    <x v="3730"/>
    <x v="16"/>
    <x v="449"/>
    <x v="2689"/>
    <x v="2"/>
    <x v="9"/>
    <s v="EUR"/>
    <n v="1422100800"/>
    <x v="3717"/>
    <n v="1416932133"/>
    <x v="3732"/>
    <x v="0"/>
    <x v="80"/>
    <x v="1"/>
    <x v="6"/>
    <n v="67.5"/>
    <x v="1"/>
    <x v="6"/>
  </r>
  <r>
    <x v="3733"/>
    <x v="3729"/>
    <x v="3731"/>
    <x v="15"/>
    <x v="117"/>
    <x v="109"/>
    <x v="2"/>
    <x v="0"/>
    <s v="USD"/>
    <n v="1429396200"/>
    <x v="3718"/>
    <n v="1428539708"/>
    <x v="3733"/>
    <x v="0"/>
    <x v="78"/>
    <x v="1"/>
    <x v="6"/>
    <n v="0"/>
    <x v="1"/>
    <x v="6"/>
  </r>
  <r>
    <x v="3734"/>
    <x v="3730"/>
    <x v="3732"/>
    <x v="15"/>
    <x v="2442"/>
    <x v="2690"/>
    <x v="2"/>
    <x v="0"/>
    <s v="USD"/>
    <n v="1432589896"/>
    <x v="3719"/>
    <n v="1427405896"/>
    <x v="3734"/>
    <x v="0"/>
    <x v="63"/>
    <x v="1"/>
    <x v="6"/>
    <n v="217"/>
    <x v="1"/>
    <x v="6"/>
  </r>
  <r>
    <x v="3735"/>
    <x v="3731"/>
    <x v="3733"/>
    <x v="325"/>
    <x v="170"/>
    <x v="2691"/>
    <x v="2"/>
    <x v="1"/>
    <s v="GBP"/>
    <n v="1432831089"/>
    <x v="3720"/>
    <n v="1430239089"/>
    <x v="3735"/>
    <x v="0"/>
    <x v="84"/>
    <x v="1"/>
    <x v="6"/>
    <n v="11"/>
    <x v="1"/>
    <x v="6"/>
  </r>
  <r>
    <x v="3736"/>
    <x v="3732"/>
    <x v="3734"/>
    <x v="15"/>
    <x v="115"/>
    <x v="886"/>
    <x v="2"/>
    <x v="1"/>
    <s v="GBP"/>
    <n v="1427133600"/>
    <x v="3721"/>
    <n v="1423847093"/>
    <x v="3736"/>
    <x v="0"/>
    <x v="29"/>
    <x v="1"/>
    <x v="6"/>
    <n v="5.5"/>
    <x v="1"/>
    <x v="6"/>
  </r>
  <r>
    <x v="3737"/>
    <x v="3476"/>
    <x v="3735"/>
    <x v="176"/>
    <x v="403"/>
    <x v="2692"/>
    <x v="2"/>
    <x v="0"/>
    <s v="USD"/>
    <n v="1447311540"/>
    <x v="3722"/>
    <n v="1445358903"/>
    <x v="3737"/>
    <x v="0"/>
    <x v="80"/>
    <x v="1"/>
    <x v="6"/>
    <n v="77"/>
    <x v="1"/>
    <x v="6"/>
  </r>
  <r>
    <x v="3738"/>
    <x v="3733"/>
    <x v="3736"/>
    <x v="15"/>
    <x v="795"/>
    <x v="2693"/>
    <x v="2"/>
    <x v="1"/>
    <s v="GBP"/>
    <n v="1405461600"/>
    <x v="3723"/>
    <n v="1403562705"/>
    <x v="3738"/>
    <x v="0"/>
    <x v="79"/>
    <x v="1"/>
    <x v="6"/>
    <n v="138"/>
    <x v="1"/>
    <x v="6"/>
  </r>
  <r>
    <x v="3739"/>
    <x v="3734"/>
    <x v="3737"/>
    <x v="23"/>
    <x v="1007"/>
    <x v="2694"/>
    <x v="2"/>
    <x v="1"/>
    <s v="GBP"/>
    <n v="1468752468"/>
    <x v="3724"/>
    <n v="1467024468"/>
    <x v="3739"/>
    <x v="0"/>
    <x v="22"/>
    <x v="1"/>
    <x v="6"/>
    <n v="406.5"/>
    <x v="1"/>
    <x v="6"/>
  </r>
  <r>
    <x v="3740"/>
    <x v="3735"/>
    <x v="3738"/>
    <x v="13"/>
    <x v="1812"/>
    <x v="2695"/>
    <x v="2"/>
    <x v="0"/>
    <s v="USD"/>
    <n v="1407808438"/>
    <x v="3725"/>
    <n v="1405217355"/>
    <x v="3740"/>
    <x v="0"/>
    <x v="25"/>
    <x v="1"/>
    <x v="6"/>
    <n v="186"/>
    <x v="1"/>
    <x v="6"/>
  </r>
  <r>
    <x v="3741"/>
    <x v="3736"/>
    <x v="3739"/>
    <x v="22"/>
    <x v="117"/>
    <x v="109"/>
    <x v="2"/>
    <x v="0"/>
    <s v="USD"/>
    <n v="1450389950"/>
    <x v="3726"/>
    <n v="1447797950"/>
    <x v="3741"/>
    <x v="0"/>
    <x v="78"/>
    <x v="1"/>
    <x v="6"/>
    <n v="0"/>
    <x v="1"/>
    <x v="6"/>
  </r>
  <r>
    <x v="3742"/>
    <x v="3737"/>
    <x v="3740"/>
    <x v="10"/>
    <x v="173"/>
    <x v="172"/>
    <x v="2"/>
    <x v="0"/>
    <s v="USD"/>
    <n v="1409980144"/>
    <x v="3727"/>
    <n v="1407388144"/>
    <x v="3742"/>
    <x v="0"/>
    <x v="80"/>
    <x v="1"/>
    <x v="6"/>
    <n v="52"/>
    <x v="1"/>
    <x v="6"/>
  </r>
  <r>
    <x v="3743"/>
    <x v="3738"/>
    <x v="3741"/>
    <x v="41"/>
    <x v="117"/>
    <x v="109"/>
    <x v="2"/>
    <x v="0"/>
    <s v="USD"/>
    <n v="1404406964"/>
    <x v="3728"/>
    <n v="1401814964"/>
    <x v="3743"/>
    <x v="0"/>
    <x v="78"/>
    <x v="1"/>
    <x v="6"/>
    <n v="0"/>
    <x v="1"/>
    <x v="6"/>
  </r>
  <r>
    <x v="3744"/>
    <x v="3739"/>
    <x v="3742"/>
    <x v="38"/>
    <x v="117"/>
    <x v="109"/>
    <x v="2"/>
    <x v="0"/>
    <s v="USD"/>
    <n v="1404532740"/>
    <x v="3729"/>
    <n v="1401823952"/>
    <x v="3744"/>
    <x v="0"/>
    <x v="78"/>
    <x v="1"/>
    <x v="6"/>
    <n v="0"/>
    <x v="1"/>
    <x v="6"/>
  </r>
  <r>
    <x v="3745"/>
    <x v="3740"/>
    <x v="3743"/>
    <x v="213"/>
    <x v="115"/>
    <x v="709"/>
    <x v="2"/>
    <x v="0"/>
    <s v="USD"/>
    <n v="1407689102"/>
    <x v="3730"/>
    <n v="1405097102"/>
    <x v="3745"/>
    <x v="0"/>
    <x v="29"/>
    <x v="1"/>
    <x v="6"/>
    <n v="5.5"/>
    <x v="1"/>
    <x v="6"/>
  </r>
  <r>
    <x v="3746"/>
    <x v="3741"/>
    <x v="3744"/>
    <x v="0"/>
    <x v="1672"/>
    <x v="2696"/>
    <x v="2"/>
    <x v="0"/>
    <s v="USD"/>
    <n v="1475918439"/>
    <x v="3731"/>
    <n v="1473326439"/>
    <x v="3746"/>
    <x v="0"/>
    <x v="29"/>
    <x v="1"/>
    <x v="6"/>
    <n v="101.5"/>
    <x v="1"/>
    <x v="6"/>
  </r>
  <r>
    <x v="3747"/>
    <x v="3742"/>
    <x v="3745"/>
    <x v="30"/>
    <x v="379"/>
    <x v="460"/>
    <x v="2"/>
    <x v="1"/>
    <s v="GBP"/>
    <n v="1436137140"/>
    <x v="3732"/>
    <n v="1433833896"/>
    <x v="3747"/>
    <x v="0"/>
    <x v="29"/>
    <x v="1"/>
    <x v="6"/>
    <n v="13"/>
    <x v="1"/>
    <x v="6"/>
  </r>
  <r>
    <x v="3748"/>
    <x v="3743"/>
    <x v="3746"/>
    <x v="10"/>
    <x v="2443"/>
    <x v="2697"/>
    <x v="0"/>
    <x v="0"/>
    <s v="USD"/>
    <n v="1455602340"/>
    <x v="3733"/>
    <n v="1453827436"/>
    <x v="3748"/>
    <x v="0"/>
    <x v="47"/>
    <x v="0"/>
    <x v="40"/>
    <n v="2614"/>
    <x v="1"/>
    <x v="40"/>
  </r>
  <r>
    <x v="3749"/>
    <x v="3744"/>
    <x v="3747"/>
    <x v="2"/>
    <x v="2"/>
    <x v="2"/>
    <x v="0"/>
    <x v="0"/>
    <s v="USD"/>
    <n v="1461902340"/>
    <x v="3734"/>
    <n v="1459220588"/>
    <x v="3749"/>
    <x v="0"/>
    <x v="63"/>
    <x v="0"/>
    <x v="40"/>
    <n v="266"/>
    <x v="1"/>
    <x v="40"/>
  </r>
  <r>
    <x v="3750"/>
    <x v="3745"/>
    <x v="3748"/>
    <x v="12"/>
    <x v="2444"/>
    <x v="1004"/>
    <x v="0"/>
    <x v="0"/>
    <s v="USD"/>
    <n v="1423555140"/>
    <x v="3735"/>
    <n v="1421105608"/>
    <x v="3750"/>
    <x v="0"/>
    <x v="33"/>
    <x v="0"/>
    <x v="40"/>
    <n v="3027.5"/>
    <x v="1"/>
    <x v="40"/>
  </r>
  <r>
    <x v="3751"/>
    <x v="3746"/>
    <x v="3749"/>
    <x v="28"/>
    <x v="2445"/>
    <x v="2698"/>
    <x v="0"/>
    <x v="0"/>
    <s v="USD"/>
    <n v="1459641073"/>
    <x v="3736"/>
    <n v="1454460673"/>
    <x v="3751"/>
    <x v="0"/>
    <x v="202"/>
    <x v="0"/>
    <x v="40"/>
    <n v="668.5"/>
    <x v="1"/>
    <x v="40"/>
  </r>
  <r>
    <x v="3752"/>
    <x v="3747"/>
    <x v="3750"/>
    <x v="2"/>
    <x v="1941"/>
    <x v="1246"/>
    <x v="0"/>
    <x v="1"/>
    <s v="GBP"/>
    <n v="1476651600"/>
    <x v="3737"/>
    <n v="1473189335"/>
    <x v="3752"/>
    <x v="0"/>
    <x v="41"/>
    <x v="0"/>
    <x v="40"/>
    <n v="290"/>
    <x v="1"/>
    <x v="40"/>
  </r>
  <r>
    <x v="3753"/>
    <x v="3748"/>
    <x v="3751"/>
    <x v="10"/>
    <x v="2446"/>
    <x v="2699"/>
    <x v="0"/>
    <x v="0"/>
    <s v="USD"/>
    <n v="1433289600"/>
    <x v="3738"/>
    <n v="1430768800"/>
    <x v="3753"/>
    <x v="0"/>
    <x v="209"/>
    <x v="0"/>
    <x v="40"/>
    <n v="2598.5"/>
    <x v="1"/>
    <x v="40"/>
  </r>
  <r>
    <x v="3754"/>
    <x v="3749"/>
    <x v="3752"/>
    <x v="30"/>
    <x v="142"/>
    <x v="43"/>
    <x v="0"/>
    <x v="0"/>
    <s v="USD"/>
    <n v="1406350740"/>
    <x v="3739"/>
    <n v="1403125737"/>
    <x v="3754"/>
    <x v="0"/>
    <x v="74"/>
    <x v="0"/>
    <x v="40"/>
    <n v="1513.5"/>
    <x v="1"/>
    <x v="40"/>
  </r>
  <r>
    <x v="3755"/>
    <x v="3750"/>
    <x v="3753"/>
    <x v="131"/>
    <x v="2447"/>
    <x v="2700"/>
    <x v="0"/>
    <x v="1"/>
    <s v="GBP"/>
    <n v="1460753307"/>
    <x v="3740"/>
    <n v="1458161307"/>
    <x v="3755"/>
    <x v="0"/>
    <x v="33"/>
    <x v="0"/>
    <x v="40"/>
    <n v="370.5"/>
    <x v="1"/>
    <x v="40"/>
  </r>
  <r>
    <x v="3756"/>
    <x v="3751"/>
    <x v="3754"/>
    <x v="37"/>
    <x v="2448"/>
    <x v="2701"/>
    <x v="0"/>
    <x v="0"/>
    <s v="USD"/>
    <n v="1402515198"/>
    <x v="3741"/>
    <n v="1399923198"/>
    <x v="3756"/>
    <x v="0"/>
    <x v="57"/>
    <x v="0"/>
    <x v="40"/>
    <n v="2283.5"/>
    <x v="1"/>
    <x v="40"/>
  </r>
  <r>
    <x v="3757"/>
    <x v="3752"/>
    <x v="3755"/>
    <x v="8"/>
    <x v="2449"/>
    <x v="2702"/>
    <x v="0"/>
    <x v="0"/>
    <s v="USD"/>
    <n v="1417465515"/>
    <x v="3742"/>
    <n v="1415737515"/>
    <x v="3757"/>
    <x v="0"/>
    <x v="133"/>
    <x v="0"/>
    <x v="40"/>
    <n v="1924"/>
    <x v="1"/>
    <x v="40"/>
  </r>
  <r>
    <x v="3758"/>
    <x v="3753"/>
    <x v="3756"/>
    <x v="15"/>
    <x v="317"/>
    <x v="2703"/>
    <x v="0"/>
    <x v="0"/>
    <s v="USD"/>
    <n v="1400475600"/>
    <x v="3743"/>
    <n v="1397819938"/>
    <x v="3758"/>
    <x v="0"/>
    <x v="55"/>
    <x v="0"/>
    <x v="40"/>
    <n v="780.5"/>
    <x v="1"/>
    <x v="40"/>
  </r>
  <r>
    <x v="3759"/>
    <x v="3754"/>
    <x v="3757"/>
    <x v="23"/>
    <x v="2450"/>
    <x v="2704"/>
    <x v="0"/>
    <x v="0"/>
    <s v="USD"/>
    <n v="1440556553"/>
    <x v="3744"/>
    <n v="1435372553"/>
    <x v="3759"/>
    <x v="0"/>
    <x v="106"/>
    <x v="0"/>
    <x v="40"/>
    <n v="2248.8850000000002"/>
    <x v="1"/>
    <x v="40"/>
  </r>
  <r>
    <x v="3760"/>
    <x v="3755"/>
    <x v="3758"/>
    <x v="10"/>
    <x v="2451"/>
    <x v="2705"/>
    <x v="0"/>
    <x v="0"/>
    <s v="USD"/>
    <n v="1399293386"/>
    <x v="3745"/>
    <n v="1397133386"/>
    <x v="3760"/>
    <x v="0"/>
    <x v="110"/>
    <x v="0"/>
    <x v="40"/>
    <n v="2570.8850000000002"/>
    <x v="1"/>
    <x v="40"/>
  </r>
  <r>
    <x v="3761"/>
    <x v="3756"/>
    <x v="3759"/>
    <x v="2"/>
    <x v="83"/>
    <x v="31"/>
    <x v="0"/>
    <x v="1"/>
    <s v="GBP"/>
    <n v="1439247600"/>
    <x v="3746"/>
    <n v="1434625937"/>
    <x v="3761"/>
    <x v="0"/>
    <x v="83"/>
    <x v="0"/>
    <x v="40"/>
    <n v="251.5"/>
    <x v="1"/>
    <x v="40"/>
  </r>
  <r>
    <x v="3762"/>
    <x v="3757"/>
    <x v="3760"/>
    <x v="21"/>
    <x v="2452"/>
    <x v="2706"/>
    <x v="0"/>
    <x v="1"/>
    <s v="GBP"/>
    <n v="1438543889"/>
    <x v="3747"/>
    <n v="1436383889"/>
    <x v="3762"/>
    <x v="0"/>
    <x v="33"/>
    <x v="0"/>
    <x v="40"/>
    <n v="678"/>
    <x v="1"/>
    <x v="40"/>
  </r>
  <r>
    <x v="3763"/>
    <x v="3758"/>
    <x v="3761"/>
    <x v="10"/>
    <x v="97"/>
    <x v="31"/>
    <x v="0"/>
    <x v="0"/>
    <s v="USD"/>
    <n v="1427907626"/>
    <x v="3748"/>
    <n v="1425319226"/>
    <x v="3763"/>
    <x v="0"/>
    <x v="99"/>
    <x v="0"/>
    <x v="40"/>
    <n v="2538.5"/>
    <x v="1"/>
    <x v="40"/>
  </r>
  <r>
    <x v="3764"/>
    <x v="3759"/>
    <x v="3762"/>
    <x v="15"/>
    <x v="646"/>
    <x v="31"/>
    <x v="0"/>
    <x v="0"/>
    <s v="USD"/>
    <n v="1464482160"/>
    <x v="3749"/>
    <n v="1462824832"/>
    <x v="3764"/>
    <x v="0"/>
    <x v="74"/>
    <x v="0"/>
    <x v="40"/>
    <n v="763.5"/>
    <x v="1"/>
    <x v="40"/>
  </r>
  <r>
    <x v="3765"/>
    <x v="3760"/>
    <x v="3763"/>
    <x v="39"/>
    <x v="2453"/>
    <x v="2707"/>
    <x v="0"/>
    <x v="0"/>
    <s v="USD"/>
    <n v="1406745482"/>
    <x v="3750"/>
    <n v="1404153482"/>
    <x v="3765"/>
    <x v="0"/>
    <x v="329"/>
    <x v="0"/>
    <x v="40"/>
    <n v="4024.5"/>
    <x v="1"/>
    <x v="40"/>
  </r>
  <r>
    <x v="3766"/>
    <x v="3761"/>
    <x v="3764"/>
    <x v="3"/>
    <x v="2454"/>
    <x v="2708"/>
    <x v="0"/>
    <x v="0"/>
    <s v="USD"/>
    <n v="1404360045"/>
    <x v="3751"/>
    <n v="1401336045"/>
    <x v="3766"/>
    <x v="0"/>
    <x v="93"/>
    <x v="0"/>
    <x v="40"/>
    <n v="5180.5050000000001"/>
    <x v="1"/>
    <x v="40"/>
  </r>
  <r>
    <x v="3767"/>
    <x v="3762"/>
    <x v="3765"/>
    <x v="13"/>
    <x v="2455"/>
    <x v="2709"/>
    <x v="0"/>
    <x v="0"/>
    <s v="USD"/>
    <n v="1425185940"/>
    <x v="3566"/>
    <n v="1423960097"/>
    <x v="3767"/>
    <x v="0"/>
    <x v="66"/>
    <x v="0"/>
    <x v="40"/>
    <n v="1195.5"/>
    <x v="1"/>
    <x v="40"/>
  </r>
  <r>
    <x v="3768"/>
    <x v="3763"/>
    <x v="3766"/>
    <x v="23"/>
    <x v="2456"/>
    <x v="2710"/>
    <x v="0"/>
    <x v="0"/>
    <s v="USD"/>
    <n v="1402594090"/>
    <x v="3752"/>
    <n v="1400002090"/>
    <x v="3768"/>
    <x v="0"/>
    <x v="6"/>
    <x v="0"/>
    <x v="40"/>
    <n v="2182.0549999999998"/>
    <x v="1"/>
    <x v="40"/>
  </r>
  <r>
    <x v="3769"/>
    <x v="3764"/>
    <x v="3767"/>
    <x v="184"/>
    <x v="1742"/>
    <x v="31"/>
    <x v="0"/>
    <x v="0"/>
    <s v="USD"/>
    <n v="1460730079"/>
    <x v="3753"/>
    <n v="1458138079"/>
    <x v="3769"/>
    <x v="0"/>
    <x v="41"/>
    <x v="0"/>
    <x v="40"/>
    <n v="557.5"/>
    <x v="1"/>
    <x v="40"/>
  </r>
  <r>
    <x v="3770"/>
    <x v="3765"/>
    <x v="3768"/>
    <x v="13"/>
    <x v="41"/>
    <x v="31"/>
    <x v="0"/>
    <x v="1"/>
    <s v="GBP"/>
    <n v="1434234010"/>
    <x v="3754"/>
    <n v="1431642010"/>
    <x v="3770"/>
    <x v="0"/>
    <x v="9"/>
    <x v="0"/>
    <x v="40"/>
    <n v="1010"/>
    <x v="1"/>
    <x v="40"/>
  </r>
  <r>
    <x v="3771"/>
    <x v="3766"/>
    <x v="3769"/>
    <x v="28"/>
    <x v="2457"/>
    <x v="2711"/>
    <x v="0"/>
    <x v="0"/>
    <s v="USD"/>
    <n v="1463529600"/>
    <x v="3755"/>
    <n v="1462307652"/>
    <x v="3771"/>
    <x v="0"/>
    <x v="44"/>
    <x v="0"/>
    <x v="40"/>
    <n v="749"/>
    <x v="1"/>
    <x v="40"/>
  </r>
  <r>
    <x v="3772"/>
    <x v="3767"/>
    <x v="3770"/>
    <x v="10"/>
    <x v="2458"/>
    <x v="1097"/>
    <x v="0"/>
    <x v="0"/>
    <s v="USD"/>
    <n v="1480399200"/>
    <x v="3756"/>
    <n v="1478616506"/>
    <x v="3772"/>
    <x v="0"/>
    <x v="51"/>
    <x v="0"/>
    <x v="40"/>
    <n v="2771.5"/>
    <x v="1"/>
    <x v="40"/>
  </r>
  <r>
    <x v="3773"/>
    <x v="3768"/>
    <x v="3771"/>
    <x v="10"/>
    <x v="106"/>
    <x v="2123"/>
    <x v="0"/>
    <x v="0"/>
    <s v="USD"/>
    <n v="1479175680"/>
    <x v="3757"/>
    <n v="1476317247"/>
    <x v="3773"/>
    <x v="0"/>
    <x v="7"/>
    <x v="0"/>
    <x v="40"/>
    <n v="2733.5"/>
    <x v="1"/>
    <x v="40"/>
  </r>
  <r>
    <x v="3774"/>
    <x v="3769"/>
    <x v="3772"/>
    <x v="30"/>
    <x v="911"/>
    <x v="31"/>
    <x v="0"/>
    <x v="5"/>
    <s v="CAD"/>
    <n v="1428606055"/>
    <x v="3758"/>
    <n v="1427223655"/>
    <x v="3774"/>
    <x v="0"/>
    <x v="20"/>
    <x v="0"/>
    <x v="40"/>
    <n v="1262.5"/>
    <x v="1"/>
    <x v="40"/>
  </r>
  <r>
    <x v="3775"/>
    <x v="3770"/>
    <x v="3773"/>
    <x v="13"/>
    <x v="557"/>
    <x v="598"/>
    <x v="0"/>
    <x v="0"/>
    <s v="USD"/>
    <n v="1428552000"/>
    <x v="3759"/>
    <n v="1426199843"/>
    <x v="3775"/>
    <x v="0"/>
    <x v="25"/>
    <x v="0"/>
    <x v="40"/>
    <n v="1009.5"/>
    <x v="1"/>
    <x v="40"/>
  </r>
  <r>
    <x v="3776"/>
    <x v="3771"/>
    <x v="3774"/>
    <x v="6"/>
    <x v="763"/>
    <x v="2712"/>
    <x v="0"/>
    <x v="0"/>
    <s v="USD"/>
    <n v="1406854800"/>
    <x v="3760"/>
    <n v="1403599778"/>
    <x v="3776"/>
    <x v="0"/>
    <x v="225"/>
    <x v="0"/>
    <x v="40"/>
    <n v="4315.5"/>
    <x v="1"/>
    <x v="40"/>
  </r>
  <r>
    <x v="3777"/>
    <x v="3772"/>
    <x v="3775"/>
    <x v="13"/>
    <x v="2459"/>
    <x v="2713"/>
    <x v="0"/>
    <x v="0"/>
    <s v="USD"/>
    <n v="1411790400"/>
    <x v="3761"/>
    <n v="1409884821"/>
    <x v="3777"/>
    <x v="0"/>
    <x v="211"/>
    <x v="0"/>
    <x v="40"/>
    <n v="1461.5"/>
    <x v="1"/>
    <x v="40"/>
  </r>
  <r>
    <x v="3778"/>
    <x v="3773"/>
    <x v="3776"/>
    <x v="262"/>
    <x v="570"/>
    <x v="2714"/>
    <x v="0"/>
    <x v="0"/>
    <s v="USD"/>
    <n v="1423942780"/>
    <x v="3762"/>
    <n v="1418758780"/>
    <x v="3778"/>
    <x v="0"/>
    <x v="17"/>
    <x v="0"/>
    <x v="40"/>
    <n v="1278.5"/>
    <x v="1"/>
    <x v="40"/>
  </r>
  <r>
    <x v="3779"/>
    <x v="3774"/>
    <x v="3777"/>
    <x v="36"/>
    <x v="2460"/>
    <x v="2715"/>
    <x v="0"/>
    <x v="0"/>
    <s v="USD"/>
    <n v="1459010340"/>
    <x v="3763"/>
    <n v="1456421940"/>
    <x v="3779"/>
    <x v="0"/>
    <x v="248"/>
    <x v="0"/>
    <x v="40"/>
    <n v="7856"/>
    <x v="1"/>
    <x v="40"/>
  </r>
  <r>
    <x v="3780"/>
    <x v="3775"/>
    <x v="3778"/>
    <x v="30"/>
    <x v="142"/>
    <x v="43"/>
    <x v="0"/>
    <x v="0"/>
    <s v="USD"/>
    <n v="1436817960"/>
    <x v="3764"/>
    <n v="1433999785"/>
    <x v="3780"/>
    <x v="0"/>
    <x v="209"/>
    <x v="0"/>
    <x v="40"/>
    <n v="1515"/>
    <x v="1"/>
    <x v="40"/>
  </r>
  <r>
    <x v="3781"/>
    <x v="3776"/>
    <x v="3779"/>
    <x v="37"/>
    <x v="2461"/>
    <x v="2716"/>
    <x v="0"/>
    <x v="0"/>
    <s v="USD"/>
    <n v="1410210685"/>
    <x v="3765"/>
    <n v="1408050685"/>
    <x v="3781"/>
    <x v="0"/>
    <x v="47"/>
    <x v="0"/>
    <x v="40"/>
    <n v="2493.5"/>
    <x v="1"/>
    <x v="40"/>
  </r>
  <r>
    <x v="3782"/>
    <x v="3777"/>
    <x v="3780"/>
    <x v="13"/>
    <x v="1256"/>
    <x v="1409"/>
    <x v="0"/>
    <x v="1"/>
    <s v="GBP"/>
    <n v="1469401200"/>
    <x v="3766"/>
    <n v="1466887297"/>
    <x v="3782"/>
    <x v="0"/>
    <x v="74"/>
    <x v="0"/>
    <x v="40"/>
    <n v="1031"/>
    <x v="1"/>
    <x v="40"/>
  </r>
  <r>
    <x v="3783"/>
    <x v="3778"/>
    <x v="3781"/>
    <x v="38"/>
    <x v="2462"/>
    <x v="2717"/>
    <x v="0"/>
    <x v="0"/>
    <s v="USD"/>
    <n v="1458057600"/>
    <x v="3767"/>
    <n v="1455938520"/>
    <x v="3783"/>
    <x v="0"/>
    <x v="54"/>
    <x v="0"/>
    <x v="40"/>
    <n v="785.5"/>
    <x v="1"/>
    <x v="40"/>
  </r>
  <r>
    <x v="3784"/>
    <x v="3779"/>
    <x v="3782"/>
    <x v="28"/>
    <x v="1900"/>
    <x v="935"/>
    <x v="0"/>
    <x v="5"/>
    <s v="CAD"/>
    <n v="1468193532"/>
    <x v="3768"/>
    <n v="1465601532"/>
    <x v="3784"/>
    <x v="0"/>
    <x v="73"/>
    <x v="0"/>
    <x v="40"/>
    <n v="580"/>
    <x v="1"/>
    <x v="40"/>
  </r>
  <r>
    <x v="3785"/>
    <x v="3780"/>
    <x v="3783"/>
    <x v="13"/>
    <x v="10"/>
    <x v="2718"/>
    <x v="0"/>
    <x v="1"/>
    <s v="GBP"/>
    <n v="1470132180"/>
    <x v="3769"/>
    <n v="1467040769"/>
    <x v="3785"/>
    <x v="0"/>
    <x v="209"/>
    <x v="0"/>
    <x v="40"/>
    <n v="1522.5"/>
    <x v="1"/>
    <x v="40"/>
  </r>
  <r>
    <x v="3786"/>
    <x v="3781"/>
    <x v="3784"/>
    <x v="12"/>
    <x v="2463"/>
    <x v="2719"/>
    <x v="0"/>
    <x v="0"/>
    <s v="USD"/>
    <n v="1464310475"/>
    <x v="3770"/>
    <n v="1461718475"/>
    <x v="3786"/>
    <x v="0"/>
    <x v="26"/>
    <x v="0"/>
    <x v="40"/>
    <n v="3364.5"/>
    <x v="1"/>
    <x v="40"/>
  </r>
  <r>
    <x v="3787"/>
    <x v="3782"/>
    <x v="3785"/>
    <x v="18"/>
    <x v="574"/>
    <x v="2720"/>
    <x v="0"/>
    <x v="0"/>
    <s v="USD"/>
    <n v="1436587140"/>
    <x v="3514"/>
    <n v="1434113406"/>
    <x v="3787"/>
    <x v="0"/>
    <x v="73"/>
    <x v="0"/>
    <x v="40"/>
    <n v="180.5"/>
    <x v="1"/>
    <x v="40"/>
  </r>
  <r>
    <x v="3788"/>
    <x v="3783"/>
    <x v="3786"/>
    <x v="96"/>
    <x v="83"/>
    <x v="886"/>
    <x v="2"/>
    <x v="0"/>
    <s v="USD"/>
    <n v="1450887480"/>
    <x v="3771"/>
    <n v="1448469719"/>
    <x v="3788"/>
    <x v="0"/>
    <x v="29"/>
    <x v="1"/>
    <x v="40"/>
    <n v="250.5"/>
    <x v="1"/>
    <x v="40"/>
  </r>
  <r>
    <x v="3789"/>
    <x v="3784"/>
    <x v="3787"/>
    <x v="424"/>
    <x v="851"/>
    <x v="2721"/>
    <x v="2"/>
    <x v="1"/>
    <s v="GBP"/>
    <n v="1434395418"/>
    <x v="3772"/>
    <n v="1431630618"/>
    <x v="3789"/>
    <x v="0"/>
    <x v="80"/>
    <x v="1"/>
    <x v="40"/>
    <n v="60"/>
    <x v="1"/>
    <x v="40"/>
  </r>
  <r>
    <x v="3790"/>
    <x v="3785"/>
    <x v="3788"/>
    <x v="36"/>
    <x v="117"/>
    <x v="109"/>
    <x v="2"/>
    <x v="0"/>
    <s v="USD"/>
    <n v="1479834023"/>
    <x v="3773"/>
    <n v="1477238423"/>
    <x v="3790"/>
    <x v="0"/>
    <x v="78"/>
    <x v="1"/>
    <x v="40"/>
    <n v="0"/>
    <x v="1"/>
    <x v="40"/>
  </r>
  <r>
    <x v="3791"/>
    <x v="3786"/>
    <x v="3789"/>
    <x v="15"/>
    <x v="117"/>
    <x v="109"/>
    <x v="2"/>
    <x v="0"/>
    <s v="USD"/>
    <n v="1404664592"/>
    <x v="3774"/>
    <n v="1399480592"/>
    <x v="3791"/>
    <x v="0"/>
    <x v="78"/>
    <x v="1"/>
    <x v="40"/>
    <n v="0"/>
    <x v="1"/>
    <x v="40"/>
  </r>
  <r>
    <x v="3792"/>
    <x v="3787"/>
    <x v="3790"/>
    <x v="78"/>
    <x v="428"/>
    <x v="1228"/>
    <x v="2"/>
    <x v="0"/>
    <s v="USD"/>
    <n v="1436957022"/>
    <x v="3775"/>
    <n v="1434365022"/>
    <x v="3792"/>
    <x v="0"/>
    <x v="84"/>
    <x v="1"/>
    <x v="40"/>
    <n v="18.5"/>
    <x v="1"/>
    <x v="40"/>
  </r>
  <r>
    <x v="3793"/>
    <x v="3788"/>
    <x v="3791"/>
    <x v="39"/>
    <x v="2411"/>
    <x v="2722"/>
    <x v="2"/>
    <x v="0"/>
    <s v="USD"/>
    <n v="1418769129"/>
    <x v="3776"/>
    <n v="1416954729"/>
    <x v="3793"/>
    <x v="0"/>
    <x v="54"/>
    <x v="1"/>
    <x v="40"/>
    <n v="2100"/>
    <x v="1"/>
    <x v="40"/>
  </r>
  <r>
    <x v="3794"/>
    <x v="3789"/>
    <x v="3792"/>
    <x v="10"/>
    <x v="155"/>
    <x v="460"/>
    <x v="2"/>
    <x v="1"/>
    <s v="GBP"/>
    <n v="1433685354"/>
    <x v="3777"/>
    <n v="1431093354"/>
    <x v="3794"/>
    <x v="0"/>
    <x v="29"/>
    <x v="1"/>
    <x v="40"/>
    <n v="25.5"/>
    <x v="1"/>
    <x v="40"/>
  </r>
  <r>
    <x v="3795"/>
    <x v="3790"/>
    <x v="3793"/>
    <x v="20"/>
    <x v="115"/>
    <x v="1312"/>
    <x v="2"/>
    <x v="1"/>
    <s v="GBP"/>
    <n v="1440801000"/>
    <x v="3778"/>
    <n v="1437042490"/>
    <x v="3795"/>
    <x v="0"/>
    <x v="84"/>
    <x v="1"/>
    <x v="40"/>
    <n v="6"/>
    <x v="1"/>
    <x v="40"/>
  </r>
  <r>
    <x v="3796"/>
    <x v="3791"/>
    <x v="3794"/>
    <x v="290"/>
    <x v="116"/>
    <x v="2723"/>
    <x v="2"/>
    <x v="0"/>
    <s v="USD"/>
    <n v="1484354556"/>
    <x v="3779"/>
    <n v="1479170556"/>
    <x v="3796"/>
    <x v="0"/>
    <x v="29"/>
    <x v="1"/>
    <x v="40"/>
    <n v="1"/>
    <x v="1"/>
    <x v="40"/>
  </r>
  <r>
    <x v="3797"/>
    <x v="3792"/>
    <x v="3795"/>
    <x v="12"/>
    <x v="2464"/>
    <x v="2724"/>
    <x v="2"/>
    <x v="0"/>
    <s v="USD"/>
    <n v="1429564165"/>
    <x v="3780"/>
    <n v="1426972165"/>
    <x v="3797"/>
    <x v="0"/>
    <x v="77"/>
    <x v="1"/>
    <x v="40"/>
    <n v="2708.5"/>
    <x v="1"/>
    <x v="40"/>
  </r>
  <r>
    <x v="3798"/>
    <x v="3793"/>
    <x v="3796"/>
    <x v="54"/>
    <x v="581"/>
    <x v="2725"/>
    <x v="2"/>
    <x v="0"/>
    <s v="USD"/>
    <n v="1407691248"/>
    <x v="3781"/>
    <n v="1405099248"/>
    <x v="3798"/>
    <x v="0"/>
    <x v="81"/>
    <x v="1"/>
    <x v="40"/>
    <n v="515"/>
    <x v="1"/>
    <x v="40"/>
  </r>
  <r>
    <x v="3799"/>
    <x v="3794"/>
    <x v="3797"/>
    <x v="3"/>
    <x v="2465"/>
    <x v="2726"/>
    <x v="2"/>
    <x v="0"/>
    <s v="USD"/>
    <n v="1457734843"/>
    <x v="3782"/>
    <n v="1455142843"/>
    <x v="3799"/>
    <x v="0"/>
    <x v="80"/>
    <x v="1"/>
    <x v="40"/>
    <n v="203"/>
    <x v="1"/>
    <x v="40"/>
  </r>
  <r>
    <x v="3800"/>
    <x v="3795"/>
    <x v="3798"/>
    <x v="29"/>
    <x v="695"/>
    <x v="2727"/>
    <x v="2"/>
    <x v="0"/>
    <s v="USD"/>
    <n v="1420952340"/>
    <x v="3783"/>
    <n v="1418146883"/>
    <x v="3800"/>
    <x v="0"/>
    <x v="38"/>
    <x v="1"/>
    <x v="40"/>
    <n v="448.5"/>
    <x v="1"/>
    <x v="40"/>
  </r>
  <r>
    <x v="3801"/>
    <x v="3796"/>
    <x v="3799"/>
    <x v="10"/>
    <x v="446"/>
    <x v="2728"/>
    <x v="2"/>
    <x v="0"/>
    <s v="USD"/>
    <n v="1420215216"/>
    <x v="3784"/>
    <n v="1417536816"/>
    <x v="3801"/>
    <x v="0"/>
    <x v="82"/>
    <x v="1"/>
    <x v="40"/>
    <n v="217.5"/>
    <x v="1"/>
    <x v="40"/>
  </r>
  <r>
    <x v="3802"/>
    <x v="3797"/>
    <x v="3800"/>
    <x v="9"/>
    <x v="117"/>
    <x v="109"/>
    <x v="2"/>
    <x v="0"/>
    <s v="USD"/>
    <n v="1445482906"/>
    <x v="3785"/>
    <n v="1442890906"/>
    <x v="3802"/>
    <x v="0"/>
    <x v="78"/>
    <x v="1"/>
    <x v="40"/>
    <n v="0"/>
    <x v="1"/>
    <x v="40"/>
  </r>
  <r>
    <x v="3803"/>
    <x v="3798"/>
    <x v="3801"/>
    <x v="14"/>
    <x v="2466"/>
    <x v="2729"/>
    <x v="2"/>
    <x v="0"/>
    <s v="USD"/>
    <n v="1457133568"/>
    <x v="3786"/>
    <n v="1454541568"/>
    <x v="3803"/>
    <x v="0"/>
    <x v="244"/>
    <x v="1"/>
    <x v="40"/>
    <n v="1199"/>
    <x v="1"/>
    <x v="40"/>
  </r>
  <r>
    <x v="3804"/>
    <x v="3799"/>
    <x v="3802"/>
    <x v="6"/>
    <x v="117"/>
    <x v="109"/>
    <x v="2"/>
    <x v="0"/>
    <s v="USD"/>
    <n v="1469948400"/>
    <x v="3787"/>
    <n v="1465172024"/>
    <x v="3804"/>
    <x v="0"/>
    <x v="78"/>
    <x v="1"/>
    <x v="40"/>
    <n v="0"/>
    <x v="1"/>
    <x v="40"/>
  </r>
  <r>
    <x v="3805"/>
    <x v="3800"/>
    <x v="3803"/>
    <x v="60"/>
    <x v="158"/>
    <x v="133"/>
    <x v="2"/>
    <x v="0"/>
    <s v="USD"/>
    <n v="1411852640"/>
    <x v="3788"/>
    <n v="1406668640"/>
    <x v="3805"/>
    <x v="0"/>
    <x v="84"/>
    <x v="1"/>
    <x v="40"/>
    <n v="2.5"/>
    <x v="1"/>
    <x v="40"/>
  </r>
  <r>
    <x v="3806"/>
    <x v="3801"/>
    <x v="3804"/>
    <x v="51"/>
    <x v="139"/>
    <x v="2730"/>
    <x v="2"/>
    <x v="2"/>
    <s v="AUD"/>
    <n v="1404022381"/>
    <x v="3789"/>
    <n v="1402294381"/>
    <x v="3806"/>
    <x v="0"/>
    <x v="29"/>
    <x v="1"/>
    <x v="40"/>
    <n v="3"/>
    <x v="1"/>
    <x v="40"/>
  </r>
  <r>
    <x v="3807"/>
    <x v="3802"/>
    <x v="3805"/>
    <x v="15"/>
    <x v="2467"/>
    <x v="2731"/>
    <x v="2"/>
    <x v="0"/>
    <s v="USD"/>
    <n v="1428097739"/>
    <x v="3790"/>
    <n v="1427492939"/>
    <x v="3807"/>
    <x v="0"/>
    <x v="82"/>
    <x v="1"/>
    <x v="40"/>
    <n v="232"/>
    <x v="1"/>
    <x v="40"/>
  </r>
  <r>
    <x v="3808"/>
    <x v="3803"/>
    <x v="3806"/>
    <x v="28"/>
    <x v="325"/>
    <x v="31"/>
    <x v="0"/>
    <x v="1"/>
    <s v="GBP"/>
    <n v="1429955619"/>
    <x v="3791"/>
    <n v="1424775219"/>
    <x v="3808"/>
    <x v="0"/>
    <x v="54"/>
    <x v="0"/>
    <x v="6"/>
    <n v="512"/>
    <x v="1"/>
    <x v="6"/>
  </r>
  <r>
    <x v="3809"/>
    <x v="3804"/>
    <x v="3807"/>
    <x v="13"/>
    <x v="874"/>
    <x v="982"/>
    <x v="0"/>
    <x v="1"/>
    <s v="GBP"/>
    <n v="1406761200"/>
    <x v="3792"/>
    <n v="1402403907"/>
    <x v="3809"/>
    <x v="0"/>
    <x v="44"/>
    <x v="0"/>
    <x v="6"/>
    <n v="1031.5"/>
    <x v="1"/>
    <x v="6"/>
  </r>
  <r>
    <x v="3810"/>
    <x v="3805"/>
    <x v="3808"/>
    <x v="15"/>
    <x v="2468"/>
    <x v="2732"/>
    <x v="0"/>
    <x v="0"/>
    <s v="USD"/>
    <n v="1426965758"/>
    <x v="3793"/>
    <n v="1424377358"/>
    <x v="3810"/>
    <x v="0"/>
    <x v="55"/>
    <x v="0"/>
    <x v="6"/>
    <n v="926"/>
    <x v="1"/>
    <x v="6"/>
  </r>
  <r>
    <x v="3811"/>
    <x v="3806"/>
    <x v="3809"/>
    <x v="49"/>
    <x v="2469"/>
    <x v="2733"/>
    <x v="0"/>
    <x v="1"/>
    <s v="GBP"/>
    <n v="1464692400"/>
    <x v="3794"/>
    <n v="1461769373"/>
    <x v="3811"/>
    <x v="0"/>
    <x v="10"/>
    <x v="0"/>
    <x v="6"/>
    <n v="422"/>
    <x v="1"/>
    <x v="6"/>
  </r>
  <r>
    <x v="3812"/>
    <x v="3807"/>
    <x v="3810"/>
    <x v="13"/>
    <x v="1539"/>
    <x v="1708"/>
    <x v="0"/>
    <x v="5"/>
    <s v="CAD"/>
    <n v="1433131140"/>
    <x v="2551"/>
    <n v="1429120908"/>
    <x v="3812"/>
    <x v="0"/>
    <x v="202"/>
    <x v="0"/>
    <x v="6"/>
    <n v="1101"/>
    <x v="1"/>
    <x v="6"/>
  </r>
  <r>
    <x v="3813"/>
    <x v="3808"/>
    <x v="3811"/>
    <x v="190"/>
    <x v="2470"/>
    <x v="2734"/>
    <x v="0"/>
    <x v="0"/>
    <s v="USD"/>
    <n v="1465940580"/>
    <x v="3795"/>
    <n v="1462603021"/>
    <x v="3813"/>
    <x v="0"/>
    <x v="74"/>
    <x v="0"/>
    <x v="6"/>
    <n v="1073.4949999999999"/>
    <x v="1"/>
    <x v="6"/>
  </r>
  <r>
    <x v="3814"/>
    <x v="3809"/>
    <x v="3812"/>
    <x v="15"/>
    <x v="2083"/>
    <x v="2735"/>
    <x v="0"/>
    <x v="0"/>
    <s v="USD"/>
    <n v="1427860740"/>
    <x v="3532"/>
    <n v="1424727712"/>
    <x v="3814"/>
    <x v="0"/>
    <x v="69"/>
    <x v="0"/>
    <x v="6"/>
    <n v="1068"/>
    <x v="1"/>
    <x v="6"/>
  </r>
  <r>
    <x v="3815"/>
    <x v="3810"/>
    <x v="3813"/>
    <x v="28"/>
    <x v="2471"/>
    <x v="2736"/>
    <x v="0"/>
    <x v="1"/>
    <s v="GBP"/>
    <n v="1440111600"/>
    <x v="3796"/>
    <n v="1437545657"/>
    <x v="3815"/>
    <x v="0"/>
    <x v="9"/>
    <x v="0"/>
    <x v="6"/>
    <n v="510.005"/>
    <x v="1"/>
    <x v="6"/>
  </r>
  <r>
    <x v="3816"/>
    <x v="3811"/>
    <x v="3814"/>
    <x v="15"/>
    <x v="2472"/>
    <x v="2737"/>
    <x v="0"/>
    <x v="0"/>
    <s v="USD"/>
    <n v="1405614823"/>
    <x v="3797"/>
    <n v="1403022823"/>
    <x v="3816"/>
    <x v="0"/>
    <x v="77"/>
    <x v="0"/>
    <x v="6"/>
    <n v="912.78499999999997"/>
    <x v="1"/>
    <x v="6"/>
  </r>
  <r>
    <x v="3817"/>
    <x v="3812"/>
    <x v="3815"/>
    <x v="13"/>
    <x v="2473"/>
    <x v="75"/>
    <x v="0"/>
    <x v="0"/>
    <s v="USD"/>
    <n v="1445659140"/>
    <x v="3798"/>
    <n v="1444236216"/>
    <x v="3817"/>
    <x v="0"/>
    <x v="9"/>
    <x v="0"/>
    <x v="6"/>
    <n v="1082.5"/>
    <x v="1"/>
    <x v="6"/>
  </r>
  <r>
    <x v="3818"/>
    <x v="3813"/>
    <x v="3816"/>
    <x v="49"/>
    <x v="365"/>
    <x v="2738"/>
    <x v="0"/>
    <x v="0"/>
    <s v="USD"/>
    <n v="1426187582"/>
    <x v="3799"/>
    <n v="1423599182"/>
    <x v="3818"/>
    <x v="0"/>
    <x v="73"/>
    <x v="0"/>
    <x v="6"/>
    <n v="290"/>
    <x v="1"/>
    <x v="6"/>
  </r>
  <r>
    <x v="3819"/>
    <x v="3814"/>
    <x v="3705"/>
    <x v="28"/>
    <x v="2474"/>
    <x v="201"/>
    <x v="0"/>
    <x v="0"/>
    <s v="USD"/>
    <n v="1437166920"/>
    <x v="3800"/>
    <n v="1435554104"/>
    <x v="3819"/>
    <x v="0"/>
    <x v="55"/>
    <x v="0"/>
    <x v="6"/>
    <n v="545"/>
    <x v="1"/>
    <x v="6"/>
  </r>
  <r>
    <x v="3820"/>
    <x v="3815"/>
    <x v="3817"/>
    <x v="43"/>
    <x v="357"/>
    <x v="2255"/>
    <x v="0"/>
    <x v="1"/>
    <s v="GBP"/>
    <n v="1436110717"/>
    <x v="3801"/>
    <n v="1433518717"/>
    <x v="3820"/>
    <x v="0"/>
    <x v="9"/>
    <x v="0"/>
    <x v="6"/>
    <n v="225"/>
    <x v="1"/>
    <x v="6"/>
  </r>
  <r>
    <x v="3821"/>
    <x v="3816"/>
    <x v="3818"/>
    <x v="8"/>
    <x v="2475"/>
    <x v="2739"/>
    <x v="0"/>
    <x v="0"/>
    <s v="USD"/>
    <n v="1451881207"/>
    <x v="3802"/>
    <n v="1449116407"/>
    <x v="3821"/>
    <x v="0"/>
    <x v="67"/>
    <x v="0"/>
    <x v="6"/>
    <n v="1852.5"/>
    <x v="1"/>
    <x v="6"/>
  </r>
  <r>
    <x v="3822"/>
    <x v="3817"/>
    <x v="3819"/>
    <x v="10"/>
    <x v="2476"/>
    <x v="2740"/>
    <x v="0"/>
    <x v="12"/>
    <s v="EUR"/>
    <n v="1453244340"/>
    <x v="3803"/>
    <n v="1448136417"/>
    <x v="3822"/>
    <x v="0"/>
    <x v="88"/>
    <x v="0"/>
    <x v="6"/>
    <n v="2788.5"/>
    <x v="1"/>
    <x v="6"/>
  </r>
  <r>
    <x v="3823"/>
    <x v="3818"/>
    <x v="3820"/>
    <x v="30"/>
    <x v="2477"/>
    <x v="938"/>
    <x v="0"/>
    <x v="0"/>
    <s v="USD"/>
    <n v="1437364740"/>
    <x v="3804"/>
    <n v="1434405044"/>
    <x v="3823"/>
    <x v="0"/>
    <x v="14"/>
    <x v="0"/>
    <x v="6"/>
    <n v="1345.5"/>
    <x v="1"/>
    <x v="6"/>
  </r>
  <r>
    <x v="3824"/>
    <x v="3819"/>
    <x v="3821"/>
    <x v="49"/>
    <x v="795"/>
    <x v="1277"/>
    <x v="0"/>
    <x v="1"/>
    <s v="GBP"/>
    <n v="1470058860"/>
    <x v="3805"/>
    <n v="1469026903"/>
    <x v="3824"/>
    <x v="0"/>
    <x v="63"/>
    <x v="0"/>
    <x v="6"/>
    <n v="138.5"/>
    <x v="1"/>
    <x v="6"/>
  </r>
  <r>
    <x v="3825"/>
    <x v="3820"/>
    <x v="3822"/>
    <x v="10"/>
    <x v="2478"/>
    <x v="2741"/>
    <x v="0"/>
    <x v="0"/>
    <s v="USD"/>
    <n v="1434505214"/>
    <x v="3806"/>
    <n v="1432690814"/>
    <x v="3825"/>
    <x v="0"/>
    <x v="72"/>
    <x v="0"/>
    <x v="6"/>
    <n v="2660"/>
    <x v="1"/>
    <x v="6"/>
  </r>
  <r>
    <x v="3826"/>
    <x v="3821"/>
    <x v="3823"/>
    <x v="20"/>
    <x v="526"/>
    <x v="650"/>
    <x v="0"/>
    <x v="1"/>
    <s v="GBP"/>
    <n v="1430993394"/>
    <x v="3807"/>
    <n v="1428401394"/>
    <x v="3826"/>
    <x v="0"/>
    <x v="55"/>
    <x v="0"/>
    <x v="6"/>
    <n v="370.5"/>
    <x v="1"/>
    <x v="6"/>
  </r>
  <r>
    <x v="3827"/>
    <x v="3822"/>
    <x v="3824"/>
    <x v="9"/>
    <x v="2479"/>
    <x v="2742"/>
    <x v="0"/>
    <x v="1"/>
    <s v="GBP"/>
    <n v="1427414400"/>
    <x v="3808"/>
    <n v="1422656201"/>
    <x v="3827"/>
    <x v="0"/>
    <x v="71"/>
    <x v="0"/>
    <x v="6"/>
    <n v="2322.5"/>
    <x v="1"/>
    <x v="6"/>
  </r>
  <r>
    <x v="3828"/>
    <x v="3823"/>
    <x v="3825"/>
    <x v="10"/>
    <x v="97"/>
    <x v="31"/>
    <x v="0"/>
    <x v="0"/>
    <s v="USD"/>
    <n v="1420033187"/>
    <x v="3809"/>
    <n v="1414845587"/>
    <x v="3828"/>
    <x v="0"/>
    <x v="33"/>
    <x v="0"/>
    <x v="6"/>
    <n v="2514"/>
    <x v="1"/>
    <x v="6"/>
  </r>
  <r>
    <x v="3829"/>
    <x v="3824"/>
    <x v="3826"/>
    <x v="2"/>
    <x v="2480"/>
    <x v="20"/>
    <x v="0"/>
    <x v="0"/>
    <s v="USD"/>
    <n v="1472676371"/>
    <x v="3810"/>
    <n v="1470948371"/>
    <x v="3829"/>
    <x v="0"/>
    <x v="22"/>
    <x v="0"/>
    <x v="6"/>
    <n v="254.5"/>
    <x v="1"/>
    <x v="6"/>
  </r>
  <r>
    <x v="3830"/>
    <x v="3825"/>
    <x v="3827"/>
    <x v="213"/>
    <x v="1175"/>
    <x v="2743"/>
    <x v="0"/>
    <x v="0"/>
    <s v="USD"/>
    <n v="1464371211"/>
    <x v="3811"/>
    <n v="1463161611"/>
    <x v="3830"/>
    <x v="0"/>
    <x v="83"/>
    <x v="0"/>
    <x v="6"/>
    <n v="114"/>
    <x v="1"/>
    <x v="6"/>
  </r>
  <r>
    <x v="3831"/>
    <x v="3826"/>
    <x v="3828"/>
    <x v="2"/>
    <x v="2481"/>
    <x v="2744"/>
    <x v="0"/>
    <x v="0"/>
    <s v="USD"/>
    <n v="1415222545"/>
    <x v="3812"/>
    <n v="1413404545"/>
    <x v="3831"/>
    <x v="0"/>
    <x v="82"/>
    <x v="0"/>
    <x v="6"/>
    <n v="269.55500000000001"/>
    <x v="1"/>
    <x v="6"/>
  </r>
  <r>
    <x v="3832"/>
    <x v="3827"/>
    <x v="3829"/>
    <x v="38"/>
    <x v="2482"/>
    <x v="436"/>
    <x v="0"/>
    <x v="0"/>
    <s v="USD"/>
    <n v="1455936335"/>
    <x v="3813"/>
    <n v="1452048335"/>
    <x v="3832"/>
    <x v="0"/>
    <x v="82"/>
    <x v="0"/>
    <x v="6"/>
    <n v="632.5"/>
    <x v="1"/>
    <x v="6"/>
  </r>
  <r>
    <x v="3833"/>
    <x v="3828"/>
    <x v="3830"/>
    <x v="38"/>
    <x v="2483"/>
    <x v="988"/>
    <x v="0"/>
    <x v="5"/>
    <s v="CAD"/>
    <n v="1417460940"/>
    <x v="3814"/>
    <n v="1416516972"/>
    <x v="3833"/>
    <x v="0"/>
    <x v="9"/>
    <x v="0"/>
    <x v="6"/>
    <n v="710"/>
    <x v="1"/>
    <x v="6"/>
  </r>
  <r>
    <x v="3834"/>
    <x v="3829"/>
    <x v="3831"/>
    <x v="9"/>
    <x v="2484"/>
    <x v="2745"/>
    <x v="0"/>
    <x v="1"/>
    <s v="GBP"/>
    <n v="1434624067"/>
    <x v="3815"/>
    <n v="1432032067"/>
    <x v="3834"/>
    <x v="0"/>
    <x v="7"/>
    <x v="0"/>
    <x v="6"/>
    <n v="1664"/>
    <x v="1"/>
    <x v="6"/>
  </r>
  <r>
    <x v="3835"/>
    <x v="3830"/>
    <x v="3832"/>
    <x v="48"/>
    <x v="1002"/>
    <x v="583"/>
    <x v="0"/>
    <x v="1"/>
    <s v="GBP"/>
    <n v="1461278208"/>
    <x v="3816"/>
    <n v="1459463808"/>
    <x v="3835"/>
    <x v="0"/>
    <x v="22"/>
    <x v="0"/>
    <x v="6"/>
    <n v="164"/>
    <x v="1"/>
    <x v="6"/>
  </r>
  <r>
    <x v="3836"/>
    <x v="3831"/>
    <x v="3833"/>
    <x v="134"/>
    <x v="72"/>
    <x v="2460"/>
    <x v="0"/>
    <x v="0"/>
    <s v="USD"/>
    <n v="1470197340"/>
    <x v="3817"/>
    <n v="1467497652"/>
    <x v="3836"/>
    <x v="0"/>
    <x v="25"/>
    <x v="0"/>
    <x v="6"/>
    <n v="457"/>
    <x v="1"/>
    <x v="6"/>
  </r>
  <r>
    <x v="3837"/>
    <x v="3832"/>
    <x v="3834"/>
    <x v="13"/>
    <x v="2485"/>
    <x v="426"/>
    <x v="0"/>
    <x v="1"/>
    <s v="GBP"/>
    <n v="1435947758"/>
    <x v="3818"/>
    <n v="1432837358"/>
    <x v="3837"/>
    <x v="0"/>
    <x v="57"/>
    <x v="0"/>
    <x v="6"/>
    <n v="1029.5"/>
    <x v="1"/>
    <x v="6"/>
  </r>
  <r>
    <x v="3838"/>
    <x v="3833"/>
    <x v="3835"/>
    <x v="57"/>
    <x v="2486"/>
    <x v="2746"/>
    <x v="0"/>
    <x v="11"/>
    <s v="SEK"/>
    <n v="1432314209"/>
    <x v="3819"/>
    <n v="1429722209"/>
    <x v="3838"/>
    <x v="0"/>
    <x v="61"/>
    <x v="0"/>
    <x v="6"/>
    <n v="50462"/>
    <x v="1"/>
    <x v="6"/>
  </r>
  <r>
    <x v="3839"/>
    <x v="3834"/>
    <x v="3836"/>
    <x v="13"/>
    <x v="874"/>
    <x v="982"/>
    <x v="0"/>
    <x v="0"/>
    <s v="USD"/>
    <n v="1438226724"/>
    <x v="3820"/>
    <n v="1433042724"/>
    <x v="3839"/>
    <x v="0"/>
    <x v="58"/>
    <x v="0"/>
    <x v="6"/>
    <n v="1028.5"/>
    <x v="1"/>
    <x v="6"/>
  </r>
  <r>
    <x v="3840"/>
    <x v="3835"/>
    <x v="3837"/>
    <x v="332"/>
    <x v="654"/>
    <x v="2747"/>
    <x v="0"/>
    <x v="1"/>
    <s v="GBP"/>
    <n v="1459180229"/>
    <x v="3821"/>
    <n v="1457023829"/>
    <x v="3840"/>
    <x v="0"/>
    <x v="83"/>
    <x v="0"/>
    <x v="6"/>
    <n v="34"/>
    <x v="1"/>
    <x v="6"/>
  </r>
  <r>
    <x v="3841"/>
    <x v="3836"/>
    <x v="3838"/>
    <x v="3"/>
    <x v="2487"/>
    <x v="2748"/>
    <x v="2"/>
    <x v="0"/>
    <s v="USD"/>
    <n v="1405882287"/>
    <x v="3822"/>
    <n v="1400698287"/>
    <x v="3841"/>
    <x v="1"/>
    <x v="69"/>
    <x v="1"/>
    <x v="6"/>
    <n v="453"/>
    <x v="1"/>
    <x v="6"/>
  </r>
  <r>
    <x v="3842"/>
    <x v="3837"/>
    <x v="3839"/>
    <x v="10"/>
    <x v="2488"/>
    <x v="2749"/>
    <x v="2"/>
    <x v="1"/>
    <s v="GBP"/>
    <n v="1399809052"/>
    <x v="3823"/>
    <n v="1397217052"/>
    <x v="3842"/>
    <x v="1"/>
    <x v="23"/>
    <x v="1"/>
    <x v="6"/>
    <n v="560"/>
    <x v="1"/>
    <x v="6"/>
  </r>
  <r>
    <x v="3843"/>
    <x v="3838"/>
    <x v="3840"/>
    <x v="10"/>
    <x v="2489"/>
    <x v="2750"/>
    <x v="2"/>
    <x v="0"/>
    <s v="USD"/>
    <n v="1401587064"/>
    <x v="3824"/>
    <n v="1399427064"/>
    <x v="3843"/>
    <x v="1"/>
    <x v="10"/>
    <x v="1"/>
    <x v="6"/>
    <n v="542"/>
    <x v="1"/>
    <x v="6"/>
  </r>
  <r>
    <x v="3844"/>
    <x v="3839"/>
    <x v="3841"/>
    <x v="336"/>
    <x v="2490"/>
    <x v="2751"/>
    <x v="2"/>
    <x v="0"/>
    <s v="USD"/>
    <n v="1401778740"/>
    <x v="3825"/>
    <n v="1399474134"/>
    <x v="3844"/>
    <x v="1"/>
    <x v="133"/>
    <x v="1"/>
    <x v="6"/>
    <n v="2058"/>
    <x v="1"/>
    <x v="6"/>
  </r>
  <r>
    <x v="3845"/>
    <x v="3840"/>
    <x v="3842"/>
    <x v="79"/>
    <x v="2491"/>
    <x v="2752"/>
    <x v="2"/>
    <x v="0"/>
    <s v="USD"/>
    <n v="1443711774"/>
    <x v="3826"/>
    <n v="1441119774"/>
    <x v="3845"/>
    <x v="1"/>
    <x v="8"/>
    <x v="1"/>
    <x v="6"/>
    <n v="427"/>
    <x v="1"/>
    <x v="6"/>
  </r>
  <r>
    <x v="3846"/>
    <x v="3841"/>
    <x v="3843"/>
    <x v="39"/>
    <x v="2492"/>
    <x v="837"/>
    <x v="2"/>
    <x v="0"/>
    <s v="USD"/>
    <n v="1412405940"/>
    <x v="3827"/>
    <n v="1409721542"/>
    <x v="3846"/>
    <x v="1"/>
    <x v="22"/>
    <x v="1"/>
    <x v="6"/>
    <n v="98.5"/>
    <x v="1"/>
    <x v="6"/>
  </r>
  <r>
    <x v="3847"/>
    <x v="3842"/>
    <x v="3844"/>
    <x v="124"/>
    <x v="1230"/>
    <x v="2753"/>
    <x v="2"/>
    <x v="0"/>
    <s v="USD"/>
    <n v="1437283391"/>
    <x v="3828"/>
    <n v="1433395391"/>
    <x v="3847"/>
    <x v="1"/>
    <x v="82"/>
    <x v="1"/>
    <x v="6"/>
    <n v="853"/>
    <x v="1"/>
    <x v="6"/>
  </r>
  <r>
    <x v="3848"/>
    <x v="3843"/>
    <x v="3845"/>
    <x v="93"/>
    <x v="2493"/>
    <x v="2754"/>
    <x v="2"/>
    <x v="0"/>
    <s v="USD"/>
    <n v="1445196989"/>
    <x v="3829"/>
    <n v="1442604989"/>
    <x v="3848"/>
    <x v="1"/>
    <x v="68"/>
    <x v="1"/>
    <x v="6"/>
    <n v="1086"/>
    <x v="1"/>
    <x v="6"/>
  </r>
  <r>
    <x v="3849"/>
    <x v="3844"/>
    <x v="3846"/>
    <x v="11"/>
    <x v="2494"/>
    <x v="2755"/>
    <x v="2"/>
    <x v="12"/>
    <s v="EUR"/>
    <n v="1434047084"/>
    <x v="3830"/>
    <n v="1431455084"/>
    <x v="3849"/>
    <x v="1"/>
    <x v="33"/>
    <x v="1"/>
    <x v="6"/>
    <n v="1070.5"/>
    <x v="1"/>
    <x v="6"/>
  </r>
  <r>
    <x v="3850"/>
    <x v="3845"/>
    <x v="3847"/>
    <x v="28"/>
    <x v="2495"/>
    <x v="2756"/>
    <x v="2"/>
    <x v="0"/>
    <s v="USD"/>
    <n v="1420081143"/>
    <x v="3831"/>
    <n v="1417489143"/>
    <x v="3850"/>
    <x v="1"/>
    <x v="80"/>
    <x v="1"/>
    <x v="6"/>
    <n v="21"/>
    <x v="1"/>
    <x v="6"/>
  </r>
  <r>
    <x v="3851"/>
    <x v="3846"/>
    <x v="3848"/>
    <x v="30"/>
    <x v="1483"/>
    <x v="2757"/>
    <x v="2"/>
    <x v="1"/>
    <s v="GBP"/>
    <n v="1437129179"/>
    <x v="3832"/>
    <n v="1434537179"/>
    <x v="3851"/>
    <x v="1"/>
    <x v="54"/>
    <x v="1"/>
    <x v="6"/>
    <n v="438"/>
    <x v="1"/>
    <x v="6"/>
  </r>
  <r>
    <x v="3852"/>
    <x v="3847"/>
    <x v="3849"/>
    <x v="3"/>
    <x v="170"/>
    <x v="418"/>
    <x v="2"/>
    <x v="0"/>
    <s v="USD"/>
    <n v="1427427276"/>
    <x v="3833"/>
    <n v="1425270876"/>
    <x v="3852"/>
    <x v="0"/>
    <x v="84"/>
    <x v="1"/>
    <x v="6"/>
    <n v="11"/>
    <x v="1"/>
    <x v="6"/>
  </r>
  <r>
    <x v="3853"/>
    <x v="3848"/>
    <x v="3850"/>
    <x v="57"/>
    <x v="375"/>
    <x v="2758"/>
    <x v="2"/>
    <x v="0"/>
    <s v="USD"/>
    <n v="1409602178"/>
    <x v="3834"/>
    <n v="1406578178"/>
    <x v="3853"/>
    <x v="0"/>
    <x v="84"/>
    <x v="1"/>
    <x v="6"/>
    <n v="14"/>
    <x v="1"/>
    <x v="6"/>
  </r>
  <r>
    <x v="3854"/>
    <x v="3849"/>
    <x v="3851"/>
    <x v="34"/>
    <x v="2496"/>
    <x v="2759"/>
    <x v="2"/>
    <x v="0"/>
    <s v="USD"/>
    <n v="1431206058"/>
    <x v="3835"/>
    <n v="1428614058"/>
    <x v="3854"/>
    <x v="0"/>
    <x v="9"/>
    <x v="1"/>
    <x v="6"/>
    <n v="904"/>
    <x v="1"/>
    <x v="6"/>
  </r>
  <r>
    <x v="3855"/>
    <x v="3850"/>
    <x v="3852"/>
    <x v="28"/>
    <x v="379"/>
    <x v="453"/>
    <x v="2"/>
    <x v="0"/>
    <s v="USD"/>
    <n v="1427408271"/>
    <x v="3836"/>
    <n v="1424819871"/>
    <x v="3855"/>
    <x v="0"/>
    <x v="29"/>
    <x v="1"/>
    <x v="6"/>
    <n v="13"/>
    <x v="1"/>
    <x v="6"/>
  </r>
  <r>
    <x v="3856"/>
    <x v="3851"/>
    <x v="3853"/>
    <x v="10"/>
    <x v="116"/>
    <x v="459"/>
    <x v="2"/>
    <x v="0"/>
    <s v="USD"/>
    <n v="1425833403"/>
    <x v="3837"/>
    <n v="1423245003"/>
    <x v="3856"/>
    <x v="0"/>
    <x v="29"/>
    <x v="1"/>
    <x v="6"/>
    <n v="1"/>
    <x v="1"/>
    <x v="6"/>
  </r>
  <r>
    <x v="3857"/>
    <x v="3852"/>
    <x v="3854"/>
    <x v="10"/>
    <x v="92"/>
    <x v="2760"/>
    <x v="2"/>
    <x v="0"/>
    <s v="USD"/>
    <n v="1406913120"/>
    <x v="3838"/>
    <n v="1404927690"/>
    <x v="3857"/>
    <x v="0"/>
    <x v="80"/>
    <x v="1"/>
    <x v="6"/>
    <n v="132"/>
    <x v="1"/>
    <x v="6"/>
  </r>
  <r>
    <x v="3858"/>
    <x v="3853"/>
    <x v="3855"/>
    <x v="2"/>
    <x v="115"/>
    <x v="172"/>
    <x v="2"/>
    <x v="1"/>
    <s v="GBP"/>
    <n v="1432328400"/>
    <x v="3839"/>
    <n v="1430734844"/>
    <x v="3858"/>
    <x v="0"/>
    <x v="29"/>
    <x v="1"/>
    <x v="6"/>
    <n v="5.5"/>
    <x v="1"/>
    <x v="6"/>
  </r>
  <r>
    <x v="3859"/>
    <x v="3854"/>
    <x v="3856"/>
    <x v="30"/>
    <x v="116"/>
    <x v="167"/>
    <x v="2"/>
    <x v="0"/>
    <s v="USD"/>
    <n v="1403730000"/>
    <x v="3840"/>
    <n v="1401485207"/>
    <x v="3859"/>
    <x v="0"/>
    <x v="29"/>
    <x v="1"/>
    <x v="6"/>
    <n v="1"/>
    <x v="1"/>
    <x v="6"/>
  </r>
  <r>
    <x v="3860"/>
    <x v="3855"/>
    <x v="3857"/>
    <x v="12"/>
    <x v="848"/>
    <x v="2761"/>
    <x v="2"/>
    <x v="0"/>
    <s v="USD"/>
    <n v="1407858710"/>
    <x v="3841"/>
    <n v="1405266710"/>
    <x v="3860"/>
    <x v="0"/>
    <x v="62"/>
    <x v="1"/>
    <x v="6"/>
    <n v="536.5"/>
    <x v="1"/>
    <x v="6"/>
  </r>
  <r>
    <x v="3861"/>
    <x v="3856"/>
    <x v="3858"/>
    <x v="13"/>
    <x v="173"/>
    <x v="152"/>
    <x v="2"/>
    <x v="0"/>
    <s v="USD"/>
    <n v="1415828820"/>
    <x v="3842"/>
    <n v="1412258977"/>
    <x v="3861"/>
    <x v="0"/>
    <x v="29"/>
    <x v="1"/>
    <x v="6"/>
    <n v="50.5"/>
    <x v="1"/>
    <x v="6"/>
  </r>
  <r>
    <x v="3862"/>
    <x v="3857"/>
    <x v="3859"/>
    <x v="51"/>
    <x v="116"/>
    <x v="473"/>
    <x v="2"/>
    <x v="0"/>
    <s v="USD"/>
    <n v="1473699540"/>
    <x v="3843"/>
    <n v="1472451356"/>
    <x v="3862"/>
    <x v="0"/>
    <x v="29"/>
    <x v="1"/>
    <x v="6"/>
    <n v="1"/>
    <x v="1"/>
    <x v="6"/>
  </r>
  <r>
    <x v="3863"/>
    <x v="3858"/>
    <x v="3860"/>
    <x v="12"/>
    <x v="117"/>
    <x v="109"/>
    <x v="2"/>
    <x v="0"/>
    <s v="USD"/>
    <n v="1446739905"/>
    <x v="3844"/>
    <n v="1441552305"/>
    <x v="3863"/>
    <x v="0"/>
    <x v="78"/>
    <x v="1"/>
    <x v="6"/>
    <n v="0"/>
    <x v="1"/>
    <x v="6"/>
  </r>
  <r>
    <x v="3864"/>
    <x v="3859"/>
    <x v="3861"/>
    <x v="10"/>
    <x v="177"/>
    <x v="444"/>
    <x v="2"/>
    <x v="0"/>
    <s v="USD"/>
    <n v="1447799054"/>
    <x v="3845"/>
    <n v="1445203454"/>
    <x v="3864"/>
    <x v="0"/>
    <x v="83"/>
    <x v="1"/>
    <x v="6"/>
    <n v="31.5"/>
    <x v="1"/>
    <x v="6"/>
  </r>
  <r>
    <x v="3865"/>
    <x v="3860"/>
    <x v="3862"/>
    <x v="425"/>
    <x v="1084"/>
    <x v="2762"/>
    <x v="2"/>
    <x v="5"/>
    <s v="CAD"/>
    <n v="1409376600"/>
    <x v="3846"/>
    <n v="1405957098"/>
    <x v="3865"/>
    <x v="0"/>
    <x v="25"/>
    <x v="1"/>
    <x v="6"/>
    <n v="332"/>
    <x v="1"/>
    <x v="6"/>
  </r>
  <r>
    <x v="3866"/>
    <x v="3861"/>
    <x v="3863"/>
    <x v="13"/>
    <x v="143"/>
    <x v="1219"/>
    <x v="2"/>
    <x v="0"/>
    <s v="USD"/>
    <n v="1458703740"/>
    <x v="3847"/>
    <n v="1454453021"/>
    <x v="3866"/>
    <x v="0"/>
    <x v="84"/>
    <x v="1"/>
    <x v="6"/>
    <n v="6.5"/>
    <x v="1"/>
    <x v="6"/>
  </r>
  <r>
    <x v="3867"/>
    <x v="3862"/>
    <x v="3864"/>
    <x v="13"/>
    <x v="2345"/>
    <x v="2763"/>
    <x v="2"/>
    <x v="0"/>
    <s v="USD"/>
    <n v="1466278339"/>
    <x v="3848"/>
    <n v="1463686339"/>
    <x v="3867"/>
    <x v="0"/>
    <x v="81"/>
    <x v="1"/>
    <x v="6"/>
    <n v="128"/>
    <x v="1"/>
    <x v="6"/>
  </r>
  <r>
    <x v="3868"/>
    <x v="3863"/>
    <x v="3865"/>
    <x v="10"/>
    <x v="115"/>
    <x v="418"/>
    <x v="1"/>
    <x v="1"/>
    <s v="GBP"/>
    <n v="1410191405"/>
    <x v="3849"/>
    <n v="1408031405"/>
    <x v="3868"/>
    <x v="0"/>
    <x v="29"/>
    <x v="1"/>
    <x v="40"/>
    <n v="5.5"/>
    <x v="1"/>
    <x v="40"/>
  </r>
  <r>
    <x v="3869"/>
    <x v="3864"/>
    <x v="3866"/>
    <x v="426"/>
    <x v="2497"/>
    <x v="2764"/>
    <x v="1"/>
    <x v="0"/>
    <s v="USD"/>
    <n v="1426302660"/>
    <x v="3850"/>
    <n v="1423761792"/>
    <x v="3869"/>
    <x v="0"/>
    <x v="41"/>
    <x v="1"/>
    <x v="40"/>
    <n v="233.5"/>
    <x v="1"/>
    <x v="40"/>
  </r>
  <r>
    <x v="3870"/>
    <x v="3865"/>
    <x v="3867"/>
    <x v="3"/>
    <x v="646"/>
    <x v="2154"/>
    <x v="1"/>
    <x v="0"/>
    <s v="USD"/>
    <n v="1404360478"/>
    <x v="3851"/>
    <n v="1401768478"/>
    <x v="3870"/>
    <x v="0"/>
    <x v="73"/>
    <x v="1"/>
    <x v="40"/>
    <n v="755"/>
    <x v="1"/>
    <x v="40"/>
  </r>
  <r>
    <x v="3871"/>
    <x v="3866"/>
    <x v="3868"/>
    <x v="15"/>
    <x v="130"/>
    <x v="129"/>
    <x v="1"/>
    <x v="0"/>
    <s v="USD"/>
    <n v="1490809450"/>
    <x v="3852"/>
    <n v="1485629050"/>
    <x v="3871"/>
    <x v="0"/>
    <x v="83"/>
    <x v="1"/>
    <x v="40"/>
    <n v="21.5"/>
    <x v="1"/>
    <x v="40"/>
  </r>
  <r>
    <x v="3872"/>
    <x v="3867"/>
    <x v="3869"/>
    <x v="36"/>
    <x v="117"/>
    <x v="109"/>
    <x v="1"/>
    <x v="0"/>
    <s v="USD"/>
    <n v="1439522996"/>
    <x v="3853"/>
    <n v="1435202996"/>
    <x v="3872"/>
    <x v="0"/>
    <x v="78"/>
    <x v="1"/>
    <x v="40"/>
    <n v="0"/>
    <x v="1"/>
    <x v="40"/>
  </r>
  <r>
    <x v="3873"/>
    <x v="3868"/>
    <x v="3870"/>
    <x v="62"/>
    <x v="117"/>
    <x v="109"/>
    <x v="1"/>
    <x v="0"/>
    <s v="USD"/>
    <n v="1444322535"/>
    <x v="3854"/>
    <n v="1441730535"/>
    <x v="3873"/>
    <x v="0"/>
    <x v="78"/>
    <x v="1"/>
    <x v="40"/>
    <n v="0"/>
    <x v="1"/>
    <x v="40"/>
  </r>
  <r>
    <x v="3874"/>
    <x v="3869"/>
    <x v="3871"/>
    <x v="420"/>
    <x v="117"/>
    <x v="109"/>
    <x v="1"/>
    <x v="4"/>
    <s v="NZD"/>
    <n v="1422061200"/>
    <x v="3855"/>
    <n v="1420244622"/>
    <x v="3874"/>
    <x v="0"/>
    <x v="78"/>
    <x v="1"/>
    <x v="40"/>
    <n v="0"/>
    <x v="1"/>
    <x v="40"/>
  </r>
  <r>
    <x v="3875"/>
    <x v="3870"/>
    <x v="3872"/>
    <x v="11"/>
    <x v="117"/>
    <x v="109"/>
    <x v="1"/>
    <x v="8"/>
    <s v="DKK"/>
    <n v="1472896800"/>
    <x v="3856"/>
    <n v="1472804365"/>
    <x v="3875"/>
    <x v="0"/>
    <x v="78"/>
    <x v="1"/>
    <x v="40"/>
    <n v="0"/>
    <x v="1"/>
    <x v="40"/>
  </r>
  <r>
    <x v="3876"/>
    <x v="3871"/>
    <x v="3873"/>
    <x v="195"/>
    <x v="2498"/>
    <x v="2765"/>
    <x v="1"/>
    <x v="1"/>
    <s v="GBP"/>
    <n v="1454425128"/>
    <x v="3857"/>
    <n v="1451833128"/>
    <x v="3876"/>
    <x v="0"/>
    <x v="67"/>
    <x v="1"/>
    <x v="40"/>
    <n v="1052.5"/>
    <x v="1"/>
    <x v="40"/>
  </r>
  <r>
    <x v="3877"/>
    <x v="3872"/>
    <x v="3874"/>
    <x v="31"/>
    <x v="2499"/>
    <x v="2766"/>
    <x v="1"/>
    <x v="0"/>
    <s v="USD"/>
    <n v="1481213752"/>
    <x v="3858"/>
    <n v="1478621752"/>
    <x v="3877"/>
    <x v="0"/>
    <x v="25"/>
    <x v="1"/>
    <x v="40"/>
    <n v="627.5"/>
    <x v="1"/>
    <x v="40"/>
  </r>
  <r>
    <x v="3878"/>
    <x v="3873"/>
    <x v="3875"/>
    <x v="102"/>
    <x v="115"/>
    <x v="2767"/>
    <x v="1"/>
    <x v="0"/>
    <s v="USD"/>
    <n v="1435636740"/>
    <x v="3859"/>
    <n v="1433014746"/>
    <x v="3878"/>
    <x v="0"/>
    <x v="29"/>
    <x v="1"/>
    <x v="40"/>
    <n v="5.5"/>
    <x v="1"/>
    <x v="40"/>
  </r>
  <r>
    <x v="3879"/>
    <x v="3874"/>
    <x v="3876"/>
    <x v="36"/>
    <x v="117"/>
    <x v="109"/>
    <x v="1"/>
    <x v="1"/>
    <s v="GBP"/>
    <n v="1422218396"/>
    <x v="3860"/>
    <n v="1419626396"/>
    <x v="3879"/>
    <x v="0"/>
    <x v="78"/>
    <x v="1"/>
    <x v="40"/>
    <n v="0"/>
    <x v="1"/>
    <x v="40"/>
  </r>
  <r>
    <x v="3880"/>
    <x v="3875"/>
    <x v="3877"/>
    <x v="51"/>
    <x v="1255"/>
    <x v="2768"/>
    <x v="1"/>
    <x v="1"/>
    <s v="GBP"/>
    <n v="1406761200"/>
    <x v="3792"/>
    <n v="1403724820"/>
    <x v="3880"/>
    <x v="0"/>
    <x v="57"/>
    <x v="1"/>
    <x v="40"/>
    <n v="498.5"/>
    <x v="1"/>
    <x v="40"/>
  </r>
  <r>
    <x v="3881"/>
    <x v="3876"/>
    <x v="3878"/>
    <x v="2"/>
    <x v="379"/>
    <x v="152"/>
    <x v="1"/>
    <x v="0"/>
    <s v="USD"/>
    <n v="1487550399"/>
    <x v="3861"/>
    <n v="1484958399"/>
    <x v="3881"/>
    <x v="0"/>
    <x v="29"/>
    <x v="1"/>
    <x v="40"/>
    <n v="13"/>
    <x v="1"/>
    <x v="40"/>
  </r>
  <r>
    <x v="3882"/>
    <x v="3877"/>
    <x v="3879"/>
    <x v="11"/>
    <x v="117"/>
    <x v="109"/>
    <x v="1"/>
    <x v="2"/>
    <s v="AUD"/>
    <n v="1454281380"/>
    <x v="3862"/>
    <n v="1451950570"/>
    <x v="3882"/>
    <x v="0"/>
    <x v="78"/>
    <x v="1"/>
    <x v="40"/>
    <n v="0"/>
    <x v="1"/>
    <x v="40"/>
  </r>
  <r>
    <x v="3883"/>
    <x v="3878"/>
    <x v="3880"/>
    <x v="36"/>
    <x v="117"/>
    <x v="109"/>
    <x v="1"/>
    <x v="1"/>
    <s v="GBP"/>
    <n v="1409668069"/>
    <x v="3863"/>
    <n v="1407076069"/>
    <x v="3883"/>
    <x v="0"/>
    <x v="78"/>
    <x v="1"/>
    <x v="40"/>
    <n v="0"/>
    <x v="1"/>
    <x v="40"/>
  </r>
  <r>
    <x v="3884"/>
    <x v="3879"/>
    <x v="3881"/>
    <x v="3"/>
    <x v="117"/>
    <x v="109"/>
    <x v="1"/>
    <x v="0"/>
    <s v="USD"/>
    <n v="1427479192"/>
    <x v="3864"/>
    <n v="1425322792"/>
    <x v="3884"/>
    <x v="0"/>
    <x v="78"/>
    <x v="1"/>
    <x v="40"/>
    <n v="0"/>
    <x v="1"/>
    <x v="40"/>
  </r>
  <r>
    <x v="3885"/>
    <x v="3880"/>
    <x v="3882"/>
    <x v="427"/>
    <x v="117"/>
    <x v="109"/>
    <x v="1"/>
    <x v="0"/>
    <s v="USD"/>
    <n v="1462834191"/>
    <x v="3865"/>
    <n v="1460242191"/>
    <x v="3885"/>
    <x v="0"/>
    <x v="78"/>
    <x v="1"/>
    <x v="40"/>
    <n v="0"/>
    <x v="1"/>
    <x v="40"/>
  </r>
  <r>
    <x v="3886"/>
    <x v="3881"/>
    <x v="3883"/>
    <x v="3"/>
    <x v="117"/>
    <x v="109"/>
    <x v="1"/>
    <x v="2"/>
    <s v="AUD"/>
    <n v="1418275702"/>
    <x v="3866"/>
    <n v="1415683702"/>
    <x v="3886"/>
    <x v="0"/>
    <x v="78"/>
    <x v="1"/>
    <x v="40"/>
    <n v="0"/>
    <x v="1"/>
    <x v="40"/>
  </r>
  <r>
    <x v="3887"/>
    <x v="3882"/>
    <x v="3884"/>
    <x v="13"/>
    <x v="428"/>
    <x v="1922"/>
    <x v="1"/>
    <x v="0"/>
    <s v="USD"/>
    <n v="1430517600"/>
    <x v="3867"/>
    <n v="1426538129"/>
    <x v="3887"/>
    <x v="0"/>
    <x v="84"/>
    <x v="1"/>
    <x v="40"/>
    <n v="18.5"/>
    <x v="1"/>
    <x v="40"/>
  </r>
  <r>
    <x v="3888"/>
    <x v="3883"/>
    <x v="3885"/>
    <x v="13"/>
    <x v="2500"/>
    <x v="2769"/>
    <x v="2"/>
    <x v="1"/>
    <s v="GBP"/>
    <n v="1488114358"/>
    <x v="3868"/>
    <n v="1485522358"/>
    <x v="3888"/>
    <x v="0"/>
    <x v="25"/>
    <x v="1"/>
    <x v="6"/>
    <n v="278"/>
    <x v="1"/>
    <x v="6"/>
  </r>
  <r>
    <x v="3889"/>
    <x v="3884"/>
    <x v="3886"/>
    <x v="6"/>
    <x v="1497"/>
    <x v="2770"/>
    <x v="2"/>
    <x v="0"/>
    <s v="USD"/>
    <n v="1420413960"/>
    <x v="3869"/>
    <n v="1417651630"/>
    <x v="3889"/>
    <x v="0"/>
    <x v="82"/>
    <x v="1"/>
    <x v="6"/>
    <n v="63.5"/>
    <x v="1"/>
    <x v="6"/>
  </r>
  <r>
    <x v="3890"/>
    <x v="3885"/>
    <x v="3887"/>
    <x v="36"/>
    <x v="2501"/>
    <x v="2771"/>
    <x v="2"/>
    <x v="0"/>
    <s v="USD"/>
    <n v="1439662344"/>
    <x v="3870"/>
    <n v="1434478344"/>
    <x v="3890"/>
    <x v="0"/>
    <x v="22"/>
    <x v="1"/>
    <x v="6"/>
    <n v="1266"/>
    <x v="1"/>
    <x v="6"/>
  </r>
  <r>
    <x v="3891"/>
    <x v="3886"/>
    <x v="3888"/>
    <x v="134"/>
    <x v="92"/>
    <x v="2164"/>
    <x v="2"/>
    <x v="0"/>
    <s v="USD"/>
    <n v="1427086740"/>
    <x v="3871"/>
    <n v="1424488244"/>
    <x v="3891"/>
    <x v="0"/>
    <x v="63"/>
    <x v="1"/>
    <x v="6"/>
    <n v="133.5"/>
    <x v="1"/>
    <x v="6"/>
  </r>
  <r>
    <x v="3892"/>
    <x v="3887"/>
    <x v="3889"/>
    <x v="28"/>
    <x v="117"/>
    <x v="109"/>
    <x v="2"/>
    <x v="0"/>
    <s v="USD"/>
    <n v="1408863600"/>
    <x v="3872"/>
    <n v="1408203557"/>
    <x v="3892"/>
    <x v="0"/>
    <x v="78"/>
    <x v="1"/>
    <x v="6"/>
    <n v="0"/>
    <x v="1"/>
    <x v="6"/>
  </r>
  <r>
    <x v="3893"/>
    <x v="3888"/>
    <x v="3890"/>
    <x v="63"/>
    <x v="2502"/>
    <x v="2772"/>
    <x v="2"/>
    <x v="0"/>
    <s v="USD"/>
    <n v="1404194400"/>
    <x v="3873"/>
    <n v="1400600840"/>
    <x v="3893"/>
    <x v="0"/>
    <x v="87"/>
    <x v="1"/>
    <x v="6"/>
    <n v="5429.5"/>
    <x v="1"/>
    <x v="6"/>
  </r>
  <r>
    <x v="3894"/>
    <x v="3889"/>
    <x v="3891"/>
    <x v="36"/>
    <x v="624"/>
    <x v="2773"/>
    <x v="2"/>
    <x v="0"/>
    <s v="USD"/>
    <n v="1481000340"/>
    <x v="3874"/>
    <n v="1478386812"/>
    <x v="3894"/>
    <x v="0"/>
    <x v="202"/>
    <x v="1"/>
    <x v="6"/>
    <n v="265.5"/>
    <x v="1"/>
    <x v="6"/>
  </r>
  <r>
    <x v="3895"/>
    <x v="3890"/>
    <x v="3892"/>
    <x v="28"/>
    <x v="155"/>
    <x v="152"/>
    <x v="2"/>
    <x v="0"/>
    <s v="USD"/>
    <n v="1425103218"/>
    <x v="3875"/>
    <n v="1422424818"/>
    <x v="3895"/>
    <x v="0"/>
    <x v="29"/>
    <x v="1"/>
    <x v="6"/>
    <n v="25.5"/>
    <x v="1"/>
    <x v="6"/>
  </r>
  <r>
    <x v="3896"/>
    <x v="3891"/>
    <x v="3893"/>
    <x v="183"/>
    <x v="575"/>
    <x v="2774"/>
    <x v="2"/>
    <x v="0"/>
    <s v="USD"/>
    <n v="1402979778"/>
    <x v="3876"/>
    <n v="1401770178"/>
    <x v="3896"/>
    <x v="0"/>
    <x v="80"/>
    <x v="1"/>
    <x v="6"/>
    <n v="87"/>
    <x v="1"/>
    <x v="6"/>
  </r>
  <r>
    <x v="3897"/>
    <x v="3892"/>
    <x v="3894"/>
    <x v="30"/>
    <x v="1901"/>
    <x v="2775"/>
    <x v="2"/>
    <x v="4"/>
    <s v="NZD"/>
    <n v="1420750683"/>
    <x v="3877"/>
    <n v="1418158683"/>
    <x v="3897"/>
    <x v="0"/>
    <x v="73"/>
    <x v="1"/>
    <x v="6"/>
    <n v="225"/>
    <x v="1"/>
    <x v="6"/>
  </r>
  <r>
    <x v="3898"/>
    <x v="3893"/>
    <x v="3895"/>
    <x v="30"/>
    <x v="552"/>
    <x v="397"/>
    <x v="2"/>
    <x v="1"/>
    <s v="GBP"/>
    <n v="1439827200"/>
    <x v="3878"/>
    <n v="1436355270"/>
    <x v="3898"/>
    <x v="0"/>
    <x v="38"/>
    <x v="1"/>
    <x v="6"/>
    <n v="415"/>
    <x v="1"/>
    <x v="6"/>
  </r>
  <r>
    <x v="3899"/>
    <x v="3894"/>
    <x v="3896"/>
    <x v="3"/>
    <x v="366"/>
    <x v="2372"/>
    <x v="2"/>
    <x v="0"/>
    <s v="USD"/>
    <n v="1407868561"/>
    <x v="3879"/>
    <n v="1406140561"/>
    <x v="3899"/>
    <x v="0"/>
    <x v="84"/>
    <x v="1"/>
    <x v="6"/>
    <n v="63.5"/>
    <x v="1"/>
    <x v="6"/>
  </r>
  <r>
    <x v="3900"/>
    <x v="3895"/>
    <x v="3897"/>
    <x v="30"/>
    <x v="2503"/>
    <x v="2331"/>
    <x v="2"/>
    <x v="0"/>
    <s v="USD"/>
    <n v="1433988791"/>
    <x v="3880"/>
    <n v="1431396791"/>
    <x v="3900"/>
    <x v="0"/>
    <x v="81"/>
    <x v="1"/>
    <x v="6"/>
    <n v="70"/>
    <x v="1"/>
    <x v="6"/>
  </r>
  <r>
    <x v="3901"/>
    <x v="3896"/>
    <x v="3898"/>
    <x v="9"/>
    <x v="379"/>
    <x v="1863"/>
    <x v="2"/>
    <x v="0"/>
    <s v="USD"/>
    <n v="1450554599"/>
    <x v="3881"/>
    <n v="1447098599"/>
    <x v="3901"/>
    <x v="0"/>
    <x v="29"/>
    <x v="1"/>
    <x v="6"/>
    <n v="13"/>
    <x v="1"/>
    <x v="6"/>
  </r>
  <r>
    <x v="3902"/>
    <x v="3897"/>
    <x v="3899"/>
    <x v="9"/>
    <x v="159"/>
    <x v="2776"/>
    <x v="2"/>
    <x v="1"/>
    <s v="GBP"/>
    <n v="1479125642"/>
    <x v="3882"/>
    <n v="1476962042"/>
    <x v="3902"/>
    <x v="0"/>
    <x v="162"/>
    <x v="1"/>
    <x v="6"/>
    <n v="748"/>
    <x v="1"/>
    <x v="6"/>
  </r>
  <r>
    <x v="3903"/>
    <x v="3898"/>
    <x v="3900"/>
    <x v="15"/>
    <x v="117"/>
    <x v="109"/>
    <x v="2"/>
    <x v="0"/>
    <s v="USD"/>
    <n v="1439581080"/>
    <x v="3883"/>
    <n v="1435709765"/>
    <x v="3903"/>
    <x v="0"/>
    <x v="78"/>
    <x v="1"/>
    <x v="6"/>
    <n v="0"/>
    <x v="1"/>
    <x v="6"/>
  </r>
  <r>
    <x v="3904"/>
    <x v="3899"/>
    <x v="3901"/>
    <x v="3"/>
    <x v="158"/>
    <x v="479"/>
    <x v="2"/>
    <x v="0"/>
    <s v="USD"/>
    <n v="1429074240"/>
    <x v="3884"/>
    <n v="1427866200"/>
    <x v="3904"/>
    <x v="0"/>
    <x v="84"/>
    <x v="1"/>
    <x v="6"/>
    <n v="2.5"/>
    <x v="1"/>
    <x v="6"/>
  </r>
  <r>
    <x v="3905"/>
    <x v="3900"/>
    <x v="3902"/>
    <x v="15"/>
    <x v="2504"/>
    <x v="2777"/>
    <x v="2"/>
    <x v="1"/>
    <s v="GBP"/>
    <n v="1434063600"/>
    <x v="3885"/>
    <n v="1430405903"/>
    <x v="3905"/>
    <x v="0"/>
    <x v="63"/>
    <x v="1"/>
    <x v="6"/>
    <n v="90"/>
    <x v="1"/>
    <x v="6"/>
  </r>
  <r>
    <x v="3906"/>
    <x v="3901"/>
    <x v="3903"/>
    <x v="15"/>
    <x v="2373"/>
    <x v="2778"/>
    <x v="2"/>
    <x v="1"/>
    <s v="GBP"/>
    <n v="1435325100"/>
    <x v="3886"/>
    <n v="1432072893"/>
    <x v="3906"/>
    <x v="0"/>
    <x v="38"/>
    <x v="1"/>
    <x v="6"/>
    <n v="513"/>
    <x v="1"/>
    <x v="6"/>
  </r>
  <r>
    <x v="3907"/>
    <x v="3902"/>
    <x v="3904"/>
    <x v="28"/>
    <x v="358"/>
    <x v="2779"/>
    <x v="2"/>
    <x v="0"/>
    <s v="USD"/>
    <n v="1414354080"/>
    <x v="3887"/>
    <n v="1411587606"/>
    <x v="3907"/>
    <x v="0"/>
    <x v="80"/>
    <x v="1"/>
    <x v="6"/>
    <n v="78.5"/>
    <x v="1"/>
    <x v="6"/>
  </r>
  <r>
    <x v="3908"/>
    <x v="3903"/>
    <x v="3905"/>
    <x v="47"/>
    <x v="654"/>
    <x v="2780"/>
    <x v="2"/>
    <x v="0"/>
    <s v="USD"/>
    <n v="1406603696"/>
    <x v="3888"/>
    <n v="1405307696"/>
    <x v="3908"/>
    <x v="0"/>
    <x v="80"/>
    <x v="1"/>
    <x v="6"/>
    <n v="34.5"/>
    <x v="1"/>
    <x v="6"/>
  </r>
  <r>
    <x v="3909"/>
    <x v="3904"/>
    <x v="3906"/>
    <x v="127"/>
    <x v="2503"/>
    <x v="2781"/>
    <x v="2"/>
    <x v="0"/>
    <s v="USD"/>
    <n v="1410424642"/>
    <x v="3889"/>
    <n v="1407832642"/>
    <x v="3909"/>
    <x v="0"/>
    <x v="80"/>
    <x v="1"/>
    <x v="6"/>
    <n v="69.5"/>
    <x v="1"/>
    <x v="6"/>
  </r>
  <r>
    <x v="3910"/>
    <x v="3905"/>
    <x v="3907"/>
    <x v="12"/>
    <x v="1935"/>
    <x v="2782"/>
    <x v="2"/>
    <x v="0"/>
    <s v="USD"/>
    <n v="1441649397"/>
    <x v="3890"/>
    <n v="1439057397"/>
    <x v="3910"/>
    <x v="0"/>
    <x v="83"/>
    <x v="1"/>
    <x v="6"/>
    <n v="94"/>
    <x v="1"/>
    <x v="6"/>
  </r>
  <r>
    <x v="3911"/>
    <x v="3906"/>
    <x v="3908"/>
    <x v="6"/>
    <x v="2505"/>
    <x v="2783"/>
    <x v="2"/>
    <x v="0"/>
    <s v="USD"/>
    <n v="1417033777"/>
    <x v="3891"/>
    <n v="1414438177"/>
    <x v="3911"/>
    <x v="0"/>
    <x v="17"/>
    <x v="1"/>
    <x v="6"/>
    <n v="1514.5"/>
    <x v="1"/>
    <x v="6"/>
  </r>
  <r>
    <x v="3912"/>
    <x v="3907"/>
    <x v="3909"/>
    <x v="36"/>
    <x v="116"/>
    <x v="440"/>
    <x v="2"/>
    <x v="0"/>
    <s v="USD"/>
    <n v="1429936500"/>
    <x v="3892"/>
    <n v="1424759330"/>
    <x v="3912"/>
    <x v="0"/>
    <x v="29"/>
    <x v="1"/>
    <x v="6"/>
    <n v="1"/>
    <x v="1"/>
    <x v="6"/>
  </r>
  <r>
    <x v="3913"/>
    <x v="3908"/>
    <x v="3910"/>
    <x v="3"/>
    <x v="325"/>
    <x v="709"/>
    <x v="2"/>
    <x v="0"/>
    <s v="USD"/>
    <n v="1448863449"/>
    <x v="3893"/>
    <n v="1446267849"/>
    <x v="3913"/>
    <x v="0"/>
    <x v="63"/>
    <x v="1"/>
    <x v="6"/>
    <n v="503.5"/>
    <x v="1"/>
    <x v="6"/>
  </r>
  <r>
    <x v="3914"/>
    <x v="3909"/>
    <x v="3911"/>
    <x v="30"/>
    <x v="711"/>
    <x v="2784"/>
    <x v="2"/>
    <x v="1"/>
    <s v="GBP"/>
    <n v="1431298740"/>
    <x v="3894"/>
    <n v="1429558756"/>
    <x v="3914"/>
    <x v="0"/>
    <x v="74"/>
    <x v="1"/>
    <x v="6"/>
    <n v="468"/>
    <x v="1"/>
    <x v="6"/>
  </r>
  <r>
    <x v="3915"/>
    <x v="3910"/>
    <x v="3912"/>
    <x v="15"/>
    <x v="139"/>
    <x v="119"/>
    <x v="2"/>
    <x v="1"/>
    <s v="GBP"/>
    <n v="1464824309"/>
    <x v="3895"/>
    <n v="1462232309"/>
    <x v="3915"/>
    <x v="0"/>
    <x v="29"/>
    <x v="1"/>
    <x v="6"/>
    <n v="3"/>
    <x v="1"/>
    <x v="6"/>
  </r>
  <r>
    <x v="3916"/>
    <x v="3911"/>
    <x v="3913"/>
    <x v="13"/>
    <x v="117"/>
    <x v="109"/>
    <x v="2"/>
    <x v="8"/>
    <s v="DKK"/>
    <n v="1464952752"/>
    <x v="3896"/>
    <n v="1462360752"/>
    <x v="3916"/>
    <x v="0"/>
    <x v="78"/>
    <x v="1"/>
    <x v="6"/>
    <n v="0"/>
    <x v="1"/>
    <x v="6"/>
  </r>
  <r>
    <x v="3917"/>
    <x v="3912"/>
    <x v="3914"/>
    <x v="8"/>
    <x v="115"/>
    <x v="2785"/>
    <x v="2"/>
    <x v="1"/>
    <s v="GBP"/>
    <n v="1410439161"/>
    <x v="3897"/>
    <n v="1407847161"/>
    <x v="3917"/>
    <x v="0"/>
    <x v="29"/>
    <x v="1"/>
    <x v="6"/>
    <n v="5.5"/>
    <x v="1"/>
    <x v="6"/>
  </r>
  <r>
    <x v="3918"/>
    <x v="3913"/>
    <x v="3915"/>
    <x v="127"/>
    <x v="678"/>
    <x v="418"/>
    <x v="2"/>
    <x v="1"/>
    <s v="GBP"/>
    <n v="1407168000"/>
    <x v="3898"/>
    <n v="1406131023"/>
    <x v="3918"/>
    <x v="0"/>
    <x v="83"/>
    <x v="1"/>
    <x v="6"/>
    <n v="61.5"/>
    <x v="1"/>
    <x v="6"/>
  </r>
  <r>
    <x v="3919"/>
    <x v="3914"/>
    <x v="3916"/>
    <x v="10"/>
    <x v="456"/>
    <x v="2786"/>
    <x v="2"/>
    <x v="1"/>
    <s v="GBP"/>
    <n v="1453075200"/>
    <x v="3899"/>
    <n v="1450628773"/>
    <x v="3919"/>
    <x v="0"/>
    <x v="83"/>
    <x v="1"/>
    <x v="6"/>
    <n v="46.5"/>
    <x v="1"/>
    <x v="6"/>
  </r>
  <r>
    <x v="3920"/>
    <x v="3915"/>
    <x v="3917"/>
    <x v="30"/>
    <x v="2503"/>
    <x v="2331"/>
    <x v="2"/>
    <x v="1"/>
    <s v="GBP"/>
    <n v="1479032260"/>
    <x v="3900"/>
    <n v="1476436660"/>
    <x v="3920"/>
    <x v="0"/>
    <x v="83"/>
    <x v="1"/>
    <x v="6"/>
    <n v="69"/>
    <x v="1"/>
    <x v="6"/>
  </r>
  <r>
    <x v="3921"/>
    <x v="3916"/>
    <x v="3918"/>
    <x v="9"/>
    <x v="117"/>
    <x v="109"/>
    <x v="2"/>
    <x v="1"/>
    <s v="GBP"/>
    <n v="1414346400"/>
    <x v="3901"/>
    <n v="1413291655"/>
    <x v="3921"/>
    <x v="0"/>
    <x v="78"/>
    <x v="1"/>
    <x v="6"/>
    <n v="0"/>
    <x v="1"/>
    <x v="6"/>
  </r>
  <r>
    <x v="3922"/>
    <x v="3917"/>
    <x v="3919"/>
    <x v="47"/>
    <x v="377"/>
    <x v="2787"/>
    <x v="2"/>
    <x v="0"/>
    <s v="USD"/>
    <n v="1425337200"/>
    <x v="3902"/>
    <n v="1421432810"/>
    <x v="3922"/>
    <x v="0"/>
    <x v="79"/>
    <x v="1"/>
    <x v="6"/>
    <n v="33.5"/>
    <x v="1"/>
    <x v="6"/>
  </r>
  <r>
    <x v="3923"/>
    <x v="3918"/>
    <x v="3920"/>
    <x v="236"/>
    <x v="2506"/>
    <x v="2788"/>
    <x v="2"/>
    <x v="1"/>
    <s v="GBP"/>
    <n v="1428622271"/>
    <x v="3903"/>
    <n v="1426203071"/>
    <x v="3923"/>
    <x v="0"/>
    <x v="57"/>
    <x v="1"/>
    <x v="6"/>
    <n v="700.5"/>
    <x v="1"/>
    <x v="6"/>
  </r>
  <r>
    <x v="3924"/>
    <x v="3919"/>
    <x v="3921"/>
    <x v="36"/>
    <x v="2507"/>
    <x v="2789"/>
    <x v="2"/>
    <x v="0"/>
    <s v="USD"/>
    <n v="1403823722"/>
    <x v="3904"/>
    <n v="1401231722"/>
    <x v="3924"/>
    <x v="0"/>
    <x v="244"/>
    <x v="1"/>
    <x v="6"/>
    <n v="1165"/>
    <x v="1"/>
    <x v="6"/>
  </r>
  <r>
    <x v="3925"/>
    <x v="3920"/>
    <x v="3922"/>
    <x v="325"/>
    <x v="493"/>
    <x v="709"/>
    <x v="2"/>
    <x v="0"/>
    <s v="USD"/>
    <n v="1406753639"/>
    <x v="3905"/>
    <n v="1404161639"/>
    <x v="3925"/>
    <x v="0"/>
    <x v="83"/>
    <x v="1"/>
    <x v="6"/>
    <n v="9"/>
    <x v="1"/>
    <x v="6"/>
  </r>
  <r>
    <x v="3926"/>
    <x v="3921"/>
    <x v="3923"/>
    <x v="10"/>
    <x v="493"/>
    <x v="715"/>
    <x v="2"/>
    <x v="2"/>
    <s v="AUD"/>
    <n v="1419645748"/>
    <x v="3906"/>
    <n v="1417053748"/>
    <x v="3926"/>
    <x v="0"/>
    <x v="29"/>
    <x v="1"/>
    <x v="6"/>
    <n v="8"/>
    <x v="1"/>
    <x v="6"/>
  </r>
  <r>
    <x v="3927"/>
    <x v="3922"/>
    <x v="3924"/>
    <x v="30"/>
    <x v="379"/>
    <x v="460"/>
    <x v="2"/>
    <x v="1"/>
    <s v="GBP"/>
    <n v="1407565504"/>
    <x v="3907"/>
    <n v="1404973504"/>
    <x v="3927"/>
    <x v="0"/>
    <x v="84"/>
    <x v="1"/>
    <x v="6"/>
    <n v="13.5"/>
    <x v="1"/>
    <x v="6"/>
  </r>
  <r>
    <x v="3928"/>
    <x v="3923"/>
    <x v="3925"/>
    <x v="10"/>
    <x v="1208"/>
    <x v="2790"/>
    <x v="2"/>
    <x v="0"/>
    <s v="USD"/>
    <n v="1444971540"/>
    <x v="3908"/>
    <n v="1442593427"/>
    <x v="3928"/>
    <x v="0"/>
    <x v="63"/>
    <x v="1"/>
    <x v="6"/>
    <n v="329"/>
    <x v="1"/>
    <x v="6"/>
  </r>
  <r>
    <x v="3929"/>
    <x v="3924"/>
    <x v="3926"/>
    <x v="22"/>
    <x v="2508"/>
    <x v="2791"/>
    <x v="2"/>
    <x v="0"/>
    <s v="USD"/>
    <n v="1474228265"/>
    <x v="3909"/>
    <n v="1471636265"/>
    <x v="3929"/>
    <x v="0"/>
    <x v="25"/>
    <x v="1"/>
    <x v="6"/>
    <n v="233.5"/>
    <x v="1"/>
    <x v="6"/>
  </r>
  <r>
    <x v="3930"/>
    <x v="3925"/>
    <x v="3927"/>
    <x v="3"/>
    <x v="117"/>
    <x v="109"/>
    <x v="2"/>
    <x v="2"/>
    <s v="AUD"/>
    <n v="1459490400"/>
    <x v="3910"/>
    <n v="1457078868"/>
    <x v="3930"/>
    <x v="0"/>
    <x v="78"/>
    <x v="1"/>
    <x v="6"/>
    <n v="0"/>
    <x v="1"/>
    <x v="6"/>
  </r>
  <r>
    <x v="3931"/>
    <x v="3926"/>
    <x v="3928"/>
    <x v="6"/>
    <x v="117"/>
    <x v="109"/>
    <x v="2"/>
    <x v="0"/>
    <s v="USD"/>
    <n v="1441510707"/>
    <x v="3911"/>
    <n v="1439350707"/>
    <x v="3931"/>
    <x v="0"/>
    <x v="78"/>
    <x v="1"/>
    <x v="6"/>
    <n v="0"/>
    <x v="1"/>
    <x v="6"/>
  </r>
  <r>
    <x v="3932"/>
    <x v="3927"/>
    <x v="3929"/>
    <x v="14"/>
    <x v="116"/>
    <x v="2792"/>
    <x v="2"/>
    <x v="0"/>
    <s v="USD"/>
    <n v="1458097364"/>
    <x v="3912"/>
    <n v="1455508964"/>
    <x v="3932"/>
    <x v="0"/>
    <x v="29"/>
    <x v="1"/>
    <x v="6"/>
    <n v="1"/>
    <x v="1"/>
    <x v="6"/>
  </r>
  <r>
    <x v="3933"/>
    <x v="3928"/>
    <x v="3930"/>
    <x v="39"/>
    <x v="2509"/>
    <x v="2793"/>
    <x v="2"/>
    <x v="0"/>
    <s v="USD"/>
    <n v="1468716180"/>
    <x v="3913"/>
    <n v="1466205262"/>
    <x v="3933"/>
    <x v="0"/>
    <x v="8"/>
    <x v="1"/>
    <x v="6"/>
    <n v="557"/>
    <x v="1"/>
    <x v="6"/>
  </r>
  <r>
    <x v="3934"/>
    <x v="3929"/>
    <x v="3931"/>
    <x v="10"/>
    <x v="1100"/>
    <x v="1324"/>
    <x v="2"/>
    <x v="0"/>
    <s v="USD"/>
    <n v="1443704400"/>
    <x v="3914"/>
    <n v="1439827639"/>
    <x v="3934"/>
    <x v="0"/>
    <x v="8"/>
    <x v="1"/>
    <x v="6"/>
    <n v="281"/>
    <x v="1"/>
    <x v="6"/>
  </r>
  <r>
    <x v="3935"/>
    <x v="3930"/>
    <x v="3932"/>
    <x v="9"/>
    <x v="2510"/>
    <x v="2794"/>
    <x v="2"/>
    <x v="1"/>
    <s v="GBP"/>
    <n v="1443973546"/>
    <x v="3915"/>
    <n v="1438789546"/>
    <x v="3935"/>
    <x v="0"/>
    <x v="23"/>
    <x v="1"/>
    <x v="6"/>
    <n v="669"/>
    <x v="1"/>
    <x v="6"/>
  </r>
  <r>
    <x v="3936"/>
    <x v="3931"/>
    <x v="3933"/>
    <x v="22"/>
    <x v="117"/>
    <x v="109"/>
    <x v="2"/>
    <x v="0"/>
    <s v="USD"/>
    <n v="1480576720"/>
    <x v="3916"/>
    <n v="1477981120"/>
    <x v="3936"/>
    <x v="0"/>
    <x v="78"/>
    <x v="1"/>
    <x v="6"/>
    <n v="0"/>
    <x v="1"/>
    <x v="6"/>
  </r>
  <r>
    <x v="3937"/>
    <x v="3932"/>
    <x v="3934"/>
    <x v="428"/>
    <x v="2511"/>
    <x v="2795"/>
    <x v="2"/>
    <x v="0"/>
    <s v="USD"/>
    <n v="1468249760"/>
    <x v="3917"/>
    <n v="1465830560"/>
    <x v="3937"/>
    <x v="0"/>
    <x v="73"/>
    <x v="1"/>
    <x v="6"/>
    <n v="1247.5"/>
    <x v="1"/>
    <x v="6"/>
  </r>
  <r>
    <x v="3938"/>
    <x v="3933"/>
    <x v="3935"/>
    <x v="429"/>
    <x v="2512"/>
    <x v="2796"/>
    <x v="2"/>
    <x v="0"/>
    <s v="USD"/>
    <n v="1435441454"/>
    <x v="3918"/>
    <n v="1432763054"/>
    <x v="3938"/>
    <x v="0"/>
    <x v="81"/>
    <x v="1"/>
    <x v="6"/>
    <n v="201"/>
    <x v="1"/>
    <x v="6"/>
  </r>
  <r>
    <x v="3939"/>
    <x v="3934"/>
    <x v="3936"/>
    <x v="10"/>
    <x v="139"/>
    <x v="370"/>
    <x v="2"/>
    <x v="2"/>
    <s v="AUD"/>
    <n v="1412656200"/>
    <x v="3919"/>
    <n v="1412328979"/>
    <x v="3939"/>
    <x v="0"/>
    <x v="29"/>
    <x v="1"/>
    <x v="6"/>
    <n v="3"/>
    <x v="1"/>
    <x v="6"/>
  </r>
  <r>
    <x v="3940"/>
    <x v="3935"/>
    <x v="3937"/>
    <x v="10"/>
    <x v="143"/>
    <x v="881"/>
    <x v="2"/>
    <x v="0"/>
    <s v="USD"/>
    <n v="1420199351"/>
    <x v="3920"/>
    <n v="1416311351"/>
    <x v="3940"/>
    <x v="0"/>
    <x v="84"/>
    <x v="1"/>
    <x v="6"/>
    <n v="6.5"/>
    <x v="1"/>
    <x v="6"/>
  </r>
  <r>
    <x v="3941"/>
    <x v="3936"/>
    <x v="3938"/>
    <x v="62"/>
    <x v="155"/>
    <x v="957"/>
    <x v="2"/>
    <x v="0"/>
    <s v="USD"/>
    <n v="1416877200"/>
    <x v="3921"/>
    <n v="1414505137"/>
    <x v="3941"/>
    <x v="0"/>
    <x v="84"/>
    <x v="1"/>
    <x v="6"/>
    <n v="26"/>
    <x v="1"/>
    <x v="6"/>
  </r>
  <r>
    <x v="3942"/>
    <x v="3937"/>
    <x v="3939"/>
    <x v="38"/>
    <x v="117"/>
    <x v="109"/>
    <x v="2"/>
    <x v="0"/>
    <s v="USD"/>
    <n v="1434490914"/>
    <x v="3922"/>
    <n v="1429306914"/>
    <x v="3942"/>
    <x v="0"/>
    <x v="78"/>
    <x v="1"/>
    <x v="6"/>
    <n v="0"/>
    <x v="1"/>
    <x v="6"/>
  </r>
  <r>
    <x v="3943"/>
    <x v="3938"/>
    <x v="3940"/>
    <x v="10"/>
    <x v="2513"/>
    <x v="2797"/>
    <x v="2"/>
    <x v="0"/>
    <s v="USD"/>
    <n v="1446483000"/>
    <x v="3923"/>
    <n v="1443811268"/>
    <x v="3943"/>
    <x v="0"/>
    <x v="62"/>
    <x v="1"/>
    <x v="6"/>
    <n v="897.5"/>
    <x v="1"/>
    <x v="6"/>
  </r>
  <r>
    <x v="3944"/>
    <x v="3939"/>
    <x v="3941"/>
    <x v="10"/>
    <x v="117"/>
    <x v="109"/>
    <x v="2"/>
    <x v="0"/>
    <s v="USD"/>
    <n v="1440690875"/>
    <x v="3924"/>
    <n v="1438098875"/>
    <x v="3944"/>
    <x v="0"/>
    <x v="78"/>
    <x v="1"/>
    <x v="6"/>
    <n v="0"/>
    <x v="1"/>
    <x v="6"/>
  </r>
  <r>
    <x v="3945"/>
    <x v="3940"/>
    <x v="3942"/>
    <x v="13"/>
    <x v="139"/>
    <x v="1161"/>
    <x v="2"/>
    <x v="0"/>
    <s v="USD"/>
    <n v="1431717268"/>
    <x v="3925"/>
    <n v="1429125268"/>
    <x v="3945"/>
    <x v="0"/>
    <x v="29"/>
    <x v="1"/>
    <x v="6"/>
    <n v="3"/>
    <x v="1"/>
    <x v="6"/>
  </r>
  <r>
    <x v="3946"/>
    <x v="3941"/>
    <x v="3943"/>
    <x v="12"/>
    <x v="666"/>
    <x v="140"/>
    <x v="2"/>
    <x v="0"/>
    <s v="USD"/>
    <n v="1425110400"/>
    <x v="3926"/>
    <n v="1422388822"/>
    <x v="3946"/>
    <x v="0"/>
    <x v="81"/>
    <x v="1"/>
    <x v="6"/>
    <n v="100"/>
    <x v="1"/>
    <x v="6"/>
  </r>
  <r>
    <x v="3947"/>
    <x v="3942"/>
    <x v="3944"/>
    <x v="9"/>
    <x v="462"/>
    <x v="2798"/>
    <x v="2"/>
    <x v="0"/>
    <s v="USD"/>
    <n v="1475378744"/>
    <x v="3927"/>
    <n v="1472786744"/>
    <x v="3947"/>
    <x v="0"/>
    <x v="84"/>
    <x v="1"/>
    <x v="6"/>
    <n v="51.5"/>
    <x v="1"/>
    <x v="6"/>
  </r>
  <r>
    <x v="3948"/>
    <x v="3943"/>
    <x v="3945"/>
    <x v="11"/>
    <x v="117"/>
    <x v="109"/>
    <x v="2"/>
    <x v="2"/>
    <s v="AUD"/>
    <n v="1410076123"/>
    <x v="3928"/>
    <n v="1404892123"/>
    <x v="3948"/>
    <x v="0"/>
    <x v="78"/>
    <x v="1"/>
    <x v="6"/>
    <n v="0"/>
    <x v="1"/>
    <x v="6"/>
  </r>
  <r>
    <x v="3949"/>
    <x v="3944"/>
    <x v="3946"/>
    <x v="3"/>
    <x v="2514"/>
    <x v="2799"/>
    <x v="2"/>
    <x v="2"/>
    <s v="AUD"/>
    <n v="1423623221"/>
    <x v="3929"/>
    <n v="1421031221"/>
    <x v="3949"/>
    <x v="0"/>
    <x v="58"/>
    <x v="1"/>
    <x v="6"/>
    <n v="804.5"/>
    <x v="1"/>
    <x v="6"/>
  </r>
  <r>
    <x v="3950"/>
    <x v="3945"/>
    <x v="3947"/>
    <x v="23"/>
    <x v="379"/>
    <x v="895"/>
    <x v="2"/>
    <x v="0"/>
    <s v="USD"/>
    <n v="1460140500"/>
    <x v="3930"/>
    <n v="1457628680"/>
    <x v="3950"/>
    <x v="0"/>
    <x v="29"/>
    <x v="1"/>
    <x v="6"/>
    <n v="13"/>
    <x v="1"/>
    <x v="6"/>
  </r>
  <r>
    <x v="3951"/>
    <x v="3946"/>
    <x v="2849"/>
    <x v="61"/>
    <x v="116"/>
    <x v="2800"/>
    <x v="2"/>
    <x v="17"/>
    <s v="EUR"/>
    <n v="1462301342"/>
    <x v="3931"/>
    <n v="1457120942"/>
    <x v="3951"/>
    <x v="0"/>
    <x v="29"/>
    <x v="1"/>
    <x v="6"/>
    <n v="1"/>
    <x v="1"/>
    <x v="6"/>
  </r>
  <r>
    <x v="3952"/>
    <x v="3947"/>
    <x v="3948"/>
    <x v="91"/>
    <x v="379"/>
    <x v="2801"/>
    <x v="2"/>
    <x v="0"/>
    <s v="USD"/>
    <n v="1445885890"/>
    <x v="3932"/>
    <n v="1440701890"/>
    <x v="3952"/>
    <x v="0"/>
    <x v="29"/>
    <x v="1"/>
    <x v="6"/>
    <n v="13"/>
    <x v="1"/>
    <x v="6"/>
  </r>
  <r>
    <x v="3953"/>
    <x v="3948"/>
    <x v="3949"/>
    <x v="430"/>
    <x v="117"/>
    <x v="109"/>
    <x v="2"/>
    <x v="0"/>
    <s v="USD"/>
    <n v="1469834940"/>
    <x v="3933"/>
    <n v="1467162586"/>
    <x v="3953"/>
    <x v="0"/>
    <x v="78"/>
    <x v="1"/>
    <x v="6"/>
    <n v="0"/>
    <x v="1"/>
    <x v="6"/>
  </r>
  <r>
    <x v="3954"/>
    <x v="3949"/>
    <x v="3950"/>
    <x v="31"/>
    <x v="117"/>
    <x v="109"/>
    <x v="2"/>
    <x v="5"/>
    <s v="CAD"/>
    <n v="1405352264"/>
    <x v="3934"/>
    <n v="1400168264"/>
    <x v="3954"/>
    <x v="0"/>
    <x v="78"/>
    <x v="1"/>
    <x v="6"/>
    <n v="0"/>
    <x v="1"/>
    <x v="6"/>
  </r>
  <r>
    <x v="3955"/>
    <x v="3950"/>
    <x v="3951"/>
    <x v="257"/>
    <x v="94"/>
    <x v="2802"/>
    <x v="2"/>
    <x v="0"/>
    <s v="USD"/>
    <n v="1448745741"/>
    <x v="3935"/>
    <n v="1446150141"/>
    <x v="3955"/>
    <x v="0"/>
    <x v="22"/>
    <x v="1"/>
    <x v="6"/>
    <n v="216.5"/>
    <x v="1"/>
    <x v="6"/>
  </r>
  <r>
    <x v="3956"/>
    <x v="3951"/>
    <x v="3952"/>
    <x v="62"/>
    <x v="117"/>
    <x v="109"/>
    <x v="2"/>
    <x v="0"/>
    <s v="USD"/>
    <n v="1461543600"/>
    <x v="3936"/>
    <n v="1459203727"/>
    <x v="3956"/>
    <x v="0"/>
    <x v="78"/>
    <x v="1"/>
    <x v="6"/>
    <n v="0"/>
    <x v="1"/>
    <x v="6"/>
  </r>
  <r>
    <x v="3957"/>
    <x v="3952"/>
    <x v="3953"/>
    <x v="89"/>
    <x v="1001"/>
    <x v="1866"/>
    <x v="2"/>
    <x v="0"/>
    <s v="USD"/>
    <n v="1468020354"/>
    <x v="3937"/>
    <n v="1464045954"/>
    <x v="3957"/>
    <x v="0"/>
    <x v="29"/>
    <x v="1"/>
    <x v="6"/>
    <n v="4"/>
    <x v="1"/>
    <x v="6"/>
  </r>
  <r>
    <x v="3958"/>
    <x v="3953"/>
    <x v="3954"/>
    <x v="13"/>
    <x v="762"/>
    <x v="2803"/>
    <x v="2"/>
    <x v="0"/>
    <s v="USD"/>
    <n v="1406988000"/>
    <x v="3938"/>
    <n v="1403822912"/>
    <x v="3958"/>
    <x v="0"/>
    <x v="38"/>
    <x v="1"/>
    <x v="6"/>
    <n v="328.5"/>
    <x v="1"/>
    <x v="6"/>
  </r>
  <r>
    <x v="3959"/>
    <x v="3954"/>
    <x v="3955"/>
    <x v="38"/>
    <x v="2515"/>
    <x v="695"/>
    <x v="2"/>
    <x v="0"/>
    <s v="USD"/>
    <n v="1411930556"/>
    <x v="3939"/>
    <n v="1409338556"/>
    <x v="3959"/>
    <x v="0"/>
    <x v="8"/>
    <x v="1"/>
    <x v="6"/>
    <n v="152"/>
    <x v="1"/>
    <x v="6"/>
  </r>
  <r>
    <x v="3960"/>
    <x v="3955"/>
    <x v="3956"/>
    <x v="9"/>
    <x v="372"/>
    <x v="1835"/>
    <x v="2"/>
    <x v="0"/>
    <s v="USD"/>
    <n v="1451852256"/>
    <x v="3940"/>
    <n v="1449260256"/>
    <x v="3960"/>
    <x v="0"/>
    <x v="80"/>
    <x v="1"/>
    <x v="6"/>
    <n v="24.5"/>
    <x v="1"/>
    <x v="6"/>
  </r>
  <r>
    <x v="3961"/>
    <x v="3956"/>
    <x v="3957"/>
    <x v="10"/>
    <x v="577"/>
    <x v="714"/>
    <x v="2"/>
    <x v="1"/>
    <s v="GBP"/>
    <n v="1399584210"/>
    <x v="3941"/>
    <n v="1397683410"/>
    <x v="3961"/>
    <x v="0"/>
    <x v="84"/>
    <x v="1"/>
    <x v="6"/>
    <n v="11.5"/>
    <x v="1"/>
    <x v="6"/>
  </r>
  <r>
    <x v="3962"/>
    <x v="3957"/>
    <x v="3958"/>
    <x v="123"/>
    <x v="372"/>
    <x v="2804"/>
    <x v="2"/>
    <x v="1"/>
    <s v="GBP"/>
    <n v="1448722494"/>
    <x v="3942"/>
    <n v="1446562494"/>
    <x v="3962"/>
    <x v="0"/>
    <x v="83"/>
    <x v="1"/>
    <x v="6"/>
    <n v="24"/>
    <x v="1"/>
    <x v="6"/>
  </r>
  <r>
    <x v="3963"/>
    <x v="3958"/>
    <x v="3959"/>
    <x v="3"/>
    <x v="117"/>
    <x v="109"/>
    <x v="2"/>
    <x v="5"/>
    <s v="CAD"/>
    <n v="1447821717"/>
    <x v="3943"/>
    <n v="1445226117"/>
    <x v="3963"/>
    <x v="0"/>
    <x v="78"/>
    <x v="1"/>
    <x v="6"/>
    <n v="0"/>
    <x v="1"/>
    <x v="6"/>
  </r>
  <r>
    <x v="3964"/>
    <x v="3959"/>
    <x v="3960"/>
    <x v="13"/>
    <x v="691"/>
    <x v="2805"/>
    <x v="2"/>
    <x v="0"/>
    <s v="USD"/>
    <n v="1429460386"/>
    <x v="3944"/>
    <n v="1424279986"/>
    <x v="3964"/>
    <x v="0"/>
    <x v="83"/>
    <x v="1"/>
    <x v="6"/>
    <n v="64.5"/>
    <x v="1"/>
    <x v="6"/>
  </r>
  <r>
    <x v="3965"/>
    <x v="3960"/>
    <x v="3961"/>
    <x v="13"/>
    <x v="2516"/>
    <x v="2100"/>
    <x v="2"/>
    <x v="0"/>
    <s v="USD"/>
    <n v="1460608780"/>
    <x v="3945"/>
    <n v="1455428380"/>
    <x v="3965"/>
    <x v="0"/>
    <x v="80"/>
    <x v="1"/>
    <x v="6"/>
    <n v="144.5"/>
    <x v="1"/>
    <x v="6"/>
  </r>
  <r>
    <x v="3966"/>
    <x v="3961"/>
    <x v="3962"/>
    <x v="51"/>
    <x v="372"/>
    <x v="722"/>
    <x v="2"/>
    <x v="0"/>
    <s v="USD"/>
    <n v="1406170740"/>
    <x v="3946"/>
    <n v="1402506278"/>
    <x v="3966"/>
    <x v="0"/>
    <x v="84"/>
    <x v="1"/>
    <x v="6"/>
    <n v="23.5"/>
    <x v="1"/>
    <x v="6"/>
  </r>
  <r>
    <x v="3967"/>
    <x v="3962"/>
    <x v="3963"/>
    <x v="180"/>
    <x v="22"/>
    <x v="2806"/>
    <x v="2"/>
    <x v="0"/>
    <s v="USD"/>
    <n v="1488783507"/>
    <x v="3947"/>
    <n v="1486191507"/>
    <x v="3967"/>
    <x v="0"/>
    <x v="73"/>
    <x v="1"/>
    <x v="6"/>
    <n v="210"/>
    <x v="1"/>
    <x v="6"/>
  </r>
  <r>
    <x v="3968"/>
    <x v="3963"/>
    <x v="3964"/>
    <x v="10"/>
    <x v="2517"/>
    <x v="2807"/>
    <x v="2"/>
    <x v="0"/>
    <s v="USD"/>
    <n v="1463945673"/>
    <x v="3948"/>
    <n v="1458761673"/>
    <x v="3968"/>
    <x v="0"/>
    <x v="202"/>
    <x v="1"/>
    <x v="6"/>
    <n v="269"/>
    <x v="1"/>
    <x v="6"/>
  </r>
  <r>
    <x v="3969"/>
    <x v="3964"/>
    <x v="3965"/>
    <x v="431"/>
    <x v="2518"/>
    <x v="2808"/>
    <x v="2"/>
    <x v="0"/>
    <s v="USD"/>
    <n v="1472442900"/>
    <x v="3949"/>
    <n v="1471638646"/>
    <x v="3969"/>
    <x v="0"/>
    <x v="79"/>
    <x v="1"/>
    <x v="6"/>
    <n v="108.5"/>
    <x v="1"/>
    <x v="6"/>
  </r>
  <r>
    <x v="3970"/>
    <x v="3965"/>
    <x v="3966"/>
    <x v="36"/>
    <x v="143"/>
    <x v="2809"/>
    <x v="2"/>
    <x v="0"/>
    <s v="USD"/>
    <n v="1460925811"/>
    <x v="3950"/>
    <n v="1458333811"/>
    <x v="3970"/>
    <x v="0"/>
    <x v="84"/>
    <x v="1"/>
    <x v="6"/>
    <n v="6.5"/>
    <x v="1"/>
    <x v="6"/>
  </r>
  <r>
    <x v="3971"/>
    <x v="3966"/>
    <x v="3967"/>
    <x v="32"/>
    <x v="2519"/>
    <x v="2810"/>
    <x v="2"/>
    <x v="0"/>
    <s v="USD"/>
    <n v="1405947126"/>
    <x v="3951"/>
    <n v="1403355126"/>
    <x v="3971"/>
    <x v="0"/>
    <x v="79"/>
    <x v="1"/>
    <x v="6"/>
    <n v="71"/>
    <x v="1"/>
    <x v="6"/>
  </r>
  <r>
    <x v="3972"/>
    <x v="3967"/>
    <x v="3968"/>
    <x v="28"/>
    <x v="2518"/>
    <x v="2811"/>
    <x v="2"/>
    <x v="0"/>
    <s v="USD"/>
    <n v="1423186634"/>
    <x v="3952"/>
    <n v="1418002634"/>
    <x v="3972"/>
    <x v="0"/>
    <x v="22"/>
    <x v="1"/>
    <x v="6"/>
    <n v="109.5"/>
    <x v="1"/>
    <x v="6"/>
  </r>
  <r>
    <x v="3973"/>
    <x v="3968"/>
    <x v="3969"/>
    <x v="10"/>
    <x v="2520"/>
    <x v="2812"/>
    <x v="2"/>
    <x v="0"/>
    <s v="USD"/>
    <n v="1462766400"/>
    <x v="3953"/>
    <n v="1460219110"/>
    <x v="3973"/>
    <x v="0"/>
    <x v="77"/>
    <x v="1"/>
    <x v="6"/>
    <n v="1971"/>
    <x v="1"/>
    <x v="6"/>
  </r>
  <r>
    <x v="3974"/>
    <x v="3969"/>
    <x v="3970"/>
    <x v="28"/>
    <x v="1002"/>
    <x v="2149"/>
    <x v="2"/>
    <x v="1"/>
    <s v="GBP"/>
    <n v="1464872848"/>
    <x v="3954"/>
    <n v="1462280848"/>
    <x v="3974"/>
    <x v="0"/>
    <x v="202"/>
    <x v="1"/>
    <x v="6"/>
    <n v="165.5"/>
    <x v="1"/>
    <x v="6"/>
  </r>
  <r>
    <x v="3975"/>
    <x v="3970"/>
    <x v="3971"/>
    <x v="432"/>
    <x v="117"/>
    <x v="109"/>
    <x v="2"/>
    <x v="0"/>
    <s v="USD"/>
    <n v="1468442898"/>
    <x v="3955"/>
    <n v="1465850898"/>
    <x v="3975"/>
    <x v="0"/>
    <x v="78"/>
    <x v="1"/>
    <x v="6"/>
    <n v="0"/>
    <x v="1"/>
    <x v="6"/>
  </r>
  <r>
    <x v="3976"/>
    <x v="3971"/>
    <x v="3972"/>
    <x v="46"/>
    <x v="972"/>
    <x v="2813"/>
    <x v="2"/>
    <x v="0"/>
    <s v="USD"/>
    <n v="1406876400"/>
    <x v="3956"/>
    <n v="1405024561"/>
    <x v="3976"/>
    <x v="0"/>
    <x v="73"/>
    <x v="1"/>
    <x v="6"/>
    <n v="315"/>
    <x v="1"/>
    <x v="6"/>
  </r>
  <r>
    <x v="3977"/>
    <x v="3972"/>
    <x v="3973"/>
    <x v="161"/>
    <x v="2521"/>
    <x v="2814"/>
    <x v="2"/>
    <x v="0"/>
    <s v="USD"/>
    <n v="1469213732"/>
    <x v="3957"/>
    <n v="1466621732"/>
    <x v="3977"/>
    <x v="0"/>
    <x v="79"/>
    <x v="1"/>
    <x v="6"/>
    <n v="655.5"/>
    <x v="1"/>
    <x v="6"/>
  </r>
  <r>
    <x v="3978"/>
    <x v="3973"/>
    <x v="3974"/>
    <x v="13"/>
    <x v="2522"/>
    <x v="2815"/>
    <x v="2"/>
    <x v="0"/>
    <s v="USD"/>
    <n v="1422717953"/>
    <x v="3958"/>
    <n v="1417533953"/>
    <x v="3978"/>
    <x v="0"/>
    <x v="22"/>
    <x v="1"/>
    <x v="6"/>
    <n v="111"/>
    <x v="1"/>
    <x v="6"/>
  </r>
  <r>
    <x v="3979"/>
    <x v="3974"/>
    <x v="3975"/>
    <x v="12"/>
    <x v="178"/>
    <x v="2816"/>
    <x v="2"/>
    <x v="1"/>
    <s v="GBP"/>
    <n v="1427659200"/>
    <x v="3959"/>
    <n v="1425678057"/>
    <x v="3979"/>
    <x v="0"/>
    <x v="79"/>
    <x v="1"/>
    <x v="6"/>
    <n v="58"/>
    <x v="1"/>
    <x v="6"/>
  </r>
  <r>
    <x v="3980"/>
    <x v="3975"/>
    <x v="3976"/>
    <x v="30"/>
    <x v="2202"/>
    <x v="2693"/>
    <x v="2"/>
    <x v="0"/>
    <s v="USD"/>
    <n v="1404570147"/>
    <x v="3960"/>
    <n v="1401978147"/>
    <x v="3980"/>
    <x v="0"/>
    <x v="63"/>
    <x v="1"/>
    <x v="6"/>
    <n v="228.5"/>
    <x v="1"/>
    <x v="6"/>
  </r>
  <r>
    <x v="3981"/>
    <x v="3357"/>
    <x v="3357"/>
    <x v="11"/>
    <x v="1281"/>
    <x v="2817"/>
    <x v="2"/>
    <x v="0"/>
    <s v="USD"/>
    <n v="1468729149"/>
    <x v="3961"/>
    <n v="1463545149"/>
    <x v="3981"/>
    <x v="0"/>
    <x v="63"/>
    <x v="1"/>
    <x v="6"/>
    <n v="616"/>
    <x v="1"/>
    <x v="6"/>
  </r>
  <r>
    <x v="3982"/>
    <x v="3976"/>
    <x v="3977"/>
    <x v="16"/>
    <x v="575"/>
    <x v="143"/>
    <x v="2"/>
    <x v="1"/>
    <s v="GBP"/>
    <n v="1436297180"/>
    <x v="3962"/>
    <n v="1431113180"/>
    <x v="3982"/>
    <x v="0"/>
    <x v="81"/>
    <x v="1"/>
    <x v="6"/>
    <n v="87.5"/>
    <x v="1"/>
    <x v="6"/>
  </r>
  <r>
    <x v="3983"/>
    <x v="3977"/>
    <x v="3978"/>
    <x v="433"/>
    <x v="2523"/>
    <x v="2818"/>
    <x v="2"/>
    <x v="0"/>
    <s v="USD"/>
    <n v="1400569140"/>
    <x v="3963"/>
    <n v="1397854356"/>
    <x v="3983"/>
    <x v="0"/>
    <x v="67"/>
    <x v="1"/>
    <x v="6"/>
    <n v="1961.5"/>
    <x v="1"/>
    <x v="6"/>
  </r>
  <r>
    <x v="3984"/>
    <x v="3978"/>
    <x v="3979"/>
    <x v="15"/>
    <x v="483"/>
    <x v="2819"/>
    <x v="2"/>
    <x v="1"/>
    <s v="GBP"/>
    <n v="1415404800"/>
    <x v="3964"/>
    <n v="1412809644"/>
    <x v="3984"/>
    <x v="0"/>
    <x v="73"/>
    <x v="1"/>
    <x v="6"/>
    <n v="52.5"/>
    <x v="1"/>
    <x v="6"/>
  </r>
  <r>
    <x v="3985"/>
    <x v="3979"/>
    <x v="3980"/>
    <x v="13"/>
    <x v="762"/>
    <x v="2803"/>
    <x v="2"/>
    <x v="0"/>
    <s v="USD"/>
    <n v="1456002300"/>
    <x v="3965"/>
    <n v="1454173120"/>
    <x v="3985"/>
    <x v="0"/>
    <x v="10"/>
    <x v="1"/>
    <x v="6"/>
    <n v="330"/>
    <x v="1"/>
    <x v="6"/>
  </r>
  <r>
    <x v="3986"/>
    <x v="3980"/>
    <x v="3981"/>
    <x v="10"/>
    <x v="2524"/>
    <x v="2820"/>
    <x v="2"/>
    <x v="1"/>
    <s v="GBP"/>
    <n v="1462539840"/>
    <x v="3966"/>
    <n v="1460034594"/>
    <x v="3986"/>
    <x v="0"/>
    <x v="62"/>
    <x v="1"/>
    <x v="6"/>
    <n v="250.5"/>
    <x v="1"/>
    <x v="6"/>
  </r>
  <r>
    <x v="3987"/>
    <x v="3981"/>
    <x v="3982"/>
    <x v="44"/>
    <x v="118"/>
    <x v="2821"/>
    <x v="2"/>
    <x v="1"/>
    <s v="GBP"/>
    <n v="1400278290"/>
    <x v="3967"/>
    <n v="1399414290"/>
    <x v="3987"/>
    <x v="0"/>
    <x v="62"/>
    <x v="1"/>
    <x v="6"/>
    <n v="82"/>
    <x v="1"/>
    <x v="6"/>
  </r>
  <r>
    <x v="3988"/>
    <x v="3982"/>
    <x v="3983"/>
    <x v="15"/>
    <x v="573"/>
    <x v="2822"/>
    <x v="2"/>
    <x v="0"/>
    <s v="USD"/>
    <n v="1440813413"/>
    <x v="3968"/>
    <n v="1439517413"/>
    <x v="3988"/>
    <x v="0"/>
    <x v="80"/>
    <x v="1"/>
    <x v="6"/>
    <n v="18"/>
    <x v="1"/>
    <x v="6"/>
  </r>
  <r>
    <x v="3989"/>
    <x v="3983"/>
    <x v="3984"/>
    <x v="9"/>
    <x v="117"/>
    <x v="109"/>
    <x v="2"/>
    <x v="0"/>
    <s v="USD"/>
    <n v="1447009181"/>
    <x v="3969"/>
    <n v="1444413581"/>
    <x v="3989"/>
    <x v="0"/>
    <x v="78"/>
    <x v="1"/>
    <x v="6"/>
    <n v="0"/>
    <x v="1"/>
    <x v="6"/>
  </r>
  <r>
    <x v="3990"/>
    <x v="3984"/>
    <x v="3985"/>
    <x v="409"/>
    <x v="2525"/>
    <x v="2823"/>
    <x v="2"/>
    <x v="1"/>
    <s v="GBP"/>
    <n v="1456934893"/>
    <x v="3970"/>
    <n v="1454342893"/>
    <x v="3990"/>
    <x v="0"/>
    <x v="83"/>
    <x v="1"/>
    <x v="6"/>
    <n v="36"/>
    <x v="1"/>
    <x v="6"/>
  </r>
  <r>
    <x v="3991"/>
    <x v="3985"/>
    <x v="3986"/>
    <x v="2"/>
    <x v="173"/>
    <x v="143"/>
    <x v="2"/>
    <x v="0"/>
    <s v="USD"/>
    <n v="1433086082"/>
    <x v="3971"/>
    <n v="1430494082"/>
    <x v="3991"/>
    <x v="0"/>
    <x v="29"/>
    <x v="1"/>
    <x v="6"/>
    <n v="50.5"/>
    <x v="1"/>
    <x v="6"/>
  </r>
  <r>
    <x v="3992"/>
    <x v="3986"/>
    <x v="3987"/>
    <x v="3"/>
    <x v="2526"/>
    <x v="2824"/>
    <x v="2"/>
    <x v="0"/>
    <s v="USD"/>
    <n v="1449876859"/>
    <x v="3972"/>
    <n v="1444689259"/>
    <x v="3992"/>
    <x v="0"/>
    <x v="82"/>
    <x v="1"/>
    <x v="6"/>
    <n v="275"/>
    <x v="1"/>
    <x v="6"/>
  </r>
  <r>
    <x v="3993"/>
    <x v="3987"/>
    <x v="3988"/>
    <x v="63"/>
    <x v="158"/>
    <x v="130"/>
    <x v="2"/>
    <x v="0"/>
    <s v="USD"/>
    <n v="1431549912"/>
    <x v="3973"/>
    <n v="1428957912"/>
    <x v="3993"/>
    <x v="0"/>
    <x v="29"/>
    <x v="1"/>
    <x v="6"/>
    <n v="2"/>
    <x v="1"/>
    <x v="6"/>
  </r>
  <r>
    <x v="3994"/>
    <x v="3988"/>
    <x v="3989"/>
    <x v="13"/>
    <x v="139"/>
    <x v="1161"/>
    <x v="2"/>
    <x v="0"/>
    <s v="USD"/>
    <n v="1405761690"/>
    <x v="3974"/>
    <n v="1403169690"/>
    <x v="3994"/>
    <x v="0"/>
    <x v="29"/>
    <x v="1"/>
    <x v="6"/>
    <n v="3"/>
    <x v="1"/>
    <x v="6"/>
  </r>
  <r>
    <x v="3995"/>
    <x v="3989"/>
    <x v="3990"/>
    <x v="48"/>
    <x v="119"/>
    <x v="2825"/>
    <x v="2"/>
    <x v="1"/>
    <s v="GBP"/>
    <n v="1423913220"/>
    <x v="3975"/>
    <n v="1421339077"/>
    <x v="3995"/>
    <x v="0"/>
    <x v="80"/>
    <x v="1"/>
    <x v="6"/>
    <n v="37"/>
    <x v="1"/>
    <x v="6"/>
  </r>
  <r>
    <x v="3996"/>
    <x v="3990"/>
    <x v="3991"/>
    <x v="9"/>
    <x v="2527"/>
    <x v="2826"/>
    <x v="2"/>
    <x v="0"/>
    <s v="USD"/>
    <n v="1416499440"/>
    <x v="3976"/>
    <n v="1415341464"/>
    <x v="3996"/>
    <x v="0"/>
    <x v="57"/>
    <x v="1"/>
    <x v="6"/>
    <n v="257"/>
    <x v="1"/>
    <x v="6"/>
  </r>
  <r>
    <x v="3997"/>
    <x v="3991"/>
    <x v="3992"/>
    <x v="9"/>
    <x v="117"/>
    <x v="109"/>
    <x v="2"/>
    <x v="1"/>
    <s v="GBP"/>
    <n v="1428222221"/>
    <x v="3977"/>
    <n v="1425633821"/>
    <x v="3997"/>
    <x v="0"/>
    <x v="78"/>
    <x v="1"/>
    <x v="6"/>
    <n v="0"/>
    <x v="1"/>
    <x v="6"/>
  </r>
  <r>
    <x v="3998"/>
    <x v="3992"/>
    <x v="3993"/>
    <x v="21"/>
    <x v="526"/>
    <x v="2827"/>
    <x v="2"/>
    <x v="0"/>
    <s v="USD"/>
    <n v="1427580426"/>
    <x v="3978"/>
    <n v="1424992026"/>
    <x v="3998"/>
    <x v="0"/>
    <x v="8"/>
    <x v="1"/>
    <x v="6"/>
    <n v="363.5"/>
    <x v="1"/>
    <x v="6"/>
  </r>
  <r>
    <x v="3999"/>
    <x v="3993"/>
    <x v="3994"/>
    <x v="39"/>
    <x v="2528"/>
    <x v="2828"/>
    <x v="2"/>
    <x v="0"/>
    <s v="USD"/>
    <n v="1409514709"/>
    <x v="3979"/>
    <n v="1406058798"/>
    <x v="3999"/>
    <x v="0"/>
    <x v="25"/>
    <x v="1"/>
    <x v="6"/>
    <n v="585"/>
    <x v="1"/>
    <x v="6"/>
  </r>
  <r>
    <x v="4000"/>
    <x v="3994"/>
    <x v="3995"/>
    <x v="6"/>
    <x v="115"/>
    <x v="415"/>
    <x v="2"/>
    <x v="0"/>
    <s v="USD"/>
    <n v="1462631358"/>
    <x v="3980"/>
    <n v="1457450958"/>
    <x v="4000"/>
    <x v="0"/>
    <x v="29"/>
    <x v="1"/>
    <x v="6"/>
    <n v="5.5"/>
    <x v="1"/>
    <x v="6"/>
  </r>
  <r>
    <x v="4001"/>
    <x v="3995"/>
    <x v="3996"/>
    <x v="38"/>
    <x v="2508"/>
    <x v="2821"/>
    <x v="2"/>
    <x v="1"/>
    <s v="GBP"/>
    <n v="1488394800"/>
    <x v="1748"/>
    <n v="1486681708"/>
    <x v="4001"/>
    <x v="0"/>
    <x v="25"/>
    <x v="1"/>
    <x v="6"/>
    <n v="233.5"/>
    <x v="1"/>
    <x v="6"/>
  </r>
  <r>
    <x v="4002"/>
    <x v="3996"/>
    <x v="3997"/>
    <x v="21"/>
    <x v="1937"/>
    <x v="1861"/>
    <x v="2"/>
    <x v="0"/>
    <s v="USD"/>
    <n v="1411779761"/>
    <x v="3981"/>
    <n v="1409187761"/>
    <x v="4002"/>
    <x v="0"/>
    <x v="80"/>
    <x v="1"/>
    <x v="6"/>
    <n v="13.5"/>
    <x v="1"/>
    <x v="6"/>
  </r>
  <r>
    <x v="4003"/>
    <x v="3997"/>
    <x v="3960"/>
    <x v="13"/>
    <x v="1671"/>
    <x v="2829"/>
    <x v="2"/>
    <x v="0"/>
    <s v="USD"/>
    <n v="1424009147"/>
    <x v="3982"/>
    <n v="1421417147"/>
    <x v="4003"/>
    <x v="0"/>
    <x v="84"/>
    <x v="1"/>
    <x v="6"/>
    <n v="101.5"/>
    <x v="1"/>
    <x v="6"/>
  </r>
  <r>
    <x v="4004"/>
    <x v="3998"/>
    <x v="3998"/>
    <x v="2"/>
    <x v="116"/>
    <x v="418"/>
    <x v="2"/>
    <x v="0"/>
    <s v="USD"/>
    <n v="1412740457"/>
    <x v="3983"/>
    <n v="1410148457"/>
    <x v="4004"/>
    <x v="0"/>
    <x v="29"/>
    <x v="1"/>
    <x v="6"/>
    <n v="1"/>
    <x v="1"/>
    <x v="6"/>
  </r>
  <r>
    <x v="4005"/>
    <x v="3999"/>
    <x v="3999"/>
    <x v="9"/>
    <x v="130"/>
    <x v="843"/>
    <x v="2"/>
    <x v="0"/>
    <s v="USD"/>
    <n v="1413832985"/>
    <x v="3984"/>
    <n v="1408648985"/>
    <x v="4005"/>
    <x v="0"/>
    <x v="84"/>
    <x v="1"/>
    <x v="6"/>
    <n v="21"/>
    <x v="1"/>
    <x v="6"/>
  </r>
  <r>
    <x v="4006"/>
    <x v="4000"/>
    <x v="4000"/>
    <x v="11"/>
    <x v="369"/>
    <x v="440"/>
    <x v="2"/>
    <x v="0"/>
    <s v="USD"/>
    <n v="1455647587"/>
    <x v="3985"/>
    <n v="1453487587"/>
    <x v="4006"/>
    <x v="0"/>
    <x v="29"/>
    <x v="1"/>
    <x v="6"/>
    <n v="1.5"/>
    <x v="1"/>
    <x v="6"/>
  </r>
  <r>
    <x v="4007"/>
    <x v="3988"/>
    <x v="4001"/>
    <x v="13"/>
    <x v="139"/>
    <x v="1161"/>
    <x v="2"/>
    <x v="0"/>
    <s v="USD"/>
    <n v="1409070480"/>
    <x v="3986"/>
    <n v="1406572381"/>
    <x v="4007"/>
    <x v="0"/>
    <x v="29"/>
    <x v="1"/>
    <x v="6"/>
    <n v="3"/>
    <x v="1"/>
    <x v="6"/>
  </r>
  <r>
    <x v="4008"/>
    <x v="4001"/>
    <x v="4002"/>
    <x v="28"/>
    <x v="177"/>
    <x v="733"/>
    <x v="2"/>
    <x v="1"/>
    <s v="GBP"/>
    <n v="1437606507"/>
    <x v="3987"/>
    <n v="1435014507"/>
    <x v="4008"/>
    <x v="0"/>
    <x v="80"/>
    <x v="1"/>
    <x v="6"/>
    <n v="32"/>
    <x v="1"/>
    <x v="6"/>
  </r>
  <r>
    <x v="4009"/>
    <x v="4002"/>
    <x v="4003"/>
    <x v="434"/>
    <x v="735"/>
    <x v="2830"/>
    <x v="2"/>
    <x v="1"/>
    <s v="GBP"/>
    <n v="1410281360"/>
    <x v="3988"/>
    <n v="1406825360"/>
    <x v="4009"/>
    <x v="0"/>
    <x v="83"/>
    <x v="1"/>
    <x v="6"/>
    <n v="39"/>
    <x v="1"/>
    <x v="6"/>
  </r>
  <r>
    <x v="4010"/>
    <x v="4003"/>
    <x v="4004"/>
    <x v="312"/>
    <x v="2529"/>
    <x v="2831"/>
    <x v="2"/>
    <x v="0"/>
    <s v="USD"/>
    <n v="1414348166"/>
    <x v="3989"/>
    <n v="1412879366"/>
    <x v="4010"/>
    <x v="0"/>
    <x v="44"/>
    <x v="1"/>
    <x v="6"/>
    <n v="890"/>
    <x v="1"/>
    <x v="6"/>
  </r>
  <r>
    <x v="4011"/>
    <x v="4004"/>
    <x v="4005"/>
    <x v="49"/>
    <x v="1820"/>
    <x v="2832"/>
    <x v="2"/>
    <x v="1"/>
    <s v="GBP"/>
    <n v="1422450278"/>
    <x v="3990"/>
    <n v="1419858278"/>
    <x v="4011"/>
    <x v="0"/>
    <x v="80"/>
    <x v="1"/>
    <x v="6"/>
    <n v="11.5"/>
    <x v="1"/>
    <x v="6"/>
  </r>
  <r>
    <x v="4012"/>
    <x v="4005"/>
    <x v="4006"/>
    <x v="435"/>
    <x v="117"/>
    <x v="109"/>
    <x v="2"/>
    <x v="1"/>
    <s v="GBP"/>
    <n v="1430571849"/>
    <x v="3991"/>
    <n v="1427979849"/>
    <x v="4012"/>
    <x v="0"/>
    <x v="78"/>
    <x v="1"/>
    <x v="6"/>
    <n v="0"/>
    <x v="1"/>
    <x v="6"/>
  </r>
  <r>
    <x v="4013"/>
    <x v="4006"/>
    <x v="4007"/>
    <x v="13"/>
    <x v="375"/>
    <x v="698"/>
    <x v="2"/>
    <x v="0"/>
    <s v="USD"/>
    <n v="1424070823"/>
    <x v="3992"/>
    <n v="1421478823"/>
    <x v="4013"/>
    <x v="0"/>
    <x v="84"/>
    <x v="1"/>
    <x v="6"/>
    <n v="14"/>
    <x v="1"/>
    <x v="6"/>
  </r>
  <r>
    <x v="4014"/>
    <x v="4007"/>
    <x v="4008"/>
    <x v="7"/>
    <x v="117"/>
    <x v="109"/>
    <x v="2"/>
    <x v="0"/>
    <s v="USD"/>
    <n v="1457157269"/>
    <x v="3993"/>
    <n v="1455861269"/>
    <x v="4014"/>
    <x v="0"/>
    <x v="78"/>
    <x v="1"/>
    <x v="6"/>
    <n v="0"/>
    <x v="1"/>
    <x v="6"/>
  </r>
  <r>
    <x v="4015"/>
    <x v="4008"/>
    <x v="4009"/>
    <x v="39"/>
    <x v="116"/>
    <x v="107"/>
    <x v="2"/>
    <x v="0"/>
    <s v="USD"/>
    <n v="1437331463"/>
    <x v="3994"/>
    <n v="1434739463"/>
    <x v="4015"/>
    <x v="0"/>
    <x v="29"/>
    <x v="1"/>
    <x v="6"/>
    <n v="1"/>
    <x v="1"/>
    <x v="6"/>
  </r>
  <r>
    <x v="4016"/>
    <x v="4009"/>
    <x v="4010"/>
    <x v="2"/>
    <x v="119"/>
    <x v="111"/>
    <x v="2"/>
    <x v="1"/>
    <s v="GBP"/>
    <n v="1410987400"/>
    <x v="3995"/>
    <n v="1408395400"/>
    <x v="4016"/>
    <x v="0"/>
    <x v="63"/>
    <x v="1"/>
    <x v="6"/>
    <n v="38.5"/>
    <x v="1"/>
    <x v="6"/>
  </r>
  <r>
    <x v="4017"/>
    <x v="4010"/>
    <x v="4011"/>
    <x v="3"/>
    <x v="522"/>
    <x v="857"/>
    <x v="2"/>
    <x v="0"/>
    <s v="USD"/>
    <n v="1409846874"/>
    <x v="3996"/>
    <n v="1407254874"/>
    <x v="4017"/>
    <x v="0"/>
    <x v="84"/>
    <x v="1"/>
    <x v="6"/>
    <n v="53.5"/>
    <x v="1"/>
    <x v="6"/>
  </r>
  <r>
    <x v="4018"/>
    <x v="4011"/>
    <x v="4012"/>
    <x v="15"/>
    <x v="176"/>
    <x v="2780"/>
    <x v="2"/>
    <x v="1"/>
    <s v="GBP"/>
    <n v="1475877108"/>
    <x v="3997"/>
    <n v="1473285108"/>
    <x v="4018"/>
    <x v="0"/>
    <x v="80"/>
    <x v="1"/>
    <x v="6"/>
    <n v="67"/>
    <x v="1"/>
    <x v="6"/>
  </r>
  <r>
    <x v="4019"/>
    <x v="4012"/>
    <x v="4013"/>
    <x v="8"/>
    <x v="792"/>
    <x v="2833"/>
    <x v="2"/>
    <x v="0"/>
    <s v="USD"/>
    <n v="1460737680"/>
    <x v="3998"/>
    <n v="1455725596"/>
    <x v="4019"/>
    <x v="0"/>
    <x v="80"/>
    <x v="1"/>
    <x v="6"/>
    <n v="16.5"/>
    <x v="1"/>
    <x v="6"/>
  </r>
  <r>
    <x v="4020"/>
    <x v="4013"/>
    <x v="4014"/>
    <x v="20"/>
    <x v="173"/>
    <x v="2834"/>
    <x v="2"/>
    <x v="0"/>
    <s v="USD"/>
    <n v="1427168099"/>
    <x v="3999"/>
    <n v="1424579699"/>
    <x v="4020"/>
    <x v="0"/>
    <x v="83"/>
    <x v="1"/>
    <x v="6"/>
    <n v="51.5"/>
    <x v="1"/>
    <x v="6"/>
  </r>
  <r>
    <x v="4021"/>
    <x v="4014"/>
    <x v="4015"/>
    <x v="36"/>
    <x v="366"/>
    <x v="1863"/>
    <x v="2"/>
    <x v="0"/>
    <s v="USD"/>
    <n v="1414360358"/>
    <x v="4000"/>
    <n v="1409176358"/>
    <x v="4021"/>
    <x v="0"/>
    <x v="84"/>
    <x v="1"/>
    <x v="6"/>
    <n v="63.5"/>
    <x v="1"/>
    <x v="6"/>
  </r>
  <r>
    <x v="4022"/>
    <x v="4015"/>
    <x v="4016"/>
    <x v="102"/>
    <x v="2530"/>
    <x v="2835"/>
    <x v="2"/>
    <x v="0"/>
    <s v="USD"/>
    <n v="1422759240"/>
    <x v="4001"/>
    <n v="1418824867"/>
    <x v="4022"/>
    <x v="0"/>
    <x v="438"/>
    <x v="1"/>
    <x v="6"/>
    <n v="6359"/>
    <x v="1"/>
    <x v="6"/>
  </r>
  <r>
    <x v="4023"/>
    <x v="4016"/>
    <x v="4017"/>
    <x v="39"/>
    <x v="117"/>
    <x v="109"/>
    <x v="2"/>
    <x v="0"/>
    <s v="USD"/>
    <n v="1458860363"/>
    <x v="4002"/>
    <n v="1454975963"/>
    <x v="4023"/>
    <x v="0"/>
    <x v="78"/>
    <x v="1"/>
    <x v="6"/>
    <n v="0"/>
    <x v="1"/>
    <x v="6"/>
  </r>
  <r>
    <x v="4024"/>
    <x v="4017"/>
    <x v="4018"/>
    <x v="134"/>
    <x v="115"/>
    <x v="2372"/>
    <x v="2"/>
    <x v="0"/>
    <s v="USD"/>
    <n v="1441037097"/>
    <x v="4003"/>
    <n v="1438445097"/>
    <x v="4024"/>
    <x v="0"/>
    <x v="29"/>
    <x v="1"/>
    <x v="6"/>
    <n v="5.5"/>
    <x v="1"/>
    <x v="6"/>
  </r>
  <r>
    <x v="4025"/>
    <x v="4018"/>
    <x v="4019"/>
    <x v="10"/>
    <x v="156"/>
    <x v="152"/>
    <x v="2"/>
    <x v="6"/>
    <s v="EUR"/>
    <n v="1437889336"/>
    <x v="4004"/>
    <n v="1432705336"/>
    <x v="4025"/>
    <x v="0"/>
    <x v="80"/>
    <x v="1"/>
    <x v="6"/>
    <n v="127"/>
    <x v="1"/>
    <x v="6"/>
  </r>
  <r>
    <x v="4026"/>
    <x v="4019"/>
    <x v="4020"/>
    <x v="23"/>
    <x v="117"/>
    <x v="109"/>
    <x v="2"/>
    <x v="0"/>
    <s v="USD"/>
    <n v="1449247439"/>
    <x v="4005"/>
    <n v="1444059839"/>
    <x v="4026"/>
    <x v="0"/>
    <x v="78"/>
    <x v="1"/>
    <x v="6"/>
    <n v="0"/>
    <x v="1"/>
    <x v="6"/>
  </r>
  <r>
    <x v="4027"/>
    <x v="4020"/>
    <x v="4021"/>
    <x v="9"/>
    <x v="394"/>
    <x v="2836"/>
    <x v="2"/>
    <x v="0"/>
    <s v="USD"/>
    <n v="1487811600"/>
    <x v="4006"/>
    <n v="1486077481"/>
    <x v="4027"/>
    <x v="0"/>
    <x v="63"/>
    <x v="1"/>
    <x v="6"/>
    <n v="111"/>
    <x v="1"/>
    <x v="6"/>
  </r>
  <r>
    <x v="4028"/>
    <x v="4021"/>
    <x v="4022"/>
    <x v="13"/>
    <x v="2531"/>
    <x v="2837"/>
    <x v="2"/>
    <x v="0"/>
    <s v="USD"/>
    <n v="1402007500"/>
    <x v="4007"/>
    <n v="1399415500"/>
    <x v="4028"/>
    <x v="0"/>
    <x v="202"/>
    <x v="1"/>
    <x v="6"/>
    <n v="286"/>
    <x v="1"/>
    <x v="6"/>
  </r>
  <r>
    <x v="4029"/>
    <x v="4022"/>
    <x v="4023"/>
    <x v="22"/>
    <x v="117"/>
    <x v="109"/>
    <x v="2"/>
    <x v="0"/>
    <s v="USD"/>
    <n v="1450053370"/>
    <x v="4008"/>
    <n v="1447461370"/>
    <x v="4029"/>
    <x v="0"/>
    <x v="78"/>
    <x v="1"/>
    <x v="6"/>
    <n v="0"/>
    <x v="1"/>
    <x v="6"/>
  </r>
  <r>
    <x v="4030"/>
    <x v="4023"/>
    <x v="4024"/>
    <x v="30"/>
    <x v="402"/>
    <x v="149"/>
    <x v="2"/>
    <x v="0"/>
    <s v="USD"/>
    <n v="1454525340"/>
    <x v="4009"/>
    <n v="1452008599"/>
    <x v="4030"/>
    <x v="0"/>
    <x v="79"/>
    <x v="1"/>
    <x v="6"/>
    <n v="203"/>
    <x v="1"/>
    <x v="6"/>
  </r>
  <r>
    <x v="4031"/>
    <x v="4024"/>
    <x v="4025"/>
    <x v="10"/>
    <x v="117"/>
    <x v="109"/>
    <x v="2"/>
    <x v="0"/>
    <s v="USD"/>
    <n v="1418914964"/>
    <x v="4010"/>
    <n v="1414591364"/>
    <x v="4031"/>
    <x v="0"/>
    <x v="78"/>
    <x v="1"/>
    <x v="6"/>
    <n v="0"/>
    <x v="1"/>
    <x v="6"/>
  </r>
  <r>
    <x v="4032"/>
    <x v="4025"/>
    <x v="4026"/>
    <x v="436"/>
    <x v="2532"/>
    <x v="2838"/>
    <x v="2"/>
    <x v="0"/>
    <s v="USD"/>
    <n v="1450211116"/>
    <x v="4011"/>
    <n v="1445023516"/>
    <x v="4032"/>
    <x v="0"/>
    <x v="63"/>
    <x v="1"/>
    <x v="6"/>
    <n v="210"/>
    <x v="1"/>
    <x v="6"/>
  </r>
  <r>
    <x v="4033"/>
    <x v="4026"/>
    <x v="4027"/>
    <x v="437"/>
    <x v="2533"/>
    <x v="2839"/>
    <x v="2"/>
    <x v="1"/>
    <s v="GBP"/>
    <n v="1475398800"/>
    <x v="4012"/>
    <n v="1472711224"/>
    <x v="4033"/>
    <x v="0"/>
    <x v="225"/>
    <x v="1"/>
    <x v="6"/>
    <n v="3117.9949999999999"/>
    <x v="1"/>
    <x v="6"/>
  </r>
  <r>
    <x v="4034"/>
    <x v="4027"/>
    <x v="4028"/>
    <x v="438"/>
    <x v="148"/>
    <x v="2840"/>
    <x v="2"/>
    <x v="0"/>
    <s v="USD"/>
    <n v="1428097450"/>
    <x v="4013"/>
    <n v="1425509050"/>
    <x v="4034"/>
    <x v="0"/>
    <x v="84"/>
    <x v="1"/>
    <x v="6"/>
    <n v="101"/>
    <x v="1"/>
    <x v="6"/>
  </r>
  <r>
    <x v="4035"/>
    <x v="4028"/>
    <x v="4029"/>
    <x v="3"/>
    <x v="2534"/>
    <x v="2841"/>
    <x v="2"/>
    <x v="0"/>
    <s v="USD"/>
    <n v="1413925887"/>
    <x v="4014"/>
    <n v="1411333887"/>
    <x v="4035"/>
    <x v="0"/>
    <x v="20"/>
    <x v="1"/>
    <x v="6"/>
    <n v="1855"/>
    <x v="1"/>
    <x v="6"/>
  </r>
  <r>
    <x v="4036"/>
    <x v="4029"/>
    <x v="3326"/>
    <x v="12"/>
    <x v="2535"/>
    <x v="2842"/>
    <x v="2"/>
    <x v="0"/>
    <s v="USD"/>
    <n v="1404253800"/>
    <x v="4015"/>
    <n v="1402784964"/>
    <x v="4036"/>
    <x v="0"/>
    <x v="57"/>
    <x v="1"/>
    <x v="6"/>
    <n v="1420"/>
    <x v="1"/>
    <x v="6"/>
  </r>
  <r>
    <x v="4037"/>
    <x v="4030"/>
    <x v="4030"/>
    <x v="176"/>
    <x v="439"/>
    <x v="2843"/>
    <x v="2"/>
    <x v="0"/>
    <s v="USD"/>
    <n v="1464099900"/>
    <x v="4016"/>
    <n v="1462585315"/>
    <x v="4037"/>
    <x v="0"/>
    <x v="84"/>
    <x v="1"/>
    <x v="6"/>
    <n v="41"/>
    <x v="1"/>
    <x v="6"/>
  </r>
  <r>
    <x v="4038"/>
    <x v="4031"/>
    <x v="4031"/>
    <x v="30"/>
    <x v="356"/>
    <x v="2844"/>
    <x v="2"/>
    <x v="0"/>
    <s v="USD"/>
    <n v="1413573010"/>
    <x v="4017"/>
    <n v="1408389010"/>
    <x v="4038"/>
    <x v="0"/>
    <x v="80"/>
    <x v="1"/>
    <x v="6"/>
    <n v="152.5"/>
    <x v="1"/>
    <x v="6"/>
  </r>
  <r>
    <x v="4039"/>
    <x v="4032"/>
    <x v="4032"/>
    <x v="2"/>
    <x v="452"/>
    <x v="137"/>
    <x v="2"/>
    <x v="0"/>
    <s v="USD"/>
    <n v="1448949540"/>
    <x v="4018"/>
    <n v="1446048367"/>
    <x v="4039"/>
    <x v="0"/>
    <x v="81"/>
    <x v="1"/>
    <x v="6"/>
    <n v="152.5"/>
    <x v="1"/>
    <x v="6"/>
  </r>
  <r>
    <x v="4040"/>
    <x v="4033"/>
    <x v="4033"/>
    <x v="6"/>
    <x v="911"/>
    <x v="1296"/>
    <x v="2"/>
    <x v="0"/>
    <s v="USD"/>
    <n v="1437188400"/>
    <x v="4019"/>
    <n v="1432100004"/>
    <x v="4040"/>
    <x v="0"/>
    <x v="84"/>
    <x v="1"/>
    <x v="6"/>
    <n v="1251"/>
    <x v="1"/>
    <x v="6"/>
  </r>
  <r>
    <x v="4041"/>
    <x v="4034"/>
    <x v="4034"/>
    <x v="10"/>
    <x v="577"/>
    <x v="714"/>
    <x v="2"/>
    <x v="1"/>
    <s v="GBP"/>
    <n v="1473160954"/>
    <x v="4020"/>
    <n v="1467976954"/>
    <x v="4041"/>
    <x v="0"/>
    <x v="84"/>
    <x v="1"/>
    <x v="6"/>
    <n v="11.5"/>
    <x v="1"/>
    <x v="6"/>
  </r>
  <r>
    <x v="4042"/>
    <x v="4035"/>
    <x v="4035"/>
    <x v="3"/>
    <x v="577"/>
    <x v="2845"/>
    <x v="2"/>
    <x v="0"/>
    <s v="USD"/>
    <n v="1421781360"/>
    <x v="4021"/>
    <n v="1419213664"/>
    <x v="4042"/>
    <x v="0"/>
    <x v="83"/>
    <x v="1"/>
    <x v="6"/>
    <n v="12"/>
    <x v="1"/>
    <x v="6"/>
  </r>
  <r>
    <x v="4043"/>
    <x v="4036"/>
    <x v="4036"/>
    <x v="43"/>
    <x v="117"/>
    <x v="109"/>
    <x v="2"/>
    <x v="5"/>
    <s v="CAD"/>
    <n v="1416524325"/>
    <x v="4022"/>
    <n v="1415228325"/>
    <x v="4043"/>
    <x v="0"/>
    <x v="78"/>
    <x v="1"/>
    <x v="6"/>
    <n v="0"/>
    <x v="1"/>
    <x v="6"/>
  </r>
  <r>
    <x v="4044"/>
    <x v="4037"/>
    <x v="4037"/>
    <x v="20"/>
    <x v="1175"/>
    <x v="2846"/>
    <x v="2"/>
    <x v="0"/>
    <s v="USD"/>
    <n v="1428642000"/>
    <x v="4023"/>
    <n v="1426050982"/>
    <x v="4044"/>
    <x v="0"/>
    <x v="80"/>
    <x v="1"/>
    <x v="6"/>
    <n v="114.5"/>
    <x v="1"/>
    <x v="6"/>
  </r>
  <r>
    <x v="4045"/>
    <x v="4038"/>
    <x v="4038"/>
    <x v="10"/>
    <x v="116"/>
    <x v="459"/>
    <x v="2"/>
    <x v="2"/>
    <s v="AUD"/>
    <n v="1408596589"/>
    <x v="4024"/>
    <n v="1406004589"/>
    <x v="4045"/>
    <x v="0"/>
    <x v="29"/>
    <x v="1"/>
    <x v="6"/>
    <n v="1"/>
    <x v="1"/>
    <x v="6"/>
  </r>
  <r>
    <x v="4046"/>
    <x v="4039"/>
    <x v="4039"/>
    <x v="439"/>
    <x v="75"/>
    <x v="2847"/>
    <x v="2"/>
    <x v="0"/>
    <s v="USD"/>
    <n v="1413992210"/>
    <x v="4025"/>
    <n v="1411400210"/>
    <x v="4046"/>
    <x v="0"/>
    <x v="8"/>
    <x v="1"/>
    <x v="6"/>
    <n v="236"/>
    <x v="1"/>
    <x v="6"/>
  </r>
  <r>
    <x v="4047"/>
    <x v="4040"/>
    <x v="4040"/>
    <x v="10"/>
    <x v="178"/>
    <x v="727"/>
    <x v="2"/>
    <x v="0"/>
    <s v="USD"/>
    <n v="1420938000"/>
    <x v="4026"/>
    <n v="1418862743"/>
    <x v="4047"/>
    <x v="0"/>
    <x v="80"/>
    <x v="1"/>
    <x v="6"/>
    <n v="57"/>
    <x v="1"/>
    <x v="6"/>
  </r>
  <r>
    <x v="4048"/>
    <x v="4041"/>
    <x v="4041"/>
    <x v="73"/>
    <x v="2536"/>
    <x v="2848"/>
    <x v="2"/>
    <x v="1"/>
    <s v="GBP"/>
    <n v="1460373187"/>
    <x v="4027"/>
    <n v="1457352787"/>
    <x v="4048"/>
    <x v="0"/>
    <x v="110"/>
    <x v="1"/>
    <x v="6"/>
    <n v="1546"/>
    <x v="1"/>
    <x v="6"/>
  </r>
  <r>
    <x v="4049"/>
    <x v="4042"/>
    <x v="4042"/>
    <x v="22"/>
    <x v="1486"/>
    <x v="123"/>
    <x v="2"/>
    <x v="0"/>
    <s v="USD"/>
    <n v="1436914815"/>
    <x v="4028"/>
    <n v="1434322815"/>
    <x v="4049"/>
    <x v="0"/>
    <x v="29"/>
    <x v="1"/>
    <x v="6"/>
    <n v="8.5"/>
    <x v="1"/>
    <x v="6"/>
  </r>
  <r>
    <x v="4050"/>
    <x v="4043"/>
    <x v="4043"/>
    <x v="15"/>
    <x v="116"/>
    <x v="2730"/>
    <x v="2"/>
    <x v="0"/>
    <s v="USD"/>
    <n v="1414077391"/>
    <x v="4029"/>
    <n v="1411485391"/>
    <x v="4050"/>
    <x v="0"/>
    <x v="29"/>
    <x v="1"/>
    <x v="6"/>
    <n v="1"/>
    <x v="1"/>
    <x v="6"/>
  </r>
  <r>
    <x v="4051"/>
    <x v="4044"/>
    <x v="4044"/>
    <x v="2"/>
    <x v="117"/>
    <x v="109"/>
    <x v="2"/>
    <x v="0"/>
    <s v="USD"/>
    <n v="1399618380"/>
    <x v="4030"/>
    <n v="1399058797"/>
    <x v="4051"/>
    <x v="0"/>
    <x v="78"/>
    <x v="1"/>
    <x v="6"/>
    <n v="0"/>
    <x v="1"/>
    <x v="6"/>
  </r>
  <r>
    <x v="4052"/>
    <x v="4045"/>
    <x v="4045"/>
    <x v="9"/>
    <x v="1673"/>
    <x v="2849"/>
    <x v="2"/>
    <x v="0"/>
    <s v="USD"/>
    <n v="1413234316"/>
    <x v="4031"/>
    <n v="1408050316"/>
    <x v="4052"/>
    <x v="0"/>
    <x v="62"/>
    <x v="1"/>
    <x v="6"/>
    <n v="569.5"/>
    <x v="1"/>
    <x v="6"/>
  </r>
  <r>
    <x v="4053"/>
    <x v="4046"/>
    <x v="4046"/>
    <x v="2"/>
    <x v="178"/>
    <x v="2850"/>
    <x v="2"/>
    <x v="1"/>
    <s v="GBP"/>
    <n v="1416081600"/>
    <x v="4032"/>
    <n v="1413477228"/>
    <x v="4053"/>
    <x v="0"/>
    <x v="84"/>
    <x v="1"/>
    <x v="6"/>
    <n v="56"/>
    <x v="1"/>
    <x v="6"/>
  </r>
  <r>
    <x v="4054"/>
    <x v="4047"/>
    <x v="4047"/>
    <x v="440"/>
    <x v="117"/>
    <x v="109"/>
    <x v="2"/>
    <x v="0"/>
    <s v="USD"/>
    <n v="1475294400"/>
    <x v="4033"/>
    <n v="1472674285"/>
    <x v="4054"/>
    <x v="0"/>
    <x v="78"/>
    <x v="1"/>
    <x v="6"/>
    <n v="0"/>
    <x v="1"/>
    <x v="6"/>
  </r>
  <r>
    <x v="4055"/>
    <x v="4048"/>
    <x v="4048"/>
    <x v="10"/>
    <x v="695"/>
    <x v="2851"/>
    <x v="2"/>
    <x v="1"/>
    <s v="GBP"/>
    <n v="1403192031"/>
    <x v="4034"/>
    <n v="1400600031"/>
    <x v="4055"/>
    <x v="0"/>
    <x v="64"/>
    <x v="1"/>
    <x v="6"/>
    <n v="451"/>
    <x v="1"/>
    <x v="6"/>
  </r>
  <r>
    <x v="4056"/>
    <x v="4049"/>
    <x v="4049"/>
    <x v="15"/>
    <x v="1955"/>
    <x v="2852"/>
    <x v="2"/>
    <x v="0"/>
    <s v="USD"/>
    <n v="1467575940"/>
    <x v="4035"/>
    <n v="1465856639"/>
    <x v="4056"/>
    <x v="0"/>
    <x v="82"/>
    <x v="1"/>
    <x v="6"/>
    <n v="402"/>
    <x v="1"/>
    <x v="6"/>
  </r>
  <r>
    <x v="4057"/>
    <x v="4050"/>
    <x v="4050"/>
    <x v="8"/>
    <x v="2537"/>
    <x v="2853"/>
    <x v="2"/>
    <x v="1"/>
    <s v="GBP"/>
    <n v="1448492400"/>
    <x v="4036"/>
    <n v="1446506080"/>
    <x v="4057"/>
    <x v="0"/>
    <x v="79"/>
    <x v="1"/>
    <x v="6"/>
    <n v="390.5"/>
    <x v="1"/>
    <x v="6"/>
  </r>
  <r>
    <x v="4058"/>
    <x v="4051"/>
    <x v="4051"/>
    <x v="192"/>
    <x v="483"/>
    <x v="2854"/>
    <x v="2"/>
    <x v="0"/>
    <s v="USD"/>
    <n v="1459483140"/>
    <x v="3268"/>
    <n v="1458178044"/>
    <x v="4058"/>
    <x v="0"/>
    <x v="80"/>
    <x v="1"/>
    <x v="6"/>
    <n v="49.5"/>
    <x v="1"/>
    <x v="6"/>
  </r>
  <r>
    <x v="4059"/>
    <x v="4052"/>
    <x v="4052"/>
    <x v="3"/>
    <x v="156"/>
    <x v="453"/>
    <x v="2"/>
    <x v="5"/>
    <s v="CAD"/>
    <n v="1410836400"/>
    <x v="4037"/>
    <n v="1408116152"/>
    <x v="4059"/>
    <x v="0"/>
    <x v="63"/>
    <x v="1"/>
    <x v="6"/>
    <n v="128.5"/>
    <x v="1"/>
    <x v="6"/>
  </r>
  <r>
    <x v="4060"/>
    <x v="4053"/>
    <x v="4053"/>
    <x v="3"/>
    <x v="2516"/>
    <x v="2855"/>
    <x v="2"/>
    <x v="5"/>
    <s v="CAD"/>
    <n v="1403539200"/>
    <x v="4038"/>
    <n v="1400604056"/>
    <x v="4060"/>
    <x v="0"/>
    <x v="81"/>
    <x v="1"/>
    <x v="6"/>
    <n v="145"/>
    <x v="1"/>
    <x v="6"/>
  </r>
  <r>
    <x v="4061"/>
    <x v="4054"/>
    <x v="4054"/>
    <x v="441"/>
    <x v="117"/>
    <x v="109"/>
    <x v="2"/>
    <x v="0"/>
    <s v="USD"/>
    <n v="1461205423"/>
    <x v="4039"/>
    <n v="1456025023"/>
    <x v="4061"/>
    <x v="0"/>
    <x v="78"/>
    <x v="1"/>
    <x v="6"/>
    <n v="0"/>
    <x v="1"/>
    <x v="6"/>
  </r>
  <r>
    <x v="4062"/>
    <x v="4055"/>
    <x v="4055"/>
    <x v="22"/>
    <x v="2538"/>
    <x v="2856"/>
    <x v="2"/>
    <x v="0"/>
    <s v="USD"/>
    <n v="1467481468"/>
    <x v="4040"/>
    <n v="1464889468"/>
    <x v="4062"/>
    <x v="0"/>
    <x v="83"/>
    <x v="1"/>
    <x v="6"/>
    <n v="246.5"/>
    <x v="1"/>
    <x v="6"/>
  </r>
  <r>
    <x v="4063"/>
    <x v="4056"/>
    <x v="4056"/>
    <x v="196"/>
    <x v="2503"/>
    <x v="2857"/>
    <x v="2"/>
    <x v="1"/>
    <s v="GBP"/>
    <n v="1403886084"/>
    <x v="4041"/>
    <n v="1401294084"/>
    <x v="4063"/>
    <x v="0"/>
    <x v="82"/>
    <x v="1"/>
    <x v="6"/>
    <n v="72"/>
    <x v="1"/>
    <x v="6"/>
  </r>
  <r>
    <x v="4064"/>
    <x v="4057"/>
    <x v="4057"/>
    <x v="13"/>
    <x v="2285"/>
    <x v="2858"/>
    <x v="2"/>
    <x v="2"/>
    <s v="AUD"/>
    <n v="1430316426"/>
    <x v="4042"/>
    <n v="1427724426"/>
    <x v="4064"/>
    <x v="0"/>
    <x v="79"/>
    <x v="1"/>
    <x v="6"/>
    <n v="195.5"/>
    <x v="1"/>
    <x v="6"/>
  </r>
  <r>
    <x v="4065"/>
    <x v="4058"/>
    <x v="4058"/>
    <x v="23"/>
    <x v="2539"/>
    <x v="2859"/>
    <x v="2"/>
    <x v="0"/>
    <s v="USD"/>
    <n v="1407883811"/>
    <x v="4043"/>
    <n v="1405291811"/>
    <x v="4065"/>
    <x v="0"/>
    <x v="80"/>
    <x v="1"/>
    <x v="6"/>
    <n v="15.5"/>
    <x v="1"/>
    <x v="6"/>
  </r>
  <r>
    <x v="4066"/>
    <x v="4059"/>
    <x v="4059"/>
    <x v="36"/>
    <x v="379"/>
    <x v="874"/>
    <x v="2"/>
    <x v="0"/>
    <s v="USD"/>
    <n v="1463619388"/>
    <x v="4044"/>
    <n v="1461027388"/>
    <x v="4066"/>
    <x v="0"/>
    <x v="29"/>
    <x v="1"/>
    <x v="6"/>
    <n v="13"/>
    <x v="1"/>
    <x v="6"/>
  </r>
  <r>
    <x v="4067"/>
    <x v="4060"/>
    <x v="3887"/>
    <x v="10"/>
    <x v="631"/>
    <x v="2860"/>
    <x v="2"/>
    <x v="0"/>
    <s v="USD"/>
    <n v="1443408550"/>
    <x v="4045"/>
    <n v="1439952550"/>
    <x v="4067"/>
    <x v="0"/>
    <x v="57"/>
    <x v="1"/>
    <x v="6"/>
    <n v="1531"/>
    <x v="1"/>
    <x v="6"/>
  </r>
  <r>
    <x v="4068"/>
    <x v="4061"/>
    <x v="4060"/>
    <x v="442"/>
    <x v="2540"/>
    <x v="460"/>
    <x v="2"/>
    <x v="0"/>
    <s v="USD"/>
    <n v="1484348700"/>
    <x v="4046"/>
    <n v="1481756855"/>
    <x v="4068"/>
    <x v="0"/>
    <x v="29"/>
    <x v="1"/>
    <x v="6"/>
    <n v="17.975000000000001"/>
    <x v="1"/>
    <x v="6"/>
  </r>
  <r>
    <x v="4069"/>
    <x v="4062"/>
    <x v="4061"/>
    <x v="21"/>
    <x v="357"/>
    <x v="2861"/>
    <x v="2"/>
    <x v="1"/>
    <s v="GBP"/>
    <n v="1425124800"/>
    <x v="4047"/>
    <n v="1421596356"/>
    <x v="4069"/>
    <x v="0"/>
    <x v="62"/>
    <x v="1"/>
    <x v="6"/>
    <n v="221.5"/>
    <x v="1"/>
    <x v="6"/>
  </r>
  <r>
    <x v="4070"/>
    <x v="4063"/>
    <x v="4062"/>
    <x v="28"/>
    <x v="785"/>
    <x v="2862"/>
    <x v="2"/>
    <x v="0"/>
    <s v="USD"/>
    <n v="1425178800"/>
    <x v="4048"/>
    <n v="1422374420"/>
    <x v="4070"/>
    <x v="0"/>
    <x v="79"/>
    <x v="1"/>
    <x v="6"/>
    <n v="85.5"/>
    <x v="1"/>
    <x v="6"/>
  </r>
  <r>
    <x v="4071"/>
    <x v="4064"/>
    <x v="4063"/>
    <x v="22"/>
    <x v="117"/>
    <x v="109"/>
    <x v="2"/>
    <x v="14"/>
    <s v="MXN"/>
    <n v="1482779931"/>
    <x v="4049"/>
    <n v="1480187931"/>
    <x v="4071"/>
    <x v="0"/>
    <x v="78"/>
    <x v="1"/>
    <x v="6"/>
    <n v="0"/>
    <x v="1"/>
    <x v="6"/>
  </r>
  <r>
    <x v="4072"/>
    <x v="4065"/>
    <x v="4064"/>
    <x v="28"/>
    <x v="460"/>
    <x v="177"/>
    <x v="2"/>
    <x v="1"/>
    <s v="GBP"/>
    <n v="1408646111"/>
    <x v="4050"/>
    <n v="1403462111"/>
    <x v="4072"/>
    <x v="0"/>
    <x v="84"/>
    <x v="1"/>
    <x v="6"/>
    <n v="3"/>
    <x v="1"/>
    <x v="6"/>
  </r>
  <r>
    <x v="4073"/>
    <x v="4066"/>
    <x v="4065"/>
    <x v="8"/>
    <x v="2541"/>
    <x v="2863"/>
    <x v="2"/>
    <x v="0"/>
    <s v="USD"/>
    <n v="1431144000"/>
    <x v="4051"/>
    <n v="1426407426"/>
    <x v="4073"/>
    <x v="0"/>
    <x v="84"/>
    <x v="1"/>
    <x v="6"/>
    <n v="19.5"/>
    <x v="1"/>
    <x v="6"/>
  </r>
  <r>
    <x v="4074"/>
    <x v="4067"/>
    <x v="4066"/>
    <x v="181"/>
    <x v="2542"/>
    <x v="2864"/>
    <x v="2"/>
    <x v="1"/>
    <s v="GBP"/>
    <n v="1446732975"/>
    <x v="4052"/>
    <n v="1444137375"/>
    <x v="4074"/>
    <x v="0"/>
    <x v="64"/>
    <x v="1"/>
    <x v="6"/>
    <n v="378"/>
    <x v="1"/>
    <x v="6"/>
  </r>
  <r>
    <x v="4075"/>
    <x v="4068"/>
    <x v="4067"/>
    <x v="13"/>
    <x v="2543"/>
    <x v="2865"/>
    <x v="2"/>
    <x v="1"/>
    <s v="GBP"/>
    <n v="1404149280"/>
    <x v="4053"/>
    <n v="1400547969"/>
    <x v="4075"/>
    <x v="0"/>
    <x v="62"/>
    <x v="1"/>
    <x v="6"/>
    <n v="294.5"/>
    <x v="1"/>
    <x v="6"/>
  </r>
  <r>
    <x v="4076"/>
    <x v="4069"/>
    <x v="4068"/>
    <x v="176"/>
    <x v="117"/>
    <x v="109"/>
    <x v="2"/>
    <x v="0"/>
    <s v="USD"/>
    <n v="1413921060"/>
    <x v="4054"/>
    <n v="1411499149"/>
    <x v="4076"/>
    <x v="0"/>
    <x v="78"/>
    <x v="1"/>
    <x v="6"/>
    <n v="0"/>
    <x v="1"/>
    <x v="6"/>
  </r>
  <r>
    <x v="4077"/>
    <x v="4070"/>
    <x v="4069"/>
    <x v="36"/>
    <x v="2544"/>
    <x v="1159"/>
    <x v="2"/>
    <x v="0"/>
    <s v="USD"/>
    <n v="1482339794"/>
    <x v="4055"/>
    <n v="1479747794"/>
    <x v="4077"/>
    <x v="0"/>
    <x v="79"/>
    <x v="1"/>
    <x v="6"/>
    <n v="670.5"/>
    <x v="1"/>
    <x v="6"/>
  </r>
  <r>
    <x v="4078"/>
    <x v="4071"/>
    <x v="4070"/>
    <x v="49"/>
    <x v="117"/>
    <x v="109"/>
    <x v="2"/>
    <x v="1"/>
    <s v="GBP"/>
    <n v="1485543242"/>
    <x v="4056"/>
    <n v="1482951242"/>
    <x v="4078"/>
    <x v="0"/>
    <x v="78"/>
    <x v="1"/>
    <x v="6"/>
    <n v="0"/>
    <x v="1"/>
    <x v="6"/>
  </r>
  <r>
    <x v="4079"/>
    <x v="4072"/>
    <x v="4071"/>
    <x v="9"/>
    <x v="139"/>
    <x v="874"/>
    <x v="2"/>
    <x v="0"/>
    <s v="USD"/>
    <n v="1466375521"/>
    <x v="4057"/>
    <n v="1463783521"/>
    <x v="4079"/>
    <x v="0"/>
    <x v="29"/>
    <x v="1"/>
    <x v="6"/>
    <n v="3"/>
    <x v="1"/>
    <x v="6"/>
  </r>
  <r>
    <x v="4080"/>
    <x v="4073"/>
    <x v="4072"/>
    <x v="9"/>
    <x v="117"/>
    <x v="109"/>
    <x v="2"/>
    <x v="0"/>
    <s v="USD"/>
    <n v="1465930440"/>
    <x v="4058"/>
    <n v="1463849116"/>
    <x v="4080"/>
    <x v="0"/>
    <x v="78"/>
    <x v="1"/>
    <x v="6"/>
    <n v="0"/>
    <x v="1"/>
    <x v="6"/>
  </r>
  <r>
    <x v="4081"/>
    <x v="4074"/>
    <x v="4073"/>
    <x v="443"/>
    <x v="457"/>
    <x v="2866"/>
    <x v="2"/>
    <x v="0"/>
    <s v="USD"/>
    <n v="1425819425"/>
    <x v="4059"/>
    <n v="1423231025"/>
    <x v="4081"/>
    <x v="0"/>
    <x v="8"/>
    <x v="1"/>
    <x v="6"/>
    <n v="181"/>
    <x v="1"/>
    <x v="6"/>
  </r>
  <r>
    <x v="4082"/>
    <x v="4075"/>
    <x v="4074"/>
    <x v="325"/>
    <x v="158"/>
    <x v="172"/>
    <x v="2"/>
    <x v="0"/>
    <s v="USD"/>
    <n v="1447542000"/>
    <x v="4060"/>
    <n v="1446179553"/>
    <x v="4082"/>
    <x v="0"/>
    <x v="84"/>
    <x v="1"/>
    <x v="6"/>
    <n v="2.5"/>
    <x v="1"/>
    <x v="6"/>
  </r>
  <r>
    <x v="4083"/>
    <x v="4076"/>
    <x v="4075"/>
    <x v="8"/>
    <x v="2545"/>
    <x v="2867"/>
    <x v="2"/>
    <x v="0"/>
    <s v="USD"/>
    <n v="1452795416"/>
    <x v="4061"/>
    <n v="1450203416"/>
    <x v="4083"/>
    <x v="0"/>
    <x v="79"/>
    <x v="1"/>
    <x v="6"/>
    <n v="382.5"/>
    <x v="1"/>
    <x v="6"/>
  </r>
  <r>
    <x v="4084"/>
    <x v="4077"/>
    <x v="4076"/>
    <x v="9"/>
    <x v="115"/>
    <x v="119"/>
    <x v="2"/>
    <x v="13"/>
    <s v="EUR"/>
    <n v="1476008906"/>
    <x v="4062"/>
    <n v="1473416906"/>
    <x v="4084"/>
    <x v="0"/>
    <x v="29"/>
    <x v="1"/>
    <x v="6"/>
    <n v="5.5"/>
    <x v="1"/>
    <x v="6"/>
  </r>
  <r>
    <x v="4085"/>
    <x v="4078"/>
    <x v="4077"/>
    <x v="8"/>
    <x v="115"/>
    <x v="2785"/>
    <x v="2"/>
    <x v="0"/>
    <s v="USD"/>
    <n v="1427169540"/>
    <x v="4063"/>
    <n v="1424701775"/>
    <x v="4085"/>
    <x v="0"/>
    <x v="29"/>
    <x v="1"/>
    <x v="6"/>
    <n v="5.5"/>
    <x v="1"/>
    <x v="6"/>
  </r>
  <r>
    <x v="4086"/>
    <x v="4079"/>
    <x v="4078"/>
    <x v="28"/>
    <x v="779"/>
    <x v="609"/>
    <x v="2"/>
    <x v="0"/>
    <s v="USD"/>
    <n v="1448078400"/>
    <x v="4064"/>
    <n v="1445985299"/>
    <x v="4086"/>
    <x v="0"/>
    <x v="81"/>
    <x v="1"/>
    <x v="6"/>
    <n v="26"/>
    <x v="1"/>
    <x v="6"/>
  </r>
  <r>
    <x v="4087"/>
    <x v="4080"/>
    <x v="4079"/>
    <x v="376"/>
    <x v="117"/>
    <x v="109"/>
    <x v="2"/>
    <x v="0"/>
    <s v="USD"/>
    <n v="1468777786"/>
    <x v="4065"/>
    <n v="1466185786"/>
    <x v="4087"/>
    <x v="0"/>
    <x v="78"/>
    <x v="1"/>
    <x v="6"/>
    <n v="0"/>
    <x v="1"/>
    <x v="6"/>
  </r>
  <r>
    <x v="4088"/>
    <x v="4081"/>
    <x v="4080"/>
    <x v="13"/>
    <x v="1168"/>
    <x v="2868"/>
    <x v="2"/>
    <x v="1"/>
    <s v="GBP"/>
    <n v="1421403960"/>
    <x v="4066"/>
    <n v="1418827324"/>
    <x v="4088"/>
    <x v="0"/>
    <x v="83"/>
    <x v="1"/>
    <x v="6"/>
    <n v="109.5"/>
    <x v="1"/>
    <x v="6"/>
  </r>
  <r>
    <x v="4089"/>
    <x v="4082"/>
    <x v="4081"/>
    <x v="10"/>
    <x v="739"/>
    <x v="2869"/>
    <x v="2"/>
    <x v="0"/>
    <s v="USD"/>
    <n v="1433093700"/>
    <x v="4067"/>
    <n v="1430242488"/>
    <x v="4089"/>
    <x v="0"/>
    <x v="22"/>
    <x v="1"/>
    <x v="6"/>
    <n v="124"/>
    <x v="1"/>
    <x v="6"/>
  </r>
  <r>
    <x v="4090"/>
    <x v="4083"/>
    <x v="4082"/>
    <x v="28"/>
    <x v="573"/>
    <x v="416"/>
    <x v="2"/>
    <x v="0"/>
    <s v="USD"/>
    <n v="1438959600"/>
    <x v="4068"/>
    <n v="1437754137"/>
    <x v="4090"/>
    <x v="0"/>
    <x v="83"/>
    <x v="1"/>
    <x v="6"/>
    <n v="17.5"/>
    <x v="1"/>
    <x v="6"/>
  </r>
  <r>
    <x v="4091"/>
    <x v="4084"/>
    <x v="4083"/>
    <x v="183"/>
    <x v="2546"/>
    <x v="782"/>
    <x v="2"/>
    <x v="0"/>
    <s v="USD"/>
    <n v="1421410151"/>
    <x v="4069"/>
    <n v="1418818151"/>
    <x v="4091"/>
    <x v="0"/>
    <x v="22"/>
    <x v="1"/>
    <x v="6"/>
    <n v="106"/>
    <x v="1"/>
    <x v="6"/>
  </r>
  <r>
    <x v="4092"/>
    <x v="4085"/>
    <x v="4084"/>
    <x v="74"/>
    <x v="170"/>
    <x v="2870"/>
    <x v="2"/>
    <x v="0"/>
    <s v="USD"/>
    <n v="1428205247"/>
    <x v="4070"/>
    <n v="1423024847"/>
    <x v="4092"/>
    <x v="0"/>
    <x v="29"/>
    <x v="1"/>
    <x v="6"/>
    <n v="10.5"/>
    <x v="1"/>
    <x v="6"/>
  </r>
  <r>
    <x v="4093"/>
    <x v="4086"/>
    <x v="4085"/>
    <x v="30"/>
    <x v="177"/>
    <x v="365"/>
    <x v="2"/>
    <x v="1"/>
    <s v="GBP"/>
    <n v="1440272093"/>
    <x v="4071"/>
    <n v="1435088093"/>
    <x v="4093"/>
    <x v="0"/>
    <x v="80"/>
    <x v="1"/>
    <x v="6"/>
    <n v="32"/>
    <x v="1"/>
    <x v="6"/>
  </r>
  <r>
    <x v="4094"/>
    <x v="4087"/>
    <x v="4086"/>
    <x v="13"/>
    <x v="655"/>
    <x v="2176"/>
    <x v="2"/>
    <x v="0"/>
    <s v="USD"/>
    <n v="1413953940"/>
    <x v="4072"/>
    <n v="1410141900"/>
    <x v="4094"/>
    <x v="0"/>
    <x v="22"/>
    <x v="1"/>
    <x v="6"/>
    <n v="369"/>
    <x v="1"/>
    <x v="6"/>
  </r>
  <r>
    <x v="4095"/>
    <x v="4088"/>
    <x v="4087"/>
    <x v="11"/>
    <x v="25"/>
    <x v="129"/>
    <x v="2"/>
    <x v="14"/>
    <s v="MXN"/>
    <n v="1482108350"/>
    <x v="4073"/>
    <n v="1479516350"/>
    <x v="4095"/>
    <x v="0"/>
    <x v="29"/>
    <x v="1"/>
    <x v="6"/>
    <n v="400.5"/>
    <x v="1"/>
    <x v="6"/>
  </r>
  <r>
    <x v="4096"/>
    <x v="4089"/>
    <x v="4088"/>
    <x v="8"/>
    <x v="402"/>
    <x v="2843"/>
    <x v="2"/>
    <x v="1"/>
    <s v="GBP"/>
    <n v="1488271860"/>
    <x v="4074"/>
    <n v="1484484219"/>
    <x v="4096"/>
    <x v="0"/>
    <x v="81"/>
    <x v="1"/>
    <x v="6"/>
    <n v="202.5"/>
    <x v="1"/>
    <x v="6"/>
  </r>
  <r>
    <x v="4097"/>
    <x v="4090"/>
    <x v="4089"/>
    <x v="3"/>
    <x v="117"/>
    <x v="109"/>
    <x v="2"/>
    <x v="1"/>
    <s v="GBP"/>
    <n v="1454284500"/>
    <x v="4075"/>
    <n v="1449431237"/>
    <x v="4097"/>
    <x v="0"/>
    <x v="78"/>
    <x v="1"/>
    <x v="6"/>
    <n v="0"/>
    <x v="1"/>
    <x v="6"/>
  </r>
  <r>
    <x v="4098"/>
    <x v="4091"/>
    <x v="4090"/>
    <x v="96"/>
    <x v="117"/>
    <x v="109"/>
    <x v="2"/>
    <x v="0"/>
    <s v="USD"/>
    <n v="1465060797"/>
    <x v="4076"/>
    <n v="1462468797"/>
    <x v="4098"/>
    <x v="0"/>
    <x v="78"/>
    <x v="1"/>
    <x v="6"/>
    <n v="0"/>
    <x v="1"/>
    <x v="6"/>
  </r>
  <r>
    <x v="4099"/>
    <x v="4092"/>
    <x v="4091"/>
    <x v="37"/>
    <x v="155"/>
    <x v="2871"/>
    <x v="2"/>
    <x v="0"/>
    <s v="USD"/>
    <n v="1472847873"/>
    <x v="4077"/>
    <n v="1468959873"/>
    <x v="4099"/>
    <x v="0"/>
    <x v="29"/>
    <x v="1"/>
    <x v="6"/>
    <n v="25.5"/>
    <x v="1"/>
    <x v="6"/>
  </r>
  <r>
    <x v="4100"/>
    <x v="4093"/>
    <x v="4092"/>
    <x v="444"/>
    <x v="117"/>
    <x v="109"/>
    <x v="2"/>
    <x v="0"/>
    <s v="USD"/>
    <n v="1414205990"/>
    <x v="4078"/>
    <n v="1413341990"/>
    <x v="4100"/>
    <x v="0"/>
    <x v="78"/>
    <x v="1"/>
    <x v="6"/>
    <n v="0"/>
    <x v="1"/>
    <x v="6"/>
  </r>
  <r>
    <x v="4101"/>
    <x v="4094"/>
    <x v="4093"/>
    <x v="20"/>
    <x v="117"/>
    <x v="109"/>
    <x v="2"/>
    <x v="0"/>
    <s v="USD"/>
    <n v="1485380482"/>
    <x v="4079"/>
    <n v="1482788482"/>
    <x v="4101"/>
    <x v="0"/>
    <x v="78"/>
    <x v="1"/>
    <x v="6"/>
    <n v="0"/>
    <x v="1"/>
    <x v="6"/>
  </r>
  <r>
    <x v="4102"/>
    <x v="4095"/>
    <x v="4094"/>
    <x v="2"/>
    <x v="2547"/>
    <x v="2872"/>
    <x v="2"/>
    <x v="0"/>
    <s v="USD"/>
    <n v="1463343673"/>
    <x v="4080"/>
    <n v="1460751673"/>
    <x v="4102"/>
    <x v="0"/>
    <x v="79"/>
    <x v="1"/>
    <x v="6"/>
    <n v="71.5"/>
    <x v="1"/>
    <x v="6"/>
  </r>
  <r>
    <x v="4103"/>
    <x v="4096"/>
    <x v="4095"/>
    <x v="28"/>
    <x v="173"/>
    <x v="709"/>
    <x v="2"/>
    <x v="0"/>
    <s v="USD"/>
    <n v="1440613920"/>
    <x v="4081"/>
    <n v="1435953566"/>
    <x v="4103"/>
    <x v="0"/>
    <x v="79"/>
    <x v="1"/>
    <x v="6"/>
    <n v="53"/>
    <x v="1"/>
    <x v="6"/>
  </r>
  <r>
    <x v="4104"/>
    <x v="4097"/>
    <x v="4096"/>
    <x v="9"/>
    <x v="762"/>
    <x v="2873"/>
    <x v="2"/>
    <x v="2"/>
    <s v="AUD"/>
    <n v="1477550434"/>
    <x v="4082"/>
    <n v="1474958434"/>
    <x v="4104"/>
    <x v="0"/>
    <x v="25"/>
    <x v="1"/>
    <x v="6"/>
    <n v="327.5"/>
    <x v="1"/>
    <x v="6"/>
  </r>
  <r>
    <x v="4105"/>
    <x v="4098"/>
    <x v="4097"/>
    <x v="287"/>
    <x v="2094"/>
    <x v="2874"/>
    <x v="2"/>
    <x v="14"/>
    <s v="MXN"/>
    <n v="1482711309"/>
    <x v="4083"/>
    <n v="1479860109"/>
    <x v="4105"/>
    <x v="0"/>
    <x v="79"/>
    <x v="1"/>
    <x v="6"/>
    <n v="1153"/>
    <x v="1"/>
    <x v="6"/>
  </r>
  <r>
    <x v="4106"/>
    <x v="4099"/>
    <x v="4098"/>
    <x v="10"/>
    <x v="2404"/>
    <x v="2875"/>
    <x v="2"/>
    <x v="0"/>
    <s v="USD"/>
    <n v="1427936400"/>
    <x v="4084"/>
    <n v="1424221866"/>
    <x v="4106"/>
    <x v="0"/>
    <x v="51"/>
    <x v="1"/>
    <x v="6"/>
    <n v="1781.5"/>
    <x v="1"/>
    <x v="6"/>
  </r>
  <r>
    <x v="4107"/>
    <x v="4100"/>
    <x v="4099"/>
    <x v="13"/>
    <x v="781"/>
    <x v="2876"/>
    <x v="2"/>
    <x v="0"/>
    <s v="USD"/>
    <n v="1411596001"/>
    <x v="4085"/>
    <n v="1409608801"/>
    <x v="4107"/>
    <x v="0"/>
    <x v="80"/>
    <x v="1"/>
    <x v="6"/>
    <n v="22.5"/>
    <x v="1"/>
    <x v="6"/>
  </r>
  <r>
    <x v="4108"/>
    <x v="4101"/>
    <x v="4100"/>
    <x v="9"/>
    <x v="1765"/>
    <x v="2877"/>
    <x v="2"/>
    <x v="0"/>
    <s v="USD"/>
    <n v="1488517200"/>
    <x v="4086"/>
    <n v="1485909937"/>
    <x v="4108"/>
    <x v="0"/>
    <x v="29"/>
    <x v="1"/>
    <x v="6"/>
    <n v="30"/>
    <x v="1"/>
    <x v="6"/>
  </r>
  <r>
    <x v="4109"/>
    <x v="4102"/>
    <x v="4101"/>
    <x v="2"/>
    <x v="117"/>
    <x v="109"/>
    <x v="2"/>
    <x v="1"/>
    <s v="GBP"/>
    <n v="1448805404"/>
    <x v="4087"/>
    <n v="1446209804"/>
    <x v="4109"/>
    <x v="0"/>
    <x v="78"/>
    <x v="1"/>
    <x v="6"/>
    <n v="0"/>
    <x v="1"/>
    <x v="6"/>
  </r>
  <r>
    <x v="4110"/>
    <x v="4103"/>
    <x v="4102"/>
    <x v="43"/>
    <x v="1726"/>
    <x v="2878"/>
    <x v="2"/>
    <x v="1"/>
    <s v="GBP"/>
    <n v="1469113351"/>
    <x v="4088"/>
    <n v="1463929351"/>
    <x v="4110"/>
    <x v="0"/>
    <x v="79"/>
    <x v="1"/>
    <x v="6"/>
    <n v="46"/>
    <x v="1"/>
    <x v="6"/>
  </r>
  <r>
    <x v="4111"/>
    <x v="4104"/>
    <x v="4103"/>
    <x v="9"/>
    <x v="1077"/>
    <x v="2879"/>
    <x v="2"/>
    <x v="0"/>
    <s v="USD"/>
    <n v="1424747740"/>
    <x v="4089"/>
    <n v="1422155740"/>
    <x v="4111"/>
    <x v="0"/>
    <x v="79"/>
    <x v="1"/>
    <x v="6"/>
    <n v="50"/>
    <x v="1"/>
    <x v="6"/>
  </r>
  <r>
    <x v="4112"/>
    <x v="4105"/>
    <x v="2849"/>
    <x v="30"/>
    <x v="116"/>
    <x v="167"/>
    <x v="2"/>
    <x v="17"/>
    <s v="EUR"/>
    <n v="1456617600"/>
    <x v="4090"/>
    <n v="1454280186"/>
    <x v="4112"/>
    <x v="0"/>
    <x v="29"/>
    <x v="1"/>
    <x v="6"/>
    <n v="1"/>
    <x v="1"/>
    <x v="6"/>
  </r>
  <r>
    <x v="4113"/>
    <x v="4106"/>
    <x v="4104"/>
    <x v="15"/>
    <x v="158"/>
    <x v="418"/>
    <x v="2"/>
    <x v="0"/>
    <s v="USD"/>
    <n v="1452234840"/>
    <x v="4091"/>
    <n v="1450619123"/>
    <x v="4113"/>
    <x v="0"/>
    <x v="83"/>
    <x v="1"/>
    <x v="6"/>
    <n v="3"/>
    <x v="1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A104D-F016-4D06-816E-42AD3151F9A7}" name="PivotTable1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B4:G15" firstHeaderRow="1" firstDataRow="2" firstDataCol="1" rowPageCount="1" colPageCount="1"/>
  <pivotFields count="24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state" fld="6" subtotal="count" baseField="0" baseItem="0"/>
  </dataFields>
  <chartFormats count="4"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E0861-0CB5-4287-8C6B-A803ECBD3E46}" name="PivotTable2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5:F48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9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8" hier="-1"/>
  </pageFields>
  <dataFields count="1">
    <dataField name="Count of state" fld="6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D9A78D-73C2-4764-9C3E-DE3428EB69F2}" name="PivotTable5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9">
  <location ref="A4:E18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0"/>
        <item x="2"/>
        <item x="1"/>
        <item h="1" x="3"/>
        <item t="default"/>
      </items>
    </pivotField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x="1"/>
        <item x="2"/>
        <item x="3"/>
        <item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pageFields count="2">
    <pageField fld="18" hier="-1"/>
    <pageField fld="21" hier="-1"/>
  </pageFields>
  <dataFields count="1">
    <dataField name="Count of state" fld="6" subtotal="count" baseField="0" baseItem="0"/>
  </dataFields>
  <chartFormats count="3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7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30E0CC-3069-422F-9125-3B5BB1199BC3}" name="PivotTable14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D10" firstHeaderRow="1" firstDataRow="2" firstDataCol="1" rowPageCount="1" colPageCount="1"/>
  <pivotFields count="24">
    <pivotField showAll="0"/>
    <pivotField showAll="0"/>
    <pivotField showAll="0"/>
    <pivotField showAll="0"/>
    <pivotField showAll="0"/>
    <pivotField numFmtId="1"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13"/>
  </colFields>
  <colItems count="3">
    <i>
      <x/>
    </i>
    <i>
      <x v="1"/>
    </i>
    <i t="grand">
      <x/>
    </i>
  </colItems>
  <pageFields count="1">
    <pageField fld="18" hier="-1"/>
  </pageFields>
  <dataFields count="1">
    <dataField name="Count of state" fld="6" subtotal="count" baseField="10" baseItem="4"/>
  </dataFields>
  <chartFormats count="10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3" count="1" selected="0">
            <x v="0"/>
          </reference>
        </references>
      </pivotArea>
    </chartFormat>
    <chartFormat chart="2" format="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13" count="1" selected="0">
            <x v="1"/>
          </reference>
        </references>
      </pivotArea>
    </chartFormat>
    <chartFormat chart="2" format="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3" count="1" selected="0">
            <x v="0"/>
          </reference>
        </references>
      </pivotArea>
    </chartFormat>
    <chartFormat chart="2" format="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3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CD8211-1453-4534-9356-75B0B089C742}" name="PivotTable15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A3:D9" firstHeaderRow="1" firstDataRow="2" firstDataCol="1"/>
  <pivotFields count="24">
    <pivotField showAll="0"/>
    <pivotField showAll="0"/>
    <pivotField showAll="0"/>
    <pivotField showAll="0"/>
    <pivotField showAll="0"/>
    <pivotField numFmtId="1" showAll="0"/>
    <pivotField axis="axisRow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15"/>
  </colFields>
  <colItems count="3">
    <i>
      <x/>
    </i>
    <i>
      <x v="1"/>
    </i>
    <i t="grand">
      <x/>
    </i>
  </colItems>
  <dataFields count="1">
    <dataField name="Count of state" fld="6" subtotal="count" baseField="0" baseItem="0"/>
  </dataFields>
  <chartFormats count="2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6D60FF-0A77-4FAD-A209-0AA3F6D6E8AC}" name="PivotTable28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4"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showAll="0"/>
    <pivotField axis="axisRow" dataFiel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Category " fld="18" subtotal="count" showDataAs="percentOfCol" baseField="18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1B622E-C819-4617-A6D0-BE338EE27AE6}" name="PivotTable29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K9" firstHeaderRow="1" firstDataRow="2" firstDataCol="1"/>
  <pivotFields count="24">
    <pivotField showAll="0"/>
    <pivotField showAll="0"/>
    <pivotField showAll="0"/>
    <pivotField showAll="0"/>
    <pivotField showAll="0"/>
    <pivotField numFmtId="1" showAll="0"/>
    <pivotField axis="axisRow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numFmtId="14" showAll="0"/>
    <pivotField showAll="0"/>
    <pivotField numFmtId="14" showAll="0"/>
    <pivotField showAll="0"/>
    <pivotField showAll="0"/>
    <pivotField showAll="0"/>
    <pivotField showAll="0"/>
    <pivotField showAll="0"/>
    <pivotField axis="axisCol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18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ount of state" fld="6" subtotal="count" showDataAs="percentOfTotal" baseField="18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8677E-85F5-45FC-ACEC-3EDC7B98E556}" name="PivotTable30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A3:F14" firstHeaderRow="1" firstDataRow="2" firstDataCol="1"/>
  <pivotFields count="24">
    <pivotField showAll="0"/>
    <pivotField showAll="0"/>
    <pivotField showAll="0"/>
    <pivotField dataField="1" showAll="0">
      <items count="446">
        <item x="332"/>
        <item x="365"/>
        <item x="328"/>
        <item x="185"/>
        <item x="24"/>
        <item x="269"/>
        <item x="251"/>
        <item x="170"/>
        <item x="45"/>
        <item x="294"/>
        <item x="159"/>
        <item x="277"/>
        <item x="213"/>
        <item x="403"/>
        <item x="252"/>
        <item x="304"/>
        <item x="342"/>
        <item x="325"/>
        <item x="326"/>
        <item x="212"/>
        <item x="48"/>
        <item x="421"/>
        <item x="419"/>
        <item x="49"/>
        <item x="444"/>
        <item x="293"/>
        <item x="43"/>
        <item x="415"/>
        <item x="422"/>
        <item x="360"/>
        <item x="18"/>
        <item x="44"/>
        <item x="329"/>
        <item x="52"/>
        <item x="298"/>
        <item x="334"/>
        <item x="319"/>
        <item x="2"/>
        <item x="133"/>
        <item x="155"/>
        <item x="274"/>
        <item x="441"/>
        <item x="373"/>
        <item x="131"/>
        <item x="435"/>
        <item x="20"/>
        <item x="420"/>
        <item x="81"/>
        <item x="246"/>
        <item x="302"/>
        <item x="413"/>
        <item x="432"/>
        <item x="176"/>
        <item x="417"/>
        <item x="353"/>
        <item x="47"/>
        <item x="414"/>
        <item x="398"/>
        <item x="153"/>
        <item x="134"/>
        <item x="357"/>
        <item x="16"/>
        <item x="42"/>
        <item x="232"/>
        <item x="359"/>
        <item x="412"/>
        <item x="408"/>
        <item x="117"/>
        <item x="28"/>
        <item x="132"/>
        <item x="405"/>
        <item x="358"/>
        <item x="184"/>
        <item x="76"/>
        <item x="146"/>
        <item x="38"/>
        <item x="21"/>
        <item x="46"/>
        <item x="209"/>
        <item x="383"/>
        <item x="315"/>
        <item x="411"/>
        <item x="123"/>
        <item x="187"/>
        <item x="15"/>
        <item x="207"/>
        <item x="410"/>
        <item x="351"/>
        <item x="311"/>
        <item x="183"/>
        <item x="409"/>
        <item x="243"/>
        <item x="180"/>
        <item x="257"/>
        <item x="40"/>
        <item x="378"/>
        <item x="272"/>
        <item x="168"/>
        <item x="434"/>
        <item x="416"/>
        <item x="338"/>
        <item x="369"/>
        <item x="13"/>
        <item x="356"/>
        <item x="190"/>
        <item x="41"/>
        <item x="173"/>
        <item x="443"/>
        <item x="268"/>
        <item x="98"/>
        <item x="267"/>
        <item x="262"/>
        <item x="425"/>
        <item x="116"/>
        <item x="367"/>
        <item x="30"/>
        <item x="305"/>
        <item x="317"/>
        <item x="27"/>
        <item x="224"/>
        <item x="200"/>
        <item x="254"/>
        <item x="181"/>
        <item x="70"/>
        <item x="121"/>
        <item x="431"/>
        <item x="423"/>
        <item x="283"/>
        <item x="428"/>
        <item x="374"/>
        <item x="193"/>
        <item x="174"/>
        <item x="68"/>
        <item x="9"/>
        <item x="379"/>
        <item x="189"/>
        <item x="50"/>
        <item x="53"/>
        <item x="429"/>
        <item x="282"/>
        <item x="370"/>
        <item x="126"/>
        <item x="273"/>
        <item x="295"/>
        <item x="104"/>
        <item x="147"/>
        <item x="77"/>
        <item x="442"/>
        <item x="8"/>
        <item x="424"/>
        <item x="172"/>
        <item x="352"/>
        <item x="250"/>
        <item x="192"/>
        <item x="179"/>
        <item x="191"/>
        <item x="276"/>
        <item x="148"/>
        <item x="406"/>
        <item x="195"/>
        <item x="366"/>
        <item x="333"/>
        <item x="5"/>
        <item x="23"/>
        <item x="389"/>
        <item x="393"/>
        <item x="218"/>
        <item x="285"/>
        <item x="177"/>
        <item x="270"/>
        <item x="211"/>
        <item x="85"/>
        <item x="175"/>
        <item x="140"/>
        <item x="37"/>
        <item x="296"/>
        <item x="335"/>
        <item x="210"/>
        <item x="119"/>
        <item x="225"/>
        <item x="244"/>
        <item x="255"/>
        <item x="402"/>
        <item x="10"/>
        <item x="280"/>
        <item x="279"/>
        <item x="221"/>
        <item x="26"/>
        <item x="105"/>
        <item x="327"/>
        <item x="62"/>
        <item x="291"/>
        <item x="439"/>
        <item x="238"/>
        <item x="394"/>
        <item x="400"/>
        <item x="245"/>
        <item x="368"/>
        <item x="12"/>
        <item x="436"/>
        <item x="84"/>
        <item x="299"/>
        <item x="337"/>
        <item x="115"/>
        <item x="233"/>
        <item x="220"/>
        <item x="275"/>
        <item x="249"/>
        <item x="39"/>
        <item x="144"/>
        <item x="312"/>
        <item x="384"/>
        <item x="51"/>
        <item x="208"/>
        <item x="231"/>
        <item x="407"/>
        <item x="198"/>
        <item x="278"/>
        <item x="6"/>
        <item x="331"/>
        <item x="169"/>
        <item x="386"/>
        <item x="33"/>
        <item x="0"/>
        <item x="35"/>
        <item x="222"/>
        <item x="188"/>
        <item x="440"/>
        <item x="129"/>
        <item x="113"/>
        <item x="7"/>
        <item x="354"/>
        <item x="297"/>
        <item x="219"/>
        <item x="196"/>
        <item x="376"/>
        <item x="112"/>
        <item x="336"/>
        <item x="97"/>
        <item x="204"/>
        <item x="3"/>
        <item x="284"/>
        <item x="241"/>
        <item x="1"/>
        <item x="124"/>
        <item x="339"/>
        <item x="385"/>
        <item x="34"/>
        <item x="433"/>
        <item x="151"/>
        <item x="375"/>
        <item x="108"/>
        <item x="236"/>
        <item x="404"/>
        <item x="158"/>
        <item x="14"/>
        <item x="145"/>
        <item x="271"/>
        <item x="401"/>
        <item x="120"/>
        <item x="78"/>
        <item x="235"/>
        <item x="83"/>
        <item x="122"/>
        <item x="215"/>
        <item x="93"/>
        <item x="426"/>
        <item x="438"/>
        <item x="154"/>
        <item x="32"/>
        <item x="377"/>
        <item x="107"/>
        <item x="391"/>
        <item x="36"/>
        <item x="289"/>
        <item x="194"/>
        <item x="226"/>
        <item x="229"/>
        <item x="281"/>
        <item x="227"/>
        <item x="347"/>
        <item x="73"/>
        <item x="418"/>
        <item x="182"/>
        <item x="178"/>
        <item x="430"/>
        <item x="102"/>
        <item x="17"/>
        <item x="234"/>
        <item x="341"/>
        <item x="256"/>
        <item x="266"/>
        <item x="330"/>
        <item x="230"/>
        <item x="372"/>
        <item x="22"/>
        <item x="223"/>
        <item x="29"/>
        <item x="125"/>
        <item x="290"/>
        <item x="355"/>
        <item x="165"/>
        <item x="437"/>
        <item x="95"/>
        <item x="111"/>
        <item x="142"/>
        <item x="31"/>
        <item x="91"/>
        <item x="228"/>
        <item x="100"/>
        <item x="167"/>
        <item x="186"/>
        <item x="89"/>
        <item x="25"/>
        <item x="160"/>
        <item x="88"/>
        <item x="11"/>
        <item x="310"/>
        <item x="261"/>
        <item x="248"/>
        <item x="286"/>
        <item x="313"/>
        <item x="287"/>
        <item x="106"/>
        <item x="109"/>
        <item x="19"/>
        <item x="322"/>
        <item x="92"/>
        <item x="258"/>
        <item x="264"/>
        <item x="136"/>
        <item x="114"/>
        <item x="363"/>
        <item x="130"/>
        <item x="371"/>
        <item x="79"/>
        <item x="247"/>
        <item x="301"/>
        <item x="350"/>
        <item x="265"/>
        <item x="4"/>
        <item x="260"/>
        <item x="101"/>
        <item x="288"/>
        <item x="171"/>
        <item x="240"/>
        <item x="166"/>
        <item x="392"/>
        <item x="197"/>
        <item x="63"/>
        <item x="362"/>
        <item x="263"/>
        <item x="214"/>
        <item x="56"/>
        <item x="199"/>
        <item x="324"/>
        <item x="162"/>
        <item x="110"/>
        <item x="127"/>
        <item x="99"/>
        <item x="141"/>
        <item x="118"/>
        <item x="54"/>
        <item x="320"/>
        <item x="59"/>
        <item x="138"/>
        <item x="96"/>
        <item x="314"/>
        <item x="58"/>
        <item x="253"/>
        <item x="94"/>
        <item x="344"/>
        <item x="217"/>
        <item x="150"/>
        <item x="306"/>
        <item x="161"/>
        <item x="205"/>
        <item x="128"/>
        <item x="75"/>
        <item x="143"/>
        <item x="316"/>
        <item x="300"/>
        <item x="57"/>
        <item x="202"/>
        <item x="395"/>
        <item x="74"/>
        <item x="206"/>
        <item x="382"/>
        <item x="349"/>
        <item x="72"/>
        <item x="346"/>
        <item x="152"/>
        <item x="103"/>
        <item x="64"/>
        <item x="242"/>
        <item x="309"/>
        <item x="348"/>
        <item x="60"/>
        <item x="292"/>
        <item x="201"/>
        <item x="164"/>
        <item x="321"/>
        <item x="237"/>
        <item x="308"/>
        <item x="61"/>
        <item x="135"/>
        <item x="390"/>
        <item x="149"/>
        <item x="65"/>
        <item x="318"/>
        <item x="361"/>
        <item x="82"/>
        <item x="163"/>
        <item x="90"/>
        <item x="323"/>
        <item x="427"/>
        <item x="66"/>
        <item x="303"/>
        <item x="307"/>
        <item x="157"/>
        <item x="239"/>
        <item x="340"/>
        <item x="69"/>
        <item x="345"/>
        <item x="137"/>
        <item x="397"/>
        <item x="343"/>
        <item x="203"/>
        <item x="216"/>
        <item x="80"/>
        <item x="396"/>
        <item x="388"/>
        <item x="67"/>
        <item x="86"/>
        <item x="71"/>
        <item x="156"/>
        <item x="387"/>
        <item x="399"/>
        <item x="380"/>
        <item x="87"/>
        <item x="364"/>
        <item x="139"/>
        <item x="259"/>
        <item x="381"/>
        <item x="55"/>
        <item t="default"/>
      </items>
    </pivotField>
    <pivotField showAll="0"/>
    <pivotField numFmtId="1" showAll="0"/>
    <pivotField axis="axisCol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numFmtId="14" showAll="0"/>
    <pivotField showAll="0"/>
    <pivotField numFmtId="14" showAll="0"/>
    <pivotField showAll="0"/>
    <pivotField showAll="0">
      <items count="503">
        <item x="78"/>
        <item x="29"/>
        <item x="84"/>
        <item x="83"/>
        <item x="80"/>
        <item x="81"/>
        <item x="79"/>
        <item x="63"/>
        <item x="22"/>
        <item x="82"/>
        <item x="73"/>
        <item x="202"/>
        <item x="8"/>
        <item x="62"/>
        <item x="25"/>
        <item x="41"/>
        <item x="38"/>
        <item x="57"/>
        <item x="59"/>
        <item x="10"/>
        <item x="9"/>
        <item x="64"/>
        <item x="19"/>
        <item x="23"/>
        <item x="54"/>
        <item x="20"/>
        <item x="55"/>
        <item x="74"/>
        <item x="33"/>
        <item x="60"/>
        <item x="209"/>
        <item x="162"/>
        <item x="58"/>
        <item x="51"/>
        <item x="69"/>
        <item x="2"/>
        <item x="17"/>
        <item x="77"/>
        <item x="44"/>
        <item x="70"/>
        <item x="244"/>
        <item x="14"/>
        <item x="288"/>
        <item x="68"/>
        <item x="34"/>
        <item x="43"/>
        <item x="67"/>
        <item x="5"/>
        <item x="53"/>
        <item x="72"/>
        <item x="133"/>
        <item x="13"/>
        <item x="47"/>
        <item x="28"/>
        <item x="241"/>
        <item x="165"/>
        <item x="66"/>
        <item x="7"/>
        <item x="6"/>
        <item x="211"/>
        <item x="65"/>
        <item x="42"/>
        <item x="95"/>
        <item x="287"/>
        <item x="31"/>
        <item x="71"/>
        <item x="36"/>
        <item x="85"/>
        <item x="32"/>
        <item x="50"/>
        <item x="16"/>
        <item x="26"/>
        <item x="250"/>
        <item x="196"/>
        <item x="142"/>
        <item x="11"/>
        <item x="88"/>
        <item x="99"/>
        <item x="76"/>
        <item x="1"/>
        <item x="144"/>
        <item x="75"/>
        <item x="141"/>
        <item x="183"/>
        <item x="87"/>
        <item x="268"/>
        <item x="48"/>
        <item x="45"/>
        <item x="106"/>
        <item x="30"/>
        <item x="240"/>
        <item x="110"/>
        <item x="297"/>
        <item x="251"/>
        <item x="225"/>
        <item x="195"/>
        <item x="93"/>
        <item x="174"/>
        <item x="15"/>
        <item x="221"/>
        <item x="61"/>
        <item x="21"/>
        <item x="332"/>
        <item x="273"/>
        <item x="201"/>
        <item x="217"/>
        <item x="448"/>
        <item x="329"/>
        <item x="52"/>
        <item x="280"/>
        <item x="238"/>
        <item x="112"/>
        <item x="300"/>
        <item x="116"/>
        <item x="229"/>
        <item x="248"/>
        <item x="318"/>
        <item x="27"/>
        <item x="115"/>
        <item x="46"/>
        <item x="148"/>
        <item x="212"/>
        <item x="259"/>
        <item x="252"/>
        <item x="204"/>
        <item x="207"/>
        <item x="149"/>
        <item x="246"/>
        <item x="130"/>
        <item x="135"/>
        <item x="208"/>
        <item x="132"/>
        <item x="462"/>
        <item x="182"/>
        <item x="179"/>
        <item x="125"/>
        <item x="327"/>
        <item x="89"/>
        <item x="276"/>
        <item x="237"/>
        <item x="205"/>
        <item x="261"/>
        <item x="136"/>
        <item x="235"/>
        <item x="296"/>
        <item x="108"/>
        <item x="96"/>
        <item x="206"/>
        <item x="265"/>
        <item x="184"/>
        <item x="3"/>
        <item x="299"/>
        <item x="215"/>
        <item x="234"/>
        <item x="243"/>
        <item x="239"/>
        <item x="328"/>
        <item x="150"/>
        <item x="180"/>
        <item x="322"/>
        <item x="253"/>
        <item x="372"/>
        <item x="430"/>
        <item x="111"/>
        <item x="262"/>
        <item x="157"/>
        <item x="129"/>
        <item x="39"/>
        <item x="203"/>
        <item x="199"/>
        <item x="293"/>
        <item x="210"/>
        <item x="49"/>
        <item x="489"/>
        <item x="282"/>
        <item x="247"/>
        <item x="56"/>
        <item x="122"/>
        <item x="387"/>
        <item x="331"/>
        <item x="0"/>
        <item x="275"/>
        <item x="192"/>
        <item x="333"/>
        <item x="153"/>
        <item x="482"/>
        <item x="101"/>
        <item x="143"/>
        <item x="245"/>
        <item x="277"/>
        <item x="189"/>
        <item x="441"/>
        <item x="193"/>
        <item x="438"/>
        <item x="473"/>
        <item x="452"/>
        <item x="227"/>
        <item x="91"/>
        <item x="398"/>
        <item x="386"/>
        <item x="242"/>
        <item x="190"/>
        <item x="447"/>
        <item x="200"/>
        <item x="335"/>
        <item x="439"/>
        <item x="263"/>
        <item x="496"/>
        <item x="224"/>
        <item x="499"/>
        <item x="37"/>
        <item x="423"/>
        <item x="107"/>
        <item x="170"/>
        <item x="147"/>
        <item x="94"/>
        <item x="291"/>
        <item x="334"/>
        <item x="294"/>
        <item x="194"/>
        <item x="128"/>
        <item x="302"/>
        <item x="97"/>
        <item x="163"/>
        <item x="186"/>
        <item x="146"/>
        <item x="301"/>
        <item x="198"/>
        <item x="391"/>
        <item x="138"/>
        <item x="336"/>
        <item x="290"/>
        <item x="437"/>
        <item x="140"/>
        <item x="35"/>
        <item x="260"/>
        <item x="461"/>
        <item x="40"/>
        <item x="295"/>
        <item x="236"/>
        <item x="161"/>
        <item x="176"/>
        <item x="314"/>
        <item x="500"/>
        <item x="197"/>
        <item x="270"/>
        <item x="220"/>
        <item x="102"/>
        <item x="222"/>
        <item x="490"/>
        <item x="402"/>
        <item x="411"/>
        <item x="321"/>
        <item x="460"/>
        <item x="454"/>
        <item x="4"/>
        <item x="168"/>
        <item x="172"/>
        <item x="114"/>
        <item x="449"/>
        <item x="126"/>
        <item x="264"/>
        <item x="305"/>
        <item x="324"/>
        <item x="228"/>
        <item x="139"/>
        <item x="164"/>
        <item x="425"/>
        <item x="177"/>
        <item x="175"/>
        <item x="466"/>
        <item x="120"/>
        <item x="351"/>
        <item x="495"/>
        <item x="478"/>
        <item x="223"/>
        <item x="409"/>
        <item x="267"/>
        <item x="100"/>
        <item x="213"/>
        <item x="151"/>
        <item x="492"/>
        <item x="306"/>
        <item x="498"/>
        <item x="292"/>
        <item x="166"/>
        <item x="92"/>
        <item x="313"/>
        <item x="117"/>
        <item x="317"/>
        <item x="226"/>
        <item x="152"/>
        <item x="233"/>
        <item x="485"/>
        <item x="158"/>
        <item x="18"/>
        <item x="307"/>
        <item x="315"/>
        <item x="493"/>
        <item x="403"/>
        <item x="191"/>
        <item x="455"/>
        <item x="377"/>
        <item x="178"/>
        <item x="255"/>
        <item x="289"/>
        <item x="281"/>
        <item x="487"/>
        <item x="346"/>
        <item x="232"/>
        <item x="459"/>
        <item x="269"/>
        <item x="90"/>
        <item x="169"/>
        <item x="434"/>
        <item x="185"/>
        <item x="465"/>
        <item x="362"/>
        <item x="285"/>
        <item x="428"/>
        <item x="413"/>
        <item x="476"/>
        <item x="367"/>
        <item x="256"/>
        <item x="359"/>
        <item x="458"/>
        <item x="442"/>
        <item x="316"/>
        <item x="298"/>
        <item x="396"/>
        <item x="286"/>
        <item x="119"/>
        <item x="349"/>
        <item x="374"/>
        <item x="385"/>
        <item x="488"/>
        <item x="98"/>
        <item x="159"/>
        <item x="308"/>
        <item x="388"/>
        <item x="440"/>
        <item x="127"/>
        <item x="375"/>
        <item x="320"/>
        <item x="379"/>
        <item x="326"/>
        <item x="231"/>
        <item x="471"/>
        <item x="284"/>
        <item x="404"/>
        <item x="360"/>
        <item x="257"/>
        <item x="373"/>
        <item x="436"/>
        <item x="463"/>
        <item x="131"/>
        <item x="156"/>
        <item x="249"/>
        <item x="278"/>
        <item x="354"/>
        <item x="272"/>
        <item x="415"/>
        <item x="167"/>
        <item x="382"/>
        <item x="408"/>
        <item x="475"/>
        <item x="416"/>
        <item x="380"/>
        <item x="392"/>
        <item x="274"/>
        <item x="481"/>
        <item x="394"/>
        <item x="160"/>
        <item x="491"/>
        <item x="501"/>
        <item x="103"/>
        <item x="187"/>
        <item x="124"/>
        <item x="435"/>
        <item x="24"/>
        <item x="145"/>
        <item x="468"/>
        <item x="304"/>
        <item x="407"/>
        <item x="173"/>
        <item x="450"/>
        <item x="319"/>
        <item x="393"/>
        <item x="412"/>
        <item x="381"/>
        <item x="311"/>
        <item x="383"/>
        <item x="421"/>
        <item x="347"/>
        <item x="134"/>
        <item x="395"/>
        <item x="283"/>
        <item x="467"/>
        <item x="340"/>
        <item x="345"/>
        <item x="104"/>
        <item x="356"/>
        <item x="484"/>
        <item x="279"/>
        <item x="271"/>
        <item x="422"/>
        <item x="378"/>
        <item x="154"/>
        <item x="325"/>
        <item x="390"/>
        <item x="123"/>
        <item x="254"/>
        <item x="363"/>
        <item x="361"/>
        <item x="12"/>
        <item x="344"/>
        <item x="384"/>
        <item x="410"/>
        <item x="323"/>
        <item x="419"/>
        <item x="330"/>
        <item x="312"/>
        <item x="230"/>
        <item x="418"/>
        <item x="443"/>
        <item x="309"/>
        <item x="497"/>
        <item x="105"/>
        <item x="342"/>
        <item x="446"/>
        <item x="118"/>
        <item x="109"/>
        <item x="171"/>
        <item x="369"/>
        <item x="266"/>
        <item x="429"/>
        <item x="427"/>
        <item x="219"/>
        <item x="483"/>
        <item x="216"/>
        <item x="477"/>
        <item x="181"/>
        <item x="258"/>
        <item x="479"/>
        <item x="486"/>
        <item x="457"/>
        <item x="218"/>
        <item x="426"/>
        <item x="155"/>
        <item x="424"/>
        <item x="451"/>
        <item x="470"/>
        <item x="494"/>
        <item x="352"/>
        <item x="86"/>
        <item x="445"/>
        <item x="348"/>
        <item x="397"/>
        <item x="389"/>
        <item x="366"/>
        <item x="480"/>
        <item x="474"/>
        <item x="188"/>
        <item x="353"/>
        <item x="401"/>
        <item x="400"/>
        <item x="113"/>
        <item x="350"/>
        <item x="365"/>
        <item x="444"/>
        <item x="368"/>
        <item x="464"/>
        <item x="376"/>
        <item x="339"/>
        <item x="343"/>
        <item x="355"/>
        <item x="364"/>
        <item x="433"/>
        <item x="432"/>
        <item x="358"/>
        <item x="121"/>
        <item x="456"/>
        <item x="214"/>
        <item x="137"/>
        <item x="338"/>
        <item x="431"/>
        <item x="303"/>
        <item x="417"/>
        <item x="453"/>
        <item x="472"/>
        <item x="414"/>
        <item x="469"/>
        <item x="357"/>
        <item x="341"/>
        <item x="420"/>
        <item x="370"/>
        <item x="337"/>
        <item x="399"/>
        <item x="405"/>
        <item x="406"/>
        <item x="310"/>
        <item x="371"/>
        <item t="default"/>
      </items>
    </pivotField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Average of goal" fld="3" subtotal="average" baseField="6" baseItem="0"/>
  </dataFields>
  <formats count="4">
    <format dxfId="18">
      <pivotArea outline="0" collapsedLevelsAreSubtotals="1" fieldPosition="0"/>
    </format>
    <format dxfId="17">
      <pivotArea field="6" type="button" dataOnly="0" labelOnly="1" outline="0" axis="axisCol" fieldPosition="0"/>
    </format>
    <format dxfId="16">
      <pivotArea type="topRight" dataOnly="0" labelOnly="1" outline="0" fieldPosition="0"/>
    </format>
    <format dxfId="1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4115"/>
  <sheetViews>
    <sheetView zoomScale="66" zoomScaleNormal="66" workbookViewId="0">
      <selection activeCell="A2" sqref="A2"/>
    </sheetView>
  </sheetViews>
  <sheetFormatPr defaultRowHeight="16.5" x14ac:dyDescent="0.3"/>
  <cols>
    <col min="2" max="2" width="38.375" style="3" customWidth="1"/>
    <col min="3" max="3" width="40.25" style="3" customWidth="1"/>
    <col min="4" max="4" width="11.75" customWidth="1"/>
    <col min="5" max="5" width="16.375" customWidth="1"/>
    <col min="6" max="6" width="21.25" customWidth="1"/>
    <col min="7" max="7" width="17.75" customWidth="1"/>
    <col min="8" max="8" width="19.75" customWidth="1"/>
    <col min="9" max="9" width="19.25" customWidth="1"/>
    <col min="10" max="10" width="30.75" customWidth="1"/>
    <col min="11" max="11" width="14.25" customWidth="1"/>
    <col min="12" max="12" width="27.375" customWidth="1"/>
    <col min="13" max="13" width="15.375" customWidth="1"/>
    <col min="14" max="14" width="24.5" customWidth="1"/>
    <col min="15" max="15" width="18.625" bestFit="1" customWidth="1"/>
    <col min="16" max="16" width="25" customWidth="1"/>
    <col min="17" max="17" width="30.25" customWidth="1"/>
    <col min="18" max="18" width="18.75" customWidth="1"/>
    <col min="19" max="19" width="41" customWidth="1"/>
    <col min="20" max="20" width="36.375" customWidth="1"/>
  </cols>
  <sheetData>
    <row r="1" spans="1:20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8365</v>
      </c>
      <c r="K1" s="1" t="s">
        <v>8260</v>
      </c>
      <c r="L1" s="1" t="s">
        <v>8366</v>
      </c>
      <c r="M1" s="1" t="s">
        <v>8261</v>
      </c>
      <c r="N1" s="1" t="s">
        <v>8262</v>
      </c>
      <c r="O1" s="1" t="s">
        <v>8306</v>
      </c>
      <c r="P1" s="1" t="s">
        <v>8307</v>
      </c>
      <c r="Q1" s="1" t="s">
        <v>8309</v>
      </c>
      <c r="R1" s="1" t="s">
        <v>8308</v>
      </c>
      <c r="S1" s="1" t="s">
        <v>8264</v>
      </c>
      <c r="T1" s="1" t="s">
        <v>8263</v>
      </c>
    </row>
    <row r="2" spans="1:20" ht="66" x14ac:dyDescent="0.3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 s="9">
        <f>(I2/86400)+25569+(-5/24)</f>
        <v>42207.916666666664</v>
      </c>
      <c r="K2">
        <v>1434931811</v>
      </c>
      <c r="L2" s="9">
        <f>($K2/86400)+DATE(1970,1,1)</f>
        <v>42177.007071759261</v>
      </c>
      <c r="M2" t="b">
        <v>0</v>
      </c>
      <c r="N2">
        <v>182</v>
      </c>
      <c r="O2" s="5">
        <f>($E2/$D2)*100</f>
        <v>136.85882352941178</v>
      </c>
      <c r="P2">
        <f>AVERAGE($E2,$N2)</f>
        <v>5907.5</v>
      </c>
      <c r="Q2" t="s">
        <v>8310</v>
      </c>
      <c r="R2" t="s">
        <v>8311</v>
      </c>
      <c r="S2" t="s">
        <v>8265</v>
      </c>
      <c r="T2" t="b">
        <v>1</v>
      </c>
    </row>
    <row r="3" spans="1:20" ht="33" x14ac:dyDescent="0.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 s="9">
        <f>(I3/86400)+25569+(-5/24)</f>
        <v>42796.392164351848</v>
      </c>
      <c r="K3">
        <v>1485872683</v>
      </c>
      <c r="L3" s="9">
        <f>($K3/86400)+DATE(1970,1,1)</f>
        <v>42766.600497685184</v>
      </c>
      <c r="M3" t="b">
        <v>0</v>
      </c>
      <c r="N3">
        <v>79</v>
      </c>
      <c r="O3" s="5">
        <f>($E3/$D3)*100</f>
        <v>142.60827250608273</v>
      </c>
      <c r="P3">
        <f>AVERAGE($E3,$N3)</f>
        <v>7366</v>
      </c>
      <c r="Q3" t="s">
        <v>8310</v>
      </c>
      <c r="R3" t="s">
        <v>8311</v>
      </c>
      <c r="S3" t="s">
        <v>8265</v>
      </c>
      <c r="T3" t="b">
        <v>1</v>
      </c>
    </row>
    <row r="4" spans="1:20" ht="49.5" x14ac:dyDescent="0.3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 s="9">
        <f>(I4/86400)+25569+(-5/24)</f>
        <v>42415.494016203702</v>
      </c>
      <c r="K4">
        <v>1454691083</v>
      </c>
      <c r="L4" s="9">
        <f>($K4/86400)+DATE(1970,1,1)</f>
        <v>42405.702349537038</v>
      </c>
      <c r="M4" t="b">
        <v>0</v>
      </c>
      <c r="N4">
        <v>35</v>
      </c>
      <c r="O4" s="5">
        <f>($E4/$D4)*100</f>
        <v>105</v>
      </c>
      <c r="P4">
        <f>AVERAGE($E4,$N4)</f>
        <v>280</v>
      </c>
      <c r="Q4" t="s">
        <v>8310</v>
      </c>
      <c r="R4" t="s">
        <v>8311</v>
      </c>
      <c r="S4" t="s">
        <v>8265</v>
      </c>
      <c r="T4" t="b">
        <v>1</v>
      </c>
    </row>
    <row r="5" spans="1:20" ht="49.5" x14ac:dyDescent="0.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 s="9">
        <f>(I5/86400)+25569+(-5/24)</f>
        <v>41858.306793981479</v>
      </c>
      <c r="K5">
        <v>1404822107</v>
      </c>
      <c r="L5" s="9">
        <f>($K5/86400)+DATE(1970,1,1)</f>
        <v>41828.515127314815</v>
      </c>
      <c r="M5" t="b">
        <v>0</v>
      </c>
      <c r="N5">
        <v>150</v>
      </c>
      <c r="O5" s="5">
        <f>($E5/$D5)*100</f>
        <v>103.89999999999999</v>
      </c>
      <c r="P5">
        <f>AVERAGE($E5,$N5)</f>
        <v>5270</v>
      </c>
      <c r="Q5" t="s">
        <v>8310</v>
      </c>
      <c r="R5" t="s">
        <v>8311</v>
      </c>
      <c r="S5" t="s">
        <v>8265</v>
      </c>
      <c r="T5" t="b">
        <v>1</v>
      </c>
    </row>
    <row r="6" spans="1:20" ht="66" x14ac:dyDescent="0.3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 s="9">
        <f>(I6/86400)+25569+(-5/24)</f>
        <v>42357.625914351847</v>
      </c>
      <c r="K6">
        <v>1447963279</v>
      </c>
      <c r="L6" s="9">
        <f>($K6/86400)+DATE(1970,1,1)</f>
        <v>42327.834247685183</v>
      </c>
      <c r="M6" t="b">
        <v>0</v>
      </c>
      <c r="N6">
        <v>284</v>
      </c>
      <c r="O6" s="5">
        <f>($E6/$D6)*100</f>
        <v>122.99154545454545</v>
      </c>
      <c r="P6">
        <f>AVERAGE($E6,$N6)</f>
        <v>27200.14</v>
      </c>
      <c r="Q6" t="s">
        <v>8310</v>
      </c>
      <c r="R6" t="s">
        <v>8311</v>
      </c>
      <c r="S6" t="s">
        <v>8265</v>
      </c>
      <c r="T6" t="b">
        <v>1</v>
      </c>
    </row>
    <row r="7" spans="1:20" ht="49.5" x14ac:dyDescent="0.3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 s="9">
        <f>(I7/86400)+25569+(-5/24)</f>
        <v>42580.024305555555</v>
      </c>
      <c r="K7">
        <v>1468362207</v>
      </c>
      <c r="L7" s="9">
        <f>($K7/86400)+DATE(1970,1,1)</f>
        <v>42563.932951388888</v>
      </c>
      <c r="M7" t="b">
        <v>0</v>
      </c>
      <c r="N7">
        <v>47</v>
      </c>
      <c r="O7" s="5">
        <f>($E7/$D7)*100</f>
        <v>109.77744436109028</v>
      </c>
      <c r="P7">
        <f>AVERAGE($E7,$N7)</f>
        <v>2218.5</v>
      </c>
      <c r="Q7" t="s">
        <v>8310</v>
      </c>
      <c r="R7" t="s">
        <v>8311</v>
      </c>
      <c r="S7" t="s">
        <v>8265</v>
      </c>
      <c r="T7" t="b">
        <v>1</v>
      </c>
    </row>
    <row r="8" spans="1:20" ht="66" x14ac:dyDescent="0.3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 s="9">
        <f>(I8/86400)+25569+(-5/24)</f>
        <v>41803.864004629628</v>
      </c>
      <c r="K8">
        <v>1401846250</v>
      </c>
      <c r="L8" s="9">
        <f>($K8/86400)+DATE(1970,1,1)</f>
        <v>41794.072337962964</v>
      </c>
      <c r="M8" t="b">
        <v>0</v>
      </c>
      <c r="N8">
        <v>58</v>
      </c>
      <c r="O8" s="5">
        <f>($E8/$D8)*100</f>
        <v>106.4875</v>
      </c>
      <c r="P8">
        <f>AVERAGE($E8,$N8)</f>
        <v>4288.5</v>
      </c>
      <c r="Q8" t="s">
        <v>8310</v>
      </c>
      <c r="R8" t="s">
        <v>8311</v>
      </c>
      <c r="S8" t="s">
        <v>8265</v>
      </c>
      <c r="T8" t="b">
        <v>1</v>
      </c>
    </row>
    <row r="9" spans="1:20" ht="66" x14ac:dyDescent="0.3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 s="9">
        <f>(I9/86400)+25569+(-5/24)</f>
        <v>42555.838738425919</v>
      </c>
      <c r="K9">
        <v>1464224867</v>
      </c>
      <c r="L9" s="9">
        <f>($K9/86400)+DATE(1970,1,1)</f>
        <v>42516.047071759254</v>
      </c>
      <c r="M9" t="b">
        <v>0</v>
      </c>
      <c r="N9">
        <v>57</v>
      </c>
      <c r="O9" s="5">
        <f>($E9/$D9)*100</f>
        <v>101.22222222222221</v>
      </c>
      <c r="P9">
        <f>AVERAGE($E9,$N9)</f>
        <v>4583.5</v>
      </c>
      <c r="Q9" t="s">
        <v>8310</v>
      </c>
      <c r="R9" t="s">
        <v>8311</v>
      </c>
      <c r="S9" t="s">
        <v>8265</v>
      </c>
      <c r="T9" t="b">
        <v>1</v>
      </c>
    </row>
    <row r="10" spans="1:20" ht="33" x14ac:dyDescent="0.3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 s="9">
        <f>(I10/86400)+25569+(-5/24)</f>
        <v>42475.666666666664</v>
      </c>
      <c r="K10">
        <v>1460155212</v>
      </c>
      <c r="L10" s="9">
        <f>($K10/86400)+DATE(1970,1,1)</f>
        <v>42468.94458333333</v>
      </c>
      <c r="M10" t="b">
        <v>0</v>
      </c>
      <c r="N10">
        <v>12</v>
      </c>
      <c r="O10" s="5">
        <f>($E10/$D10)*100</f>
        <v>100.04342857142856</v>
      </c>
      <c r="P10">
        <f>AVERAGE($E10,$N10)</f>
        <v>1756.76</v>
      </c>
      <c r="Q10" t="s">
        <v>8310</v>
      </c>
      <c r="R10" t="s">
        <v>8311</v>
      </c>
      <c r="S10" t="s">
        <v>8265</v>
      </c>
      <c r="T10" t="b">
        <v>1</v>
      </c>
    </row>
    <row r="11" spans="1:20" ht="66" x14ac:dyDescent="0.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 s="9">
        <f>(I11/86400)+25569+(-5/24)</f>
        <v>42476.895185185182</v>
      </c>
      <c r="K11">
        <v>1458268144</v>
      </c>
      <c r="L11" s="9">
        <f>($K11/86400)+DATE(1970,1,1)</f>
        <v>42447.103518518517</v>
      </c>
      <c r="M11" t="b">
        <v>0</v>
      </c>
      <c r="N11">
        <v>20</v>
      </c>
      <c r="O11" s="5">
        <f>($E11/$D11)*100</f>
        <v>125.998</v>
      </c>
      <c r="P11">
        <f>AVERAGE($E11,$N11)</f>
        <v>324.995</v>
      </c>
      <c r="Q11" t="s">
        <v>8310</v>
      </c>
      <c r="R11" t="s">
        <v>8311</v>
      </c>
      <c r="S11" t="s">
        <v>8265</v>
      </c>
      <c r="T11" t="b">
        <v>1</v>
      </c>
    </row>
    <row r="12" spans="1:20" ht="66" x14ac:dyDescent="0.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 s="9">
        <f>(I12/86400)+25569+(-5/24)</f>
        <v>41814.859710648147</v>
      </c>
      <c r="K12">
        <v>1400636279</v>
      </c>
      <c r="L12" s="9">
        <f>($K12/86400)+DATE(1970,1,1)</f>
        <v>41780.068043981482</v>
      </c>
      <c r="M12" t="b">
        <v>0</v>
      </c>
      <c r="N12">
        <v>19</v>
      </c>
      <c r="O12" s="5">
        <f>($E12/$D12)*100</f>
        <v>100.49999999999999</v>
      </c>
      <c r="P12">
        <f>AVERAGE($E12,$N12)</f>
        <v>1517</v>
      </c>
      <c r="Q12" t="s">
        <v>8310</v>
      </c>
      <c r="R12" t="s">
        <v>8311</v>
      </c>
      <c r="S12" t="s">
        <v>8265</v>
      </c>
      <c r="T12" t="b">
        <v>1</v>
      </c>
    </row>
    <row r="13" spans="1:20" ht="66" x14ac:dyDescent="0.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 s="9">
        <f>(I13/86400)+25569+(-5/24)</f>
        <v>42603.916666666664</v>
      </c>
      <c r="K13">
        <v>1469126462</v>
      </c>
      <c r="L13" s="9">
        <f>($K13/86400)+DATE(1970,1,1)</f>
        <v>42572.778495370367</v>
      </c>
      <c r="M13" t="b">
        <v>0</v>
      </c>
      <c r="N13">
        <v>75</v>
      </c>
      <c r="O13" s="5">
        <f>($E13/$D13)*100</f>
        <v>120.5</v>
      </c>
      <c r="P13">
        <f>AVERAGE($E13,$N13)</f>
        <v>3050</v>
      </c>
      <c r="Q13" t="s">
        <v>8310</v>
      </c>
      <c r="R13" t="s">
        <v>8311</v>
      </c>
      <c r="S13" t="s">
        <v>8265</v>
      </c>
      <c r="T13" t="b">
        <v>1</v>
      </c>
    </row>
    <row r="14" spans="1:20" ht="66" x14ac:dyDescent="0.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 s="9">
        <f>(I14/86400)+25569+(-5/24)</f>
        <v>41835.916666666664</v>
      </c>
      <c r="K14">
        <v>1401642425</v>
      </c>
      <c r="L14" s="9">
        <f>($K14/86400)+DATE(1970,1,1)</f>
        <v>41791.713252314818</v>
      </c>
      <c r="M14" t="b">
        <v>0</v>
      </c>
      <c r="N14">
        <v>827</v>
      </c>
      <c r="O14" s="5">
        <f>($E14/$D14)*100</f>
        <v>165.29333333333335</v>
      </c>
      <c r="P14">
        <f>AVERAGE($E14,$N14)</f>
        <v>25207.5</v>
      </c>
      <c r="Q14" t="s">
        <v>8310</v>
      </c>
      <c r="R14" t="s">
        <v>8311</v>
      </c>
      <c r="S14" t="s">
        <v>8265</v>
      </c>
      <c r="T14" t="b">
        <v>1</v>
      </c>
    </row>
    <row r="15" spans="1:20" ht="49.5" x14ac:dyDescent="0.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 s="9">
        <f>(I15/86400)+25569+(-5/24)</f>
        <v>42544.643749999996</v>
      </c>
      <c r="K15">
        <v>1463588109</v>
      </c>
      <c r="L15" s="9">
        <f>($K15/86400)+DATE(1970,1,1)</f>
        <v>42508.677187499998</v>
      </c>
      <c r="M15" t="b">
        <v>0</v>
      </c>
      <c r="N15">
        <v>51</v>
      </c>
      <c r="O15" s="5">
        <f>($E15/$D15)*100</f>
        <v>159.97142857142856</v>
      </c>
      <c r="P15">
        <f>AVERAGE($E15,$N15)</f>
        <v>2825</v>
      </c>
      <c r="Q15" t="s">
        <v>8310</v>
      </c>
      <c r="R15" t="s">
        <v>8311</v>
      </c>
      <c r="S15" t="s">
        <v>8265</v>
      </c>
      <c r="T15" t="b">
        <v>1</v>
      </c>
    </row>
    <row r="16" spans="1:20" ht="33" x14ac:dyDescent="0.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8382</v>
      </c>
      <c r="I16">
        <v>1405259940</v>
      </c>
      <c r="J16" s="9">
        <f>(I16/86400)+25569+(-5/24)</f>
        <v>41833.374305555553</v>
      </c>
      <c r="K16">
        <v>1403051888</v>
      </c>
      <c r="L16" s="9">
        <f>($K16/86400)+DATE(1970,1,1)</f>
        <v>41808.02648148148</v>
      </c>
      <c r="M16" t="b">
        <v>0</v>
      </c>
      <c r="N16">
        <v>41</v>
      </c>
      <c r="O16" s="5">
        <f>($E16/$D16)*100</f>
        <v>100.93333333333334</v>
      </c>
      <c r="P16">
        <f>AVERAGE($E16,$N16)</f>
        <v>3048.5</v>
      </c>
      <c r="Q16" t="s">
        <v>8310</v>
      </c>
      <c r="R16" t="s">
        <v>8311</v>
      </c>
      <c r="S16" t="s">
        <v>8265</v>
      </c>
      <c r="T16" t="b">
        <v>1</v>
      </c>
    </row>
    <row r="17" spans="1:20" ht="49.5" x14ac:dyDescent="0.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 s="9">
        <f>(I17/86400)+25569+(-5/24)</f>
        <v>42274.634722222218</v>
      </c>
      <c r="K17">
        <v>1441790658</v>
      </c>
      <c r="L17" s="9">
        <f>($K17/86400)+DATE(1970,1,1)</f>
        <v>42256.391875000001</v>
      </c>
      <c r="M17" t="b">
        <v>0</v>
      </c>
      <c r="N17">
        <v>98</v>
      </c>
      <c r="O17" s="5">
        <f>($E17/$D17)*100</f>
        <v>106.60000000000001</v>
      </c>
      <c r="P17">
        <f>AVERAGE($E17,$N17)</f>
        <v>1115</v>
      </c>
      <c r="Q17" t="s">
        <v>8310</v>
      </c>
      <c r="R17" t="s">
        <v>8311</v>
      </c>
      <c r="S17" t="s">
        <v>8265</v>
      </c>
      <c r="T17" t="b">
        <v>1</v>
      </c>
    </row>
    <row r="18" spans="1:20" ht="66" x14ac:dyDescent="0.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 s="9">
        <f>(I18/86400)+25569+(-5/24)</f>
        <v>41806.020833333328</v>
      </c>
      <c r="K18">
        <v>1398971211</v>
      </c>
      <c r="L18" s="9">
        <f>($K18/86400)+DATE(1970,1,1)</f>
        <v>41760.796423611115</v>
      </c>
      <c r="M18" t="b">
        <v>0</v>
      </c>
      <c r="N18">
        <v>70</v>
      </c>
      <c r="O18" s="5">
        <f>($E18/$D18)*100</f>
        <v>100.24166666666667</v>
      </c>
      <c r="P18">
        <f>AVERAGE($E18,$N18)</f>
        <v>6049.5</v>
      </c>
      <c r="Q18" t="s">
        <v>8310</v>
      </c>
      <c r="R18" t="s">
        <v>8311</v>
      </c>
      <c r="S18" t="s">
        <v>8265</v>
      </c>
      <c r="T18" t="b">
        <v>1</v>
      </c>
    </row>
    <row r="19" spans="1:20" ht="66" x14ac:dyDescent="0.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 s="9">
        <f>(I19/86400)+25569+(-5/24)</f>
        <v>41947.565069444441</v>
      </c>
      <c r="K19">
        <v>1412530422</v>
      </c>
      <c r="L19" s="9">
        <f>($K19/86400)+DATE(1970,1,1)</f>
        <v>41917.731736111113</v>
      </c>
      <c r="M19" t="b">
        <v>0</v>
      </c>
      <c r="N19">
        <v>36</v>
      </c>
      <c r="O19" s="5">
        <f>($E19/$D19)*100</f>
        <v>100.66666666666666</v>
      </c>
      <c r="P19">
        <f>AVERAGE($E19,$N19)</f>
        <v>773</v>
      </c>
      <c r="Q19" t="s">
        <v>8310</v>
      </c>
      <c r="R19" t="s">
        <v>8311</v>
      </c>
      <c r="S19" t="s">
        <v>8265</v>
      </c>
      <c r="T19" t="b">
        <v>1</v>
      </c>
    </row>
    <row r="20" spans="1:20" ht="49.5" x14ac:dyDescent="0.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 s="9">
        <f>(I20/86400)+25569+(-5/24)</f>
        <v>41899.333981481475</v>
      </c>
      <c r="K20">
        <v>1408366856</v>
      </c>
      <c r="L20" s="9">
        <f>($K20/86400)+DATE(1970,1,1)</f>
        <v>41869.542314814811</v>
      </c>
      <c r="M20" t="b">
        <v>0</v>
      </c>
      <c r="N20">
        <v>342</v>
      </c>
      <c r="O20" s="5">
        <f>($E20/$D20)*100</f>
        <v>106.32110000000002</v>
      </c>
      <c r="P20">
        <f>AVERAGE($E20,$N20)</f>
        <v>16119.165000000001</v>
      </c>
      <c r="Q20" t="s">
        <v>8310</v>
      </c>
      <c r="R20" t="s">
        <v>8311</v>
      </c>
      <c r="S20" t="s">
        <v>8265</v>
      </c>
      <c r="T20" t="b">
        <v>1</v>
      </c>
    </row>
    <row r="21" spans="1:20" ht="66" x14ac:dyDescent="0.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 s="9">
        <f>(I21/86400)+25569+(-5/24)</f>
        <v>42205.608032407406</v>
      </c>
      <c r="K21">
        <v>1434828934</v>
      </c>
      <c r="L21" s="9">
        <f>($K21/86400)+DATE(1970,1,1)</f>
        <v>42175.816365740742</v>
      </c>
      <c r="M21" t="b">
        <v>0</v>
      </c>
      <c r="N21">
        <v>22</v>
      </c>
      <c r="O21" s="5">
        <f>($E21/$D21)*100</f>
        <v>145.29411764705881</v>
      </c>
      <c r="P21">
        <f>AVERAGE($E21,$N21)</f>
        <v>628.5</v>
      </c>
      <c r="Q21" t="s">
        <v>8310</v>
      </c>
      <c r="R21" t="s">
        <v>8311</v>
      </c>
      <c r="S21" t="s">
        <v>8265</v>
      </c>
      <c r="T21" t="b">
        <v>1</v>
      </c>
    </row>
    <row r="22" spans="1:20" ht="49.5" x14ac:dyDescent="0.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 s="9">
        <f>(I22/86400)+25569+(-5/24)</f>
        <v>42260.549907407403</v>
      </c>
      <c r="K22">
        <v>1436983912</v>
      </c>
      <c r="L22" s="9">
        <f>($K22/86400)+DATE(1970,1,1)</f>
        <v>42200.758240740739</v>
      </c>
      <c r="M22" t="b">
        <v>0</v>
      </c>
      <c r="N22">
        <v>25</v>
      </c>
      <c r="O22" s="5">
        <f>($E22/$D22)*100</f>
        <v>100.2</v>
      </c>
      <c r="P22">
        <f>AVERAGE($E22,$N22)</f>
        <v>1014.5</v>
      </c>
      <c r="Q22" t="s">
        <v>8310</v>
      </c>
      <c r="R22" t="s">
        <v>8311</v>
      </c>
      <c r="S22" t="s">
        <v>8265</v>
      </c>
      <c r="T22" t="b">
        <v>1</v>
      </c>
    </row>
    <row r="23" spans="1:20" ht="49.5" x14ac:dyDescent="0.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 s="9">
        <f>(I23/86400)+25569+(-5/24)</f>
        <v>41908.418854166666</v>
      </c>
      <c r="K23">
        <v>1409151789</v>
      </c>
      <c r="L23" s="9">
        <f>($K23/86400)+DATE(1970,1,1)</f>
        <v>41878.627187500002</v>
      </c>
      <c r="M23" t="b">
        <v>0</v>
      </c>
      <c r="N23">
        <v>101</v>
      </c>
      <c r="O23" s="5">
        <f>($E23/$D23)*100</f>
        <v>109.13513513513513</v>
      </c>
      <c r="P23">
        <f>AVERAGE($E23,$N23)</f>
        <v>10145.5</v>
      </c>
      <c r="Q23" t="s">
        <v>8310</v>
      </c>
      <c r="R23" t="s">
        <v>8311</v>
      </c>
      <c r="S23" t="s">
        <v>8265</v>
      </c>
      <c r="T23" t="b">
        <v>1</v>
      </c>
    </row>
    <row r="24" spans="1:20" ht="33" x14ac:dyDescent="0.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 s="9">
        <f>(I24/86400)+25569+(-5/24)</f>
        <v>42005.124305555553</v>
      </c>
      <c r="K24">
        <v>1418766740</v>
      </c>
      <c r="L24" s="9">
        <f>($K24/86400)+DATE(1970,1,1)</f>
        <v>41989.91134259259</v>
      </c>
      <c r="M24" t="b">
        <v>0</v>
      </c>
      <c r="N24">
        <v>8</v>
      </c>
      <c r="O24" s="5">
        <f>($E24/$D24)*100</f>
        <v>117.14285714285715</v>
      </c>
      <c r="P24">
        <f>AVERAGE($E24,$N24)</f>
        <v>209</v>
      </c>
      <c r="Q24" t="s">
        <v>8310</v>
      </c>
      <c r="R24" t="s">
        <v>8311</v>
      </c>
      <c r="S24" t="s">
        <v>8265</v>
      </c>
      <c r="T24" t="b">
        <v>1</v>
      </c>
    </row>
    <row r="25" spans="1:20" ht="49.5" x14ac:dyDescent="0.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 s="9">
        <f>(I25/86400)+25569+(-5/24)</f>
        <v>42124.430555555555</v>
      </c>
      <c r="K25">
        <v>1428086501</v>
      </c>
      <c r="L25" s="9">
        <f>($K25/86400)+DATE(1970,1,1)</f>
        <v>42097.778946759259</v>
      </c>
      <c r="M25" t="b">
        <v>0</v>
      </c>
      <c r="N25">
        <v>23</v>
      </c>
      <c r="O25" s="5">
        <f>($E25/$D25)*100</f>
        <v>118.5</v>
      </c>
      <c r="P25">
        <f>AVERAGE($E25,$N25)</f>
        <v>1196.5</v>
      </c>
      <c r="Q25" t="s">
        <v>8310</v>
      </c>
      <c r="R25" t="s">
        <v>8311</v>
      </c>
      <c r="S25" t="s">
        <v>8265</v>
      </c>
      <c r="T25" t="b">
        <v>1</v>
      </c>
    </row>
    <row r="26" spans="1:20" ht="33" x14ac:dyDescent="0.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 s="9">
        <f>(I26/86400)+25569+(-5/24)</f>
        <v>42262.610416666663</v>
      </c>
      <c r="K26">
        <v>1439494863</v>
      </c>
      <c r="L26" s="9">
        <f>($K26/86400)+DATE(1970,1,1)</f>
        <v>42229.820173611108</v>
      </c>
      <c r="M26" t="b">
        <v>0</v>
      </c>
      <c r="N26">
        <v>574</v>
      </c>
      <c r="O26" s="5">
        <f>($E26/$D26)*100</f>
        <v>108.80768571428572</v>
      </c>
      <c r="P26">
        <f>AVERAGE($E26,$N26)</f>
        <v>19328.345000000001</v>
      </c>
      <c r="Q26" t="s">
        <v>8310</v>
      </c>
      <c r="R26" t="s">
        <v>8311</v>
      </c>
      <c r="S26" t="s">
        <v>8265</v>
      </c>
      <c r="T26" t="b">
        <v>1</v>
      </c>
    </row>
    <row r="27" spans="1:20" ht="66" x14ac:dyDescent="0.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 s="9">
        <f>(I27/86400)+25569+(-5/24)</f>
        <v>42377.816678240742</v>
      </c>
      <c r="K27">
        <v>1447115761</v>
      </c>
      <c r="L27" s="9">
        <f>($K27/86400)+DATE(1970,1,1)</f>
        <v>42318.025011574078</v>
      </c>
      <c r="M27" t="b">
        <v>0</v>
      </c>
      <c r="N27">
        <v>14</v>
      </c>
      <c r="O27" s="5">
        <f>($E27/$D27)*100</f>
        <v>133.33333333333331</v>
      </c>
      <c r="P27">
        <f>AVERAGE($E27,$N27)</f>
        <v>407</v>
      </c>
      <c r="Q27" t="s">
        <v>8310</v>
      </c>
      <c r="R27" t="s">
        <v>8311</v>
      </c>
      <c r="S27" t="s">
        <v>8265</v>
      </c>
      <c r="T27" t="b">
        <v>1</v>
      </c>
    </row>
    <row r="28" spans="1:20" ht="49.5" x14ac:dyDescent="0.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 s="9">
        <f>(I28/86400)+25569+(-5/24)</f>
        <v>41868.307222222218</v>
      </c>
      <c r="K28">
        <v>1404822144</v>
      </c>
      <c r="L28" s="9">
        <f>($K28/86400)+DATE(1970,1,1)</f>
        <v>41828.515555555554</v>
      </c>
      <c r="M28" t="b">
        <v>0</v>
      </c>
      <c r="N28">
        <v>19</v>
      </c>
      <c r="O28" s="5">
        <f>($E28/$D28)*100</f>
        <v>155.20000000000002</v>
      </c>
      <c r="P28">
        <f>AVERAGE($E28,$N28)</f>
        <v>979.5</v>
      </c>
      <c r="Q28" t="s">
        <v>8310</v>
      </c>
      <c r="R28" t="s">
        <v>8311</v>
      </c>
      <c r="S28" t="s">
        <v>8265</v>
      </c>
      <c r="T28" t="b">
        <v>1</v>
      </c>
    </row>
    <row r="29" spans="1:20" ht="49.5" x14ac:dyDescent="0.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 s="9">
        <f>(I29/86400)+25569+(-5/24)</f>
        <v>41958.998067129629</v>
      </c>
      <c r="K29">
        <v>1413518233</v>
      </c>
      <c r="L29" s="9">
        <f>($K29/86400)+DATE(1970,1,1)</f>
        <v>41929.164733796293</v>
      </c>
      <c r="M29" t="b">
        <v>0</v>
      </c>
      <c r="N29">
        <v>150</v>
      </c>
      <c r="O29" s="5">
        <f>($E29/$D29)*100</f>
        <v>111.72500000000001</v>
      </c>
      <c r="P29">
        <f>AVERAGE($E29,$N29)</f>
        <v>11247.5</v>
      </c>
      <c r="Q29" t="s">
        <v>8310</v>
      </c>
      <c r="R29" t="s">
        <v>8311</v>
      </c>
      <c r="S29" t="s">
        <v>8265</v>
      </c>
      <c r="T29" t="b">
        <v>1</v>
      </c>
    </row>
    <row r="30" spans="1:20" ht="33" x14ac:dyDescent="0.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 s="9">
        <f>(I30/86400)+25569+(-5/24)</f>
        <v>42354.755601851844</v>
      </c>
      <c r="K30">
        <v>1447715284</v>
      </c>
      <c r="L30" s="9">
        <f>($K30/86400)+DATE(1970,1,1)</f>
        <v>42324.96393518518</v>
      </c>
      <c r="M30" t="b">
        <v>0</v>
      </c>
      <c r="N30">
        <v>71</v>
      </c>
      <c r="O30" s="5">
        <f>($E30/$D30)*100</f>
        <v>100.35000000000001</v>
      </c>
      <c r="P30">
        <f>AVERAGE($E30,$N30)</f>
        <v>6056.5</v>
      </c>
      <c r="Q30" t="s">
        <v>8310</v>
      </c>
      <c r="R30" t="s">
        <v>8311</v>
      </c>
      <c r="S30" t="s">
        <v>8265</v>
      </c>
      <c r="T30" t="b">
        <v>1</v>
      </c>
    </row>
    <row r="31" spans="1:20" ht="66" x14ac:dyDescent="0.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 s="9">
        <f>(I31/86400)+25569+(-5/24)</f>
        <v>41842.464907407404</v>
      </c>
      <c r="K31">
        <v>1403453368</v>
      </c>
      <c r="L31" s="9">
        <f>($K31/86400)+DATE(1970,1,1)</f>
        <v>41812.67324074074</v>
      </c>
      <c r="M31" t="b">
        <v>0</v>
      </c>
      <c r="N31">
        <v>117</v>
      </c>
      <c r="O31" s="5">
        <f>($E31/$D31)*100</f>
        <v>123.33333333333334</v>
      </c>
      <c r="P31">
        <f>AVERAGE($E31,$N31)</f>
        <v>1908.5</v>
      </c>
      <c r="Q31" t="s">
        <v>8310</v>
      </c>
      <c r="R31" t="s">
        <v>8311</v>
      </c>
      <c r="S31" t="s">
        <v>8265</v>
      </c>
      <c r="T31" t="b">
        <v>1</v>
      </c>
    </row>
    <row r="32" spans="1:20" ht="49.5" x14ac:dyDescent="0.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 s="9">
        <f>(I32/86400)+25569+(-5/24)</f>
        <v>41872.084664351853</v>
      </c>
      <c r="K32">
        <v>1406012515</v>
      </c>
      <c r="L32" s="9">
        <f>($K32/86400)+DATE(1970,1,1)</f>
        <v>41842.292997685188</v>
      </c>
      <c r="M32" t="b">
        <v>0</v>
      </c>
      <c r="N32">
        <v>53</v>
      </c>
      <c r="O32" s="5">
        <f>($E32/$D32)*100</f>
        <v>101.29975</v>
      </c>
      <c r="P32">
        <f>AVERAGE($E32,$N32)</f>
        <v>2052.4949999999999</v>
      </c>
      <c r="Q32" t="s">
        <v>8310</v>
      </c>
      <c r="R32" t="s">
        <v>8311</v>
      </c>
      <c r="S32" t="s">
        <v>8265</v>
      </c>
      <c r="T32" t="b">
        <v>1</v>
      </c>
    </row>
    <row r="33" spans="1:20" ht="66" x14ac:dyDescent="0.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 s="9">
        <f>(I33/86400)+25569+(-5/24)</f>
        <v>42394.583726851844</v>
      </c>
      <c r="K33">
        <v>1452193234</v>
      </c>
      <c r="L33" s="9">
        <f>($K33/86400)+DATE(1970,1,1)</f>
        <v>42376.79206018518</v>
      </c>
      <c r="M33" t="b">
        <v>0</v>
      </c>
      <c r="N33">
        <v>1</v>
      </c>
      <c r="O33" s="5">
        <f>($E33/$D33)*100</f>
        <v>100</v>
      </c>
      <c r="P33">
        <f>AVERAGE($E33,$N33)</f>
        <v>7</v>
      </c>
      <c r="Q33" t="s">
        <v>8310</v>
      </c>
      <c r="R33" t="s">
        <v>8311</v>
      </c>
      <c r="S33" t="s">
        <v>8265</v>
      </c>
      <c r="T33" t="b">
        <v>1</v>
      </c>
    </row>
    <row r="34" spans="1:20" ht="66" x14ac:dyDescent="0.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 s="9">
        <f>(I34/86400)+25569+(-5/24)</f>
        <v>42502.957638888889</v>
      </c>
      <c r="K34">
        <v>1459523017</v>
      </c>
      <c r="L34" s="9">
        <f>($K34/86400)+DATE(1970,1,1)</f>
        <v>42461.627511574072</v>
      </c>
      <c r="M34" t="b">
        <v>0</v>
      </c>
      <c r="N34">
        <v>89</v>
      </c>
      <c r="O34" s="5">
        <f>($E34/$D34)*100</f>
        <v>100.24604569420035</v>
      </c>
      <c r="P34">
        <f>AVERAGE($E34,$N34)</f>
        <v>14304.5</v>
      </c>
      <c r="Q34" t="s">
        <v>8310</v>
      </c>
      <c r="R34" t="s">
        <v>8311</v>
      </c>
      <c r="S34" t="s">
        <v>8265</v>
      </c>
      <c r="T34" t="b">
        <v>1</v>
      </c>
    </row>
    <row r="35" spans="1:20" ht="66" x14ac:dyDescent="0.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 s="9">
        <f>(I35/86400)+25569+(-5/24)</f>
        <v>42316.494224537033</v>
      </c>
      <c r="K35">
        <v>1444405901</v>
      </c>
      <c r="L35" s="9">
        <f>($K35/86400)+DATE(1970,1,1)</f>
        <v>42286.660891203705</v>
      </c>
      <c r="M35" t="b">
        <v>0</v>
      </c>
      <c r="N35">
        <v>64</v>
      </c>
      <c r="O35" s="5">
        <f>($E35/$D35)*100</f>
        <v>102.0952380952381</v>
      </c>
      <c r="P35">
        <f>AVERAGE($E35,$N35)</f>
        <v>2712</v>
      </c>
      <c r="Q35" t="s">
        <v>8310</v>
      </c>
      <c r="R35" t="s">
        <v>8311</v>
      </c>
      <c r="S35" t="s">
        <v>8265</v>
      </c>
      <c r="T35" t="b">
        <v>1</v>
      </c>
    </row>
    <row r="36" spans="1:20" ht="66" x14ac:dyDescent="0.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 s="9">
        <f>(I36/86400)+25569+(-5/24)</f>
        <v>41856.113437499997</v>
      </c>
      <c r="K36">
        <v>1405928601</v>
      </c>
      <c r="L36" s="9">
        <f>($K36/86400)+DATE(1970,1,1)</f>
        <v>41841.321770833332</v>
      </c>
      <c r="M36" t="b">
        <v>0</v>
      </c>
      <c r="N36">
        <v>68</v>
      </c>
      <c r="O36" s="5">
        <f>($E36/$D36)*100</f>
        <v>130.46153846153845</v>
      </c>
      <c r="P36">
        <f>AVERAGE($E36,$N36)</f>
        <v>1730</v>
      </c>
      <c r="Q36" t="s">
        <v>8310</v>
      </c>
      <c r="R36" t="s">
        <v>8311</v>
      </c>
      <c r="S36" t="s">
        <v>8265</v>
      </c>
      <c r="T36" t="b">
        <v>1</v>
      </c>
    </row>
    <row r="37" spans="1:20" ht="49.5" x14ac:dyDescent="0.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 s="9">
        <f>(I37/86400)+25569+(-5/24)</f>
        <v>42121.791666666664</v>
      </c>
      <c r="K37">
        <v>1428130814</v>
      </c>
      <c r="L37" s="9">
        <f>($K37/86400)+DATE(1970,1,1)</f>
        <v>42098.291828703703</v>
      </c>
      <c r="M37" t="b">
        <v>0</v>
      </c>
      <c r="N37">
        <v>28</v>
      </c>
      <c r="O37" s="5">
        <f>($E37/$D37)*100</f>
        <v>166.5</v>
      </c>
      <c r="P37">
        <f>AVERAGE($E37,$N37)</f>
        <v>846.5</v>
      </c>
      <c r="Q37" t="s">
        <v>8310</v>
      </c>
      <c r="R37" t="s">
        <v>8311</v>
      </c>
      <c r="S37" t="s">
        <v>8265</v>
      </c>
      <c r="T37" t="b">
        <v>1</v>
      </c>
    </row>
    <row r="38" spans="1:20" ht="33" x14ac:dyDescent="0.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 s="9">
        <f>(I38/86400)+25569+(-5/24)</f>
        <v>42098.05700231481</v>
      </c>
      <c r="K38">
        <v>1425540125</v>
      </c>
      <c r="L38" s="9">
        <f>($K38/86400)+DATE(1970,1,1)</f>
        <v>42068.307002314818</v>
      </c>
      <c r="M38" t="b">
        <v>0</v>
      </c>
      <c r="N38">
        <v>44</v>
      </c>
      <c r="O38" s="5">
        <f>($E38/$D38)*100</f>
        <v>142.15</v>
      </c>
      <c r="P38">
        <f>AVERAGE($E38,$N38)</f>
        <v>4286.5</v>
      </c>
      <c r="Q38" t="s">
        <v>8310</v>
      </c>
      <c r="R38" t="s">
        <v>8311</v>
      </c>
      <c r="S38" t="s">
        <v>8265</v>
      </c>
      <c r="T38" t="b">
        <v>1</v>
      </c>
    </row>
    <row r="39" spans="1:20" ht="66" x14ac:dyDescent="0.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 s="9">
        <f>(I39/86400)+25569+(-5/24)</f>
        <v>42062.484710648147</v>
      </c>
      <c r="K39">
        <v>1422463079</v>
      </c>
      <c r="L39" s="9">
        <f>($K39/86400)+DATE(1970,1,1)</f>
        <v>42032.693043981482</v>
      </c>
      <c r="M39" t="b">
        <v>0</v>
      </c>
      <c r="N39">
        <v>253</v>
      </c>
      <c r="O39" s="5">
        <f>($E39/$D39)*100</f>
        <v>183.44090909090909</v>
      </c>
      <c r="P39">
        <f>AVERAGE($E39,$N39)</f>
        <v>20305</v>
      </c>
      <c r="Q39" t="s">
        <v>8310</v>
      </c>
      <c r="R39" t="s">
        <v>8311</v>
      </c>
      <c r="S39" t="s">
        <v>8265</v>
      </c>
      <c r="T39" t="b">
        <v>1</v>
      </c>
    </row>
    <row r="40" spans="1:20" ht="66" x14ac:dyDescent="0.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 s="9">
        <f>(I40/86400)+25569+(-5/24)</f>
        <v>41404.84888888889</v>
      </c>
      <c r="K40">
        <v>1365643344</v>
      </c>
      <c r="L40" s="9">
        <f>($K40/86400)+DATE(1970,1,1)</f>
        <v>41375.057222222225</v>
      </c>
      <c r="M40" t="b">
        <v>0</v>
      </c>
      <c r="N40">
        <v>66</v>
      </c>
      <c r="O40" s="5">
        <f>($E40/$D40)*100</f>
        <v>110.04</v>
      </c>
      <c r="P40">
        <f>AVERAGE($E40,$N40)</f>
        <v>1408.5</v>
      </c>
      <c r="Q40" t="s">
        <v>8310</v>
      </c>
      <c r="R40" t="s">
        <v>8311</v>
      </c>
      <c r="S40" t="s">
        <v>8265</v>
      </c>
      <c r="T40" t="b">
        <v>1</v>
      </c>
    </row>
    <row r="41" spans="1:20" ht="66" x14ac:dyDescent="0.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 s="9">
        <f>(I41/86400)+25569+(-5/24)</f>
        <v>41784.749305555553</v>
      </c>
      <c r="K41">
        <v>1398388068</v>
      </c>
      <c r="L41" s="9">
        <f>($K41/86400)+DATE(1970,1,1)</f>
        <v>41754.047083333331</v>
      </c>
      <c r="M41" t="b">
        <v>0</v>
      </c>
      <c r="N41">
        <v>217</v>
      </c>
      <c r="O41" s="5">
        <f>($E41/$D41)*100</f>
        <v>130.98000000000002</v>
      </c>
      <c r="P41">
        <f>AVERAGE($E41,$N41)</f>
        <v>16481</v>
      </c>
      <c r="Q41" t="s">
        <v>8310</v>
      </c>
      <c r="R41" t="s">
        <v>8311</v>
      </c>
      <c r="S41" t="s">
        <v>8265</v>
      </c>
      <c r="T41" t="b">
        <v>1</v>
      </c>
    </row>
    <row r="42" spans="1:20" ht="66" x14ac:dyDescent="0.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 s="9">
        <f>(I42/86400)+25569+(-5/24)</f>
        <v>41808.958333333328</v>
      </c>
      <c r="K42">
        <v>1401426488</v>
      </c>
      <c r="L42" s="9">
        <f>($K42/86400)+DATE(1970,1,1)</f>
        <v>41789.21398148148</v>
      </c>
      <c r="M42" t="b">
        <v>0</v>
      </c>
      <c r="N42">
        <v>16</v>
      </c>
      <c r="O42" s="5">
        <f>($E42/$D42)*100</f>
        <v>101.35000000000001</v>
      </c>
      <c r="P42">
        <f>AVERAGE($E42,$N42)</f>
        <v>1021.5</v>
      </c>
      <c r="Q42" t="s">
        <v>8310</v>
      </c>
      <c r="R42" t="s">
        <v>8311</v>
      </c>
      <c r="S42" t="s">
        <v>8265</v>
      </c>
      <c r="T42" t="b">
        <v>1</v>
      </c>
    </row>
    <row r="43" spans="1:20" ht="66" x14ac:dyDescent="0.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 s="9">
        <f>(I43/86400)+25569+(-5/24)</f>
        <v>41917.360578703701</v>
      </c>
      <c r="K43">
        <v>1409924354</v>
      </c>
      <c r="L43" s="9">
        <f>($K43/86400)+DATE(1970,1,1)</f>
        <v>41887.568912037037</v>
      </c>
      <c r="M43" t="b">
        <v>0</v>
      </c>
      <c r="N43">
        <v>19</v>
      </c>
      <c r="O43" s="5">
        <f>($E43/$D43)*100</f>
        <v>100</v>
      </c>
      <c r="P43">
        <f>AVERAGE($E43,$N43)</f>
        <v>1009.5</v>
      </c>
      <c r="Q43" t="s">
        <v>8310</v>
      </c>
      <c r="R43" t="s">
        <v>8311</v>
      </c>
      <c r="S43" t="s">
        <v>8265</v>
      </c>
      <c r="T43" t="b">
        <v>1</v>
      </c>
    </row>
    <row r="44" spans="1:20" ht="66" x14ac:dyDescent="0.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 s="9">
        <f>(I44/86400)+25569+(-5/24)</f>
        <v>42001.430856481478</v>
      </c>
      <c r="K44">
        <v>1417188026</v>
      </c>
      <c r="L44" s="9">
        <f>($K44/86400)+DATE(1970,1,1)</f>
        <v>41971.639189814814</v>
      </c>
      <c r="M44" t="b">
        <v>0</v>
      </c>
      <c r="N44">
        <v>169</v>
      </c>
      <c r="O44" s="5">
        <f>($E44/$D44)*100</f>
        <v>141.85714285714286</v>
      </c>
      <c r="P44">
        <f>AVERAGE($E44,$N44)</f>
        <v>10014.5</v>
      </c>
      <c r="Q44" t="s">
        <v>8310</v>
      </c>
      <c r="R44" t="s">
        <v>8311</v>
      </c>
      <c r="S44" t="s">
        <v>8265</v>
      </c>
      <c r="T44" t="b">
        <v>1</v>
      </c>
    </row>
    <row r="45" spans="1:20" ht="66" x14ac:dyDescent="0.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 s="9">
        <f>(I45/86400)+25569+(-5/24)</f>
        <v>41832.791666666664</v>
      </c>
      <c r="K45">
        <v>1402599486</v>
      </c>
      <c r="L45" s="9">
        <f>($K45/86400)+DATE(1970,1,1)</f>
        <v>41802.790347222224</v>
      </c>
      <c r="M45" t="b">
        <v>0</v>
      </c>
      <c r="N45">
        <v>263</v>
      </c>
      <c r="O45" s="5">
        <f>($E45/$D45)*100</f>
        <v>308.65999999999997</v>
      </c>
      <c r="P45">
        <f>AVERAGE($E45,$N45)</f>
        <v>15564.5</v>
      </c>
      <c r="Q45" t="s">
        <v>8310</v>
      </c>
      <c r="R45" t="s">
        <v>8311</v>
      </c>
      <c r="S45" t="s">
        <v>8265</v>
      </c>
      <c r="T45" t="b">
        <v>1</v>
      </c>
    </row>
    <row r="46" spans="1:20" ht="66" x14ac:dyDescent="0.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 s="9">
        <f>(I46/86400)+25569+(-5/24)</f>
        <v>41918.890474537031</v>
      </c>
      <c r="K46">
        <v>1408760537</v>
      </c>
      <c r="L46" s="9">
        <f>($K46/86400)+DATE(1970,1,1)</f>
        <v>41874.098807870367</v>
      </c>
      <c r="M46" t="b">
        <v>0</v>
      </c>
      <c r="N46">
        <v>15</v>
      </c>
      <c r="O46" s="5">
        <f>($E46/$D46)*100</f>
        <v>100</v>
      </c>
      <c r="P46">
        <f>AVERAGE($E46,$N46)</f>
        <v>1007.5</v>
      </c>
      <c r="Q46" t="s">
        <v>8310</v>
      </c>
      <c r="R46" t="s">
        <v>8311</v>
      </c>
      <c r="S46" t="s">
        <v>8265</v>
      </c>
      <c r="T46" t="b">
        <v>1</v>
      </c>
    </row>
    <row r="47" spans="1:20" ht="66" x14ac:dyDescent="0.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 s="9">
        <f>(I47/86400)+25569+(-5/24)</f>
        <v>42487.415590277778</v>
      </c>
      <c r="K47">
        <v>1459177107</v>
      </c>
      <c r="L47" s="9">
        <f>($K47/86400)+DATE(1970,1,1)</f>
        <v>42457.623923611114</v>
      </c>
      <c r="M47" t="b">
        <v>0</v>
      </c>
      <c r="N47">
        <v>61</v>
      </c>
      <c r="O47" s="5">
        <f>($E47/$D47)*100</f>
        <v>120</v>
      </c>
      <c r="P47">
        <f>AVERAGE($E47,$N47)</f>
        <v>3030.5</v>
      </c>
      <c r="Q47" t="s">
        <v>8310</v>
      </c>
      <c r="R47" t="s">
        <v>8311</v>
      </c>
      <c r="S47" t="s">
        <v>8265</v>
      </c>
      <c r="T47" t="b">
        <v>1</v>
      </c>
    </row>
    <row r="48" spans="1:20" ht="49.5" x14ac:dyDescent="0.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 s="9">
        <f>(I48/86400)+25569+(-5/24)</f>
        <v>42353.756643518514</v>
      </c>
      <c r="K48">
        <v>1447628974</v>
      </c>
      <c r="L48" s="9">
        <f>($K48/86400)+DATE(1970,1,1)</f>
        <v>42323.96497685185</v>
      </c>
      <c r="M48" t="b">
        <v>0</v>
      </c>
      <c r="N48">
        <v>45</v>
      </c>
      <c r="O48" s="5">
        <f>($E48/$D48)*100</f>
        <v>104.16666666666667</v>
      </c>
      <c r="P48">
        <f>AVERAGE($E48,$N48)</f>
        <v>4397.5</v>
      </c>
      <c r="Q48" t="s">
        <v>8310</v>
      </c>
      <c r="R48" t="s">
        <v>8311</v>
      </c>
      <c r="S48" t="s">
        <v>8265</v>
      </c>
      <c r="T48" t="b">
        <v>1</v>
      </c>
    </row>
    <row r="49" spans="1:20" ht="66" x14ac:dyDescent="0.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 s="9">
        <f>(I49/86400)+25569+(-5/24)</f>
        <v>41992.652858796289</v>
      </c>
      <c r="K49">
        <v>1413834007</v>
      </c>
      <c r="L49" s="9">
        <f>($K49/86400)+DATE(1970,1,1)</f>
        <v>41932.819525462961</v>
      </c>
      <c r="M49" t="b">
        <v>0</v>
      </c>
      <c r="N49">
        <v>70</v>
      </c>
      <c r="O49" s="5">
        <f>($E49/$D49)*100</f>
        <v>107.61100000000002</v>
      </c>
      <c r="P49">
        <f>AVERAGE($E49,$N49)</f>
        <v>2725.2750000000001</v>
      </c>
      <c r="Q49" t="s">
        <v>8310</v>
      </c>
      <c r="R49" t="s">
        <v>8311</v>
      </c>
      <c r="S49" t="s">
        <v>8265</v>
      </c>
      <c r="T49" t="b">
        <v>1</v>
      </c>
    </row>
    <row r="50" spans="1:20" ht="66" x14ac:dyDescent="0.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 s="9">
        <f>(I50/86400)+25569+(-5/24)</f>
        <v>42064.291666666664</v>
      </c>
      <c r="K50">
        <v>1422534260</v>
      </c>
      <c r="L50" s="9">
        <f>($K50/86400)+DATE(1970,1,1)</f>
        <v>42033.516898148147</v>
      </c>
      <c r="M50" t="b">
        <v>0</v>
      </c>
      <c r="N50">
        <v>38</v>
      </c>
      <c r="O50" s="5">
        <f>($E50/$D50)*100</f>
        <v>107.94999999999999</v>
      </c>
      <c r="P50">
        <f>AVERAGE($E50,$N50)</f>
        <v>1098.5</v>
      </c>
      <c r="Q50" t="s">
        <v>8310</v>
      </c>
      <c r="R50" t="s">
        <v>8311</v>
      </c>
      <c r="S50" t="s">
        <v>8265</v>
      </c>
      <c r="T50" t="b">
        <v>1</v>
      </c>
    </row>
    <row r="51" spans="1:20" ht="33" x14ac:dyDescent="0.3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 s="9">
        <f>(I51/86400)+25569+(-5/24)</f>
        <v>42300.968113425923</v>
      </c>
      <c r="K51">
        <v>1443068045</v>
      </c>
      <c r="L51" s="9">
        <f>($K51/86400)+DATE(1970,1,1)</f>
        <v>42271.176446759258</v>
      </c>
      <c r="M51" t="b">
        <v>0</v>
      </c>
      <c r="N51">
        <v>87</v>
      </c>
      <c r="O51" s="5">
        <f>($E51/$D51)*100</f>
        <v>100</v>
      </c>
      <c r="P51">
        <f>AVERAGE($E51,$N51)</f>
        <v>6043.5</v>
      </c>
      <c r="Q51" t="s">
        <v>8310</v>
      </c>
      <c r="R51" t="s">
        <v>8311</v>
      </c>
      <c r="S51" t="s">
        <v>8265</v>
      </c>
      <c r="T51" t="b">
        <v>1</v>
      </c>
    </row>
    <row r="52" spans="1:20" ht="49.5" x14ac:dyDescent="0.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 s="9">
        <f>(I52/86400)+25569+(-5/24)</f>
        <v>42034.499999999993</v>
      </c>
      <c r="K52">
        <v>1419271458</v>
      </c>
      <c r="L52" s="9">
        <f>($K52/86400)+DATE(1970,1,1)</f>
        <v>41995.752986111111</v>
      </c>
      <c r="M52" t="b">
        <v>0</v>
      </c>
      <c r="N52">
        <v>22</v>
      </c>
      <c r="O52" s="5">
        <f>($E52/$D52)*100</f>
        <v>100</v>
      </c>
      <c r="P52">
        <f>AVERAGE($E52,$N52)</f>
        <v>311</v>
      </c>
      <c r="Q52" t="s">
        <v>8310</v>
      </c>
      <c r="R52" t="s">
        <v>8311</v>
      </c>
      <c r="S52" t="s">
        <v>8265</v>
      </c>
      <c r="T52" t="b">
        <v>1</v>
      </c>
    </row>
    <row r="53" spans="1:20" ht="66" x14ac:dyDescent="0.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 s="9">
        <f>(I53/86400)+25569+(-5/24)</f>
        <v>42226.72033564814</v>
      </c>
      <c r="K53">
        <v>1436653037</v>
      </c>
      <c r="L53" s="9">
        <f>($K53/86400)+DATE(1970,1,1)</f>
        <v>42196.928668981476</v>
      </c>
      <c r="M53" t="b">
        <v>0</v>
      </c>
      <c r="N53">
        <v>119</v>
      </c>
      <c r="O53" s="5">
        <f>($E53/$D53)*100</f>
        <v>128.0181818181818</v>
      </c>
      <c r="P53">
        <f>AVERAGE($E53,$N53)</f>
        <v>7100.5</v>
      </c>
      <c r="Q53" t="s">
        <v>8310</v>
      </c>
      <c r="R53" t="s">
        <v>8311</v>
      </c>
      <c r="S53" t="s">
        <v>8265</v>
      </c>
      <c r="T53" t="b">
        <v>1</v>
      </c>
    </row>
    <row r="54" spans="1:20" ht="66" x14ac:dyDescent="0.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 s="9">
        <f>(I54/86400)+25569+(-5/24)</f>
        <v>41837.493587962963</v>
      </c>
      <c r="K54">
        <v>1403023846</v>
      </c>
      <c r="L54" s="9">
        <f>($K54/86400)+DATE(1970,1,1)</f>
        <v>41807.701921296299</v>
      </c>
      <c r="M54" t="b">
        <v>0</v>
      </c>
      <c r="N54">
        <v>52</v>
      </c>
      <c r="O54" s="5">
        <f>($E54/$D54)*100</f>
        <v>116.21</v>
      </c>
      <c r="P54">
        <f>AVERAGE($E54,$N54)</f>
        <v>5836.5</v>
      </c>
      <c r="Q54" t="s">
        <v>8310</v>
      </c>
      <c r="R54" t="s">
        <v>8311</v>
      </c>
      <c r="S54" t="s">
        <v>8265</v>
      </c>
      <c r="T54" t="b">
        <v>1</v>
      </c>
    </row>
    <row r="55" spans="1:20" ht="33" x14ac:dyDescent="0.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 s="9">
        <f>(I55/86400)+25569+(-5/24)</f>
        <v>41733.708333333328</v>
      </c>
      <c r="K55">
        <v>1395407445</v>
      </c>
      <c r="L55" s="9">
        <f>($K55/86400)+DATE(1970,1,1)</f>
        <v>41719.549131944441</v>
      </c>
      <c r="M55" t="b">
        <v>0</v>
      </c>
      <c r="N55">
        <v>117</v>
      </c>
      <c r="O55" s="5">
        <f>($E55/$D55)*100</f>
        <v>109.63333333333334</v>
      </c>
      <c r="P55">
        <f>AVERAGE($E55,$N55)</f>
        <v>1703</v>
      </c>
      <c r="Q55" t="s">
        <v>8310</v>
      </c>
      <c r="R55" t="s">
        <v>8311</v>
      </c>
      <c r="S55" t="s">
        <v>8265</v>
      </c>
      <c r="T55" t="b">
        <v>1</v>
      </c>
    </row>
    <row r="56" spans="1:20" ht="66" x14ac:dyDescent="0.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 s="9">
        <f>(I56/86400)+25569+(-5/24)</f>
        <v>42363.504872685182</v>
      </c>
      <c r="K56">
        <v>1448471221</v>
      </c>
      <c r="L56" s="9">
        <f>($K56/86400)+DATE(1970,1,1)</f>
        <v>42333.713206018518</v>
      </c>
      <c r="M56" t="b">
        <v>0</v>
      </c>
      <c r="N56">
        <v>52</v>
      </c>
      <c r="O56" s="5">
        <f>($E56/$D56)*100</f>
        <v>101</v>
      </c>
      <c r="P56">
        <f>AVERAGE($E56,$N56)</f>
        <v>5076</v>
      </c>
      <c r="Q56" t="s">
        <v>8310</v>
      </c>
      <c r="R56" t="s">
        <v>8311</v>
      </c>
      <c r="S56" t="s">
        <v>8265</v>
      </c>
      <c r="T56" t="b">
        <v>1</v>
      </c>
    </row>
    <row r="57" spans="1:20" ht="49.5" x14ac:dyDescent="0.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 s="9">
        <f>(I57/86400)+25569+(-5/24)</f>
        <v>42517.760601851849</v>
      </c>
      <c r="K57">
        <v>1462576516</v>
      </c>
      <c r="L57" s="9">
        <f>($K57/86400)+DATE(1970,1,1)</f>
        <v>42496.968935185185</v>
      </c>
      <c r="M57" t="b">
        <v>0</v>
      </c>
      <c r="N57">
        <v>86</v>
      </c>
      <c r="O57" s="5">
        <f>($E57/$D57)*100</f>
        <v>128.95348837209301</v>
      </c>
      <c r="P57">
        <f>AVERAGE($E57,$N57)</f>
        <v>5588</v>
      </c>
      <c r="Q57" t="s">
        <v>8310</v>
      </c>
      <c r="R57" t="s">
        <v>8311</v>
      </c>
      <c r="S57" t="s">
        <v>8265</v>
      </c>
      <c r="T57" t="b">
        <v>1</v>
      </c>
    </row>
    <row r="58" spans="1:20" ht="49.5" x14ac:dyDescent="0.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 s="9">
        <f>(I58/86400)+25569+(-5/24)</f>
        <v>42163.458333333336</v>
      </c>
      <c r="K58">
        <v>1432559424</v>
      </c>
      <c r="L58" s="9">
        <f>($K58/86400)+DATE(1970,1,1)</f>
        <v>42149.548888888894</v>
      </c>
      <c r="M58" t="b">
        <v>0</v>
      </c>
      <c r="N58">
        <v>174</v>
      </c>
      <c r="O58" s="5">
        <f>($E58/$D58)*100</f>
        <v>107.26249999999999</v>
      </c>
      <c r="P58">
        <f>AVERAGE($E58,$N58)</f>
        <v>4377.5</v>
      </c>
      <c r="Q58" t="s">
        <v>8310</v>
      </c>
      <c r="R58" t="s">
        <v>8311</v>
      </c>
      <c r="S58" t="s">
        <v>8265</v>
      </c>
      <c r="T58" t="b">
        <v>1</v>
      </c>
    </row>
    <row r="59" spans="1:20" ht="66" x14ac:dyDescent="0.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 s="9">
        <f>(I59/86400)+25569+(-5/24)</f>
        <v>42119.624560185184</v>
      </c>
      <c r="K59">
        <v>1427399962</v>
      </c>
      <c r="L59" s="9">
        <f>($K59/86400)+DATE(1970,1,1)</f>
        <v>42089.83289351852</v>
      </c>
      <c r="M59" t="b">
        <v>0</v>
      </c>
      <c r="N59">
        <v>69</v>
      </c>
      <c r="O59" s="5">
        <f>($E59/$D59)*100</f>
        <v>101.89999999999999</v>
      </c>
      <c r="P59">
        <f>AVERAGE($E59,$N59)</f>
        <v>7677</v>
      </c>
      <c r="Q59" t="s">
        <v>8310</v>
      </c>
      <c r="R59" t="s">
        <v>8311</v>
      </c>
      <c r="S59" t="s">
        <v>8265</v>
      </c>
      <c r="T59" t="b">
        <v>1</v>
      </c>
    </row>
    <row r="60" spans="1:20" ht="49.5" x14ac:dyDescent="0.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 s="9">
        <f>(I60/86400)+25569+(-5/24)</f>
        <v>41962.578379629624</v>
      </c>
      <c r="K60">
        <v>1413827572</v>
      </c>
      <c r="L60" s="9">
        <f>($K60/86400)+DATE(1970,1,1)</f>
        <v>41932.745046296295</v>
      </c>
      <c r="M60" t="b">
        <v>0</v>
      </c>
      <c r="N60">
        <v>75</v>
      </c>
      <c r="O60" s="5">
        <f>($E60/$D60)*100</f>
        <v>102.91</v>
      </c>
      <c r="P60">
        <f>AVERAGE($E60,$N60)</f>
        <v>5183</v>
      </c>
      <c r="Q60" t="s">
        <v>8310</v>
      </c>
      <c r="R60" t="s">
        <v>8311</v>
      </c>
      <c r="S60" t="s">
        <v>8265</v>
      </c>
      <c r="T60" t="b">
        <v>1</v>
      </c>
    </row>
    <row r="61" spans="1:20" ht="66" x14ac:dyDescent="0.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 s="9">
        <f>(I61/86400)+25569+(-5/24)</f>
        <v>42261.666666666664</v>
      </c>
      <c r="K61">
        <v>1439530776</v>
      </c>
      <c r="L61" s="9">
        <f>($K61/86400)+DATE(1970,1,1)</f>
        <v>42230.235833333332</v>
      </c>
      <c r="M61" t="b">
        <v>0</v>
      </c>
      <c r="N61">
        <v>33</v>
      </c>
      <c r="O61" s="5">
        <f>($E61/$D61)*100</f>
        <v>100.12570000000001</v>
      </c>
      <c r="P61">
        <f>AVERAGE($E61,$N61)</f>
        <v>10029.07</v>
      </c>
      <c r="Q61" t="s">
        <v>8310</v>
      </c>
      <c r="R61" t="s">
        <v>8311</v>
      </c>
      <c r="S61" t="s">
        <v>8265</v>
      </c>
      <c r="T61" t="b">
        <v>1</v>
      </c>
    </row>
    <row r="62" spans="1:20" ht="49.5" x14ac:dyDescent="0.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 s="9">
        <f>(I62/86400)+25569+(-5/24)</f>
        <v>41720.791666666664</v>
      </c>
      <c r="K62">
        <v>1393882717</v>
      </c>
      <c r="L62" s="9">
        <f>($K62/86400)+DATE(1970,1,1)</f>
        <v>41701.901817129634</v>
      </c>
      <c r="M62" t="b">
        <v>0</v>
      </c>
      <c r="N62">
        <v>108</v>
      </c>
      <c r="O62" s="5">
        <f>($E62/$D62)*100</f>
        <v>103.29622222222221</v>
      </c>
      <c r="P62">
        <f>AVERAGE($E62,$N62)</f>
        <v>2378.165</v>
      </c>
      <c r="Q62" t="s">
        <v>8310</v>
      </c>
      <c r="R62" t="s">
        <v>8312</v>
      </c>
      <c r="S62" t="s">
        <v>8266</v>
      </c>
      <c r="T62" t="b">
        <v>1</v>
      </c>
    </row>
    <row r="63" spans="1:20" ht="66" x14ac:dyDescent="0.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 s="9">
        <f>(I63/86400)+25569+(-5/24)</f>
        <v>41431.605983796289</v>
      </c>
      <c r="K63">
        <v>1368646357</v>
      </c>
      <c r="L63" s="9">
        <f>($K63/86400)+DATE(1970,1,1)</f>
        <v>41409.814317129625</v>
      </c>
      <c r="M63" t="b">
        <v>0</v>
      </c>
      <c r="N63">
        <v>23</v>
      </c>
      <c r="O63" s="5">
        <f>($E63/$D63)*100</f>
        <v>148.30000000000001</v>
      </c>
      <c r="P63">
        <f>AVERAGE($E63,$N63)</f>
        <v>3719</v>
      </c>
      <c r="Q63" t="s">
        <v>8310</v>
      </c>
      <c r="R63" t="s">
        <v>8312</v>
      </c>
      <c r="S63" t="s">
        <v>8266</v>
      </c>
      <c r="T63" t="b">
        <v>1</v>
      </c>
    </row>
    <row r="64" spans="1:20" ht="66" x14ac:dyDescent="0.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 s="9">
        <f>(I64/86400)+25569+(-5/24)</f>
        <v>41336.591180555552</v>
      </c>
      <c r="K64">
        <v>1360177878</v>
      </c>
      <c r="L64" s="9">
        <f>($K64/86400)+DATE(1970,1,1)</f>
        <v>41311.799513888887</v>
      </c>
      <c r="M64" t="b">
        <v>0</v>
      </c>
      <c r="N64">
        <v>48</v>
      </c>
      <c r="O64" s="5">
        <f>($E64/$D64)*100</f>
        <v>154.73333333333332</v>
      </c>
      <c r="P64">
        <f>AVERAGE($E64,$N64)</f>
        <v>2345</v>
      </c>
      <c r="Q64" t="s">
        <v>8310</v>
      </c>
      <c r="R64" t="s">
        <v>8312</v>
      </c>
      <c r="S64" t="s">
        <v>8266</v>
      </c>
      <c r="T64" t="b">
        <v>1</v>
      </c>
    </row>
    <row r="65" spans="1:20" ht="49.5" x14ac:dyDescent="0.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 s="9">
        <f>(I65/86400)+25569+(-5/24)</f>
        <v>41635.999305555553</v>
      </c>
      <c r="K65">
        <v>1386194013</v>
      </c>
      <c r="L65" s="9">
        <f>($K65/86400)+DATE(1970,1,1)</f>
        <v>41612.912187499998</v>
      </c>
      <c r="M65" t="b">
        <v>0</v>
      </c>
      <c r="N65">
        <v>64</v>
      </c>
      <c r="O65" s="5">
        <f>($E65/$D65)*100</f>
        <v>113.51849999999999</v>
      </c>
      <c r="P65">
        <f>AVERAGE($E65,$N65)</f>
        <v>1167.1849999999999</v>
      </c>
      <c r="Q65" t="s">
        <v>8310</v>
      </c>
      <c r="R65" t="s">
        <v>8312</v>
      </c>
      <c r="S65" t="s">
        <v>8266</v>
      </c>
      <c r="T65" t="b">
        <v>1</v>
      </c>
    </row>
    <row r="66" spans="1:20" ht="66" x14ac:dyDescent="0.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 s="9">
        <f>(I66/86400)+25569+(-5/24)</f>
        <v>41462.809965277775</v>
      </c>
      <c r="K66">
        <v>1370651181</v>
      </c>
      <c r="L66" s="9">
        <f>($K66/86400)+DATE(1970,1,1)</f>
        <v>41433.01829861111</v>
      </c>
      <c r="M66" t="b">
        <v>0</v>
      </c>
      <c r="N66">
        <v>24</v>
      </c>
      <c r="O66" s="5">
        <f>($E66/$D66)*100</f>
        <v>173.33333333333334</v>
      </c>
      <c r="P66">
        <f>AVERAGE($E66,$N66)</f>
        <v>1052</v>
      </c>
      <c r="Q66" t="s">
        <v>8310</v>
      </c>
      <c r="R66" t="s">
        <v>8312</v>
      </c>
      <c r="S66" t="s">
        <v>8266</v>
      </c>
      <c r="T66" t="b">
        <v>1</v>
      </c>
    </row>
    <row r="67" spans="1:20" ht="49.5" x14ac:dyDescent="0.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 s="9">
        <f>(I67/86400)+25569+(-5/24)</f>
        <v>41862.040972222218</v>
      </c>
      <c r="K67">
        <v>1405453354</v>
      </c>
      <c r="L67" s="9">
        <f>($K67/86400)+DATE(1970,1,1)</f>
        <v>41835.821226851855</v>
      </c>
      <c r="M67" t="b">
        <v>0</v>
      </c>
      <c r="N67">
        <v>57</v>
      </c>
      <c r="O67" s="5">
        <f>($E67/$D67)*100</f>
        <v>107.52857142857141</v>
      </c>
      <c r="P67">
        <f>AVERAGE($E67,$N67)</f>
        <v>3792</v>
      </c>
      <c r="Q67" t="s">
        <v>8310</v>
      </c>
      <c r="R67" t="s">
        <v>8312</v>
      </c>
      <c r="S67" t="s">
        <v>8266</v>
      </c>
      <c r="T67" t="b">
        <v>1</v>
      </c>
    </row>
    <row r="68" spans="1:20" ht="33" x14ac:dyDescent="0.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 s="9">
        <f>(I68/86400)+25569+(-5/24)</f>
        <v>42569.641435185178</v>
      </c>
      <c r="K68">
        <v>1466281420</v>
      </c>
      <c r="L68" s="9">
        <f>($K68/86400)+DATE(1970,1,1)</f>
        <v>42539.849768518514</v>
      </c>
      <c r="M68" t="b">
        <v>0</v>
      </c>
      <c r="N68">
        <v>26</v>
      </c>
      <c r="O68" s="5">
        <f>($E68/$D68)*100</f>
        <v>118.6</v>
      </c>
      <c r="P68">
        <f>AVERAGE($E68,$N68)</f>
        <v>1199</v>
      </c>
      <c r="Q68" t="s">
        <v>8310</v>
      </c>
      <c r="R68" t="s">
        <v>8312</v>
      </c>
      <c r="S68" t="s">
        <v>8266</v>
      </c>
      <c r="T68" t="b">
        <v>1</v>
      </c>
    </row>
    <row r="69" spans="1:20" ht="49.5" x14ac:dyDescent="0.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 s="9">
        <f>(I69/86400)+25569+(-5/24)</f>
        <v>41105.375046296293</v>
      </c>
      <c r="K69">
        <v>1339768804</v>
      </c>
      <c r="L69" s="9">
        <f>($K69/86400)+DATE(1970,1,1)</f>
        <v>41075.583379629628</v>
      </c>
      <c r="M69" t="b">
        <v>0</v>
      </c>
      <c r="N69">
        <v>20</v>
      </c>
      <c r="O69" s="5">
        <f>($E69/$D69)*100</f>
        <v>116.25000000000001</v>
      </c>
      <c r="P69">
        <f>AVERAGE($E69,$N69)</f>
        <v>1172.5</v>
      </c>
      <c r="Q69" t="s">
        <v>8310</v>
      </c>
      <c r="R69" t="s">
        <v>8312</v>
      </c>
      <c r="S69" t="s">
        <v>8266</v>
      </c>
      <c r="T69" t="b">
        <v>1</v>
      </c>
    </row>
    <row r="70" spans="1:20" ht="66" x14ac:dyDescent="0.3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 s="9">
        <f>(I70/86400)+25569+(-5/24)</f>
        <v>41693.36100694444</v>
      </c>
      <c r="K70">
        <v>1390570791</v>
      </c>
      <c r="L70" s="9">
        <f>($K70/86400)+DATE(1970,1,1)</f>
        <v>41663.569340277776</v>
      </c>
      <c r="M70" t="b">
        <v>0</v>
      </c>
      <c r="N70">
        <v>36</v>
      </c>
      <c r="O70" s="5">
        <f>($E70/$D70)*100</f>
        <v>127.16666666666667</v>
      </c>
      <c r="P70">
        <f>AVERAGE($E70,$N70)</f>
        <v>399.5</v>
      </c>
      <c r="Q70" t="s">
        <v>8310</v>
      </c>
      <c r="R70" t="s">
        <v>8312</v>
      </c>
      <c r="S70" t="s">
        <v>8266</v>
      </c>
      <c r="T70" t="b">
        <v>1</v>
      </c>
    </row>
    <row r="71" spans="1:20" ht="66" x14ac:dyDescent="0.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 s="9">
        <f>(I71/86400)+25569+(-5/24)</f>
        <v>40818.082638888889</v>
      </c>
      <c r="K71">
        <v>1314765025</v>
      </c>
      <c r="L71" s="9">
        <f>($K71/86400)+DATE(1970,1,1)</f>
        <v>40786.187789351854</v>
      </c>
      <c r="M71" t="b">
        <v>0</v>
      </c>
      <c r="N71">
        <v>178</v>
      </c>
      <c r="O71" s="5">
        <f>($E71/$D71)*100</f>
        <v>110.9423</v>
      </c>
      <c r="P71">
        <f>AVERAGE($E71,$N71)</f>
        <v>5636.1149999999998</v>
      </c>
      <c r="Q71" t="s">
        <v>8310</v>
      </c>
      <c r="R71" t="s">
        <v>8312</v>
      </c>
      <c r="S71" t="s">
        <v>8266</v>
      </c>
      <c r="T71" t="b">
        <v>1</v>
      </c>
    </row>
    <row r="72" spans="1:20" ht="66" x14ac:dyDescent="0.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 s="9">
        <f>(I72/86400)+25569+(-5/24)</f>
        <v>40790.688020833331</v>
      </c>
      <c r="K72">
        <v>1309987845</v>
      </c>
      <c r="L72" s="9">
        <f>($K72/86400)+DATE(1970,1,1)</f>
        <v>40730.896354166667</v>
      </c>
      <c r="M72" t="b">
        <v>0</v>
      </c>
      <c r="N72">
        <v>17</v>
      </c>
      <c r="O72" s="5">
        <f>($E72/$D72)*100</f>
        <v>127.2</v>
      </c>
      <c r="P72">
        <f>AVERAGE($E72,$N72)</f>
        <v>326.5</v>
      </c>
      <c r="Q72" t="s">
        <v>8310</v>
      </c>
      <c r="R72" t="s">
        <v>8312</v>
      </c>
      <c r="S72" t="s">
        <v>8266</v>
      </c>
      <c r="T72" t="b">
        <v>1</v>
      </c>
    </row>
    <row r="73" spans="1:20" ht="66" x14ac:dyDescent="0.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 s="9">
        <f>(I73/86400)+25569+(-5/24)</f>
        <v>41057.063159722216</v>
      </c>
      <c r="K73">
        <v>1333002657</v>
      </c>
      <c r="L73" s="9">
        <f>($K73/86400)+DATE(1970,1,1)</f>
        <v>40997.271493055552</v>
      </c>
      <c r="M73" t="b">
        <v>0</v>
      </c>
      <c r="N73">
        <v>32</v>
      </c>
      <c r="O73" s="5">
        <f>($E73/$D73)*100</f>
        <v>123.94444444444443</v>
      </c>
      <c r="P73">
        <f>AVERAGE($E73,$N73)</f>
        <v>1131.5</v>
      </c>
      <c r="Q73" t="s">
        <v>8310</v>
      </c>
      <c r="R73" t="s">
        <v>8312</v>
      </c>
      <c r="S73" t="s">
        <v>8266</v>
      </c>
      <c r="T73" t="b">
        <v>1</v>
      </c>
    </row>
    <row r="74" spans="1:20" ht="66" x14ac:dyDescent="0.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 s="9">
        <f>(I74/86400)+25569+(-5/24)</f>
        <v>41227.791666666664</v>
      </c>
      <c r="K74">
        <v>1351210481</v>
      </c>
      <c r="L74" s="9">
        <f>($K74/86400)+DATE(1970,1,1)</f>
        <v>41208.010196759264</v>
      </c>
      <c r="M74" t="b">
        <v>0</v>
      </c>
      <c r="N74">
        <v>41</v>
      </c>
      <c r="O74" s="5">
        <f>($E74/$D74)*100</f>
        <v>108.40909090909091</v>
      </c>
      <c r="P74">
        <f>AVERAGE($E74,$N74)</f>
        <v>1213</v>
      </c>
      <c r="Q74" t="s">
        <v>8310</v>
      </c>
      <c r="R74" t="s">
        <v>8312</v>
      </c>
      <c r="S74" t="s">
        <v>8266</v>
      </c>
      <c r="T74" t="b">
        <v>1</v>
      </c>
    </row>
    <row r="75" spans="1:20" ht="66" x14ac:dyDescent="0.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 s="9">
        <f>(I75/86400)+25569+(-5/24)</f>
        <v>40665.957638888889</v>
      </c>
      <c r="K75">
        <v>1297620584</v>
      </c>
      <c r="L75" s="9">
        <f>($K75/86400)+DATE(1970,1,1)</f>
        <v>40587.75675925926</v>
      </c>
      <c r="M75" t="b">
        <v>0</v>
      </c>
      <c r="N75">
        <v>18</v>
      </c>
      <c r="O75" s="5">
        <f>($E75/$D75)*100</f>
        <v>100</v>
      </c>
      <c r="P75">
        <f>AVERAGE($E75,$N75)</f>
        <v>459</v>
      </c>
      <c r="Q75" t="s">
        <v>8310</v>
      </c>
      <c r="R75" t="s">
        <v>8312</v>
      </c>
      <c r="S75" t="s">
        <v>8266</v>
      </c>
      <c r="T75" t="b">
        <v>1</v>
      </c>
    </row>
    <row r="76" spans="1:20" ht="66" x14ac:dyDescent="0.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 s="9">
        <f>(I76/86400)+25569+(-5/24)</f>
        <v>42390.278877314813</v>
      </c>
      <c r="K76">
        <v>1450784495</v>
      </c>
      <c r="L76" s="9">
        <f>($K76/86400)+DATE(1970,1,1)</f>
        <v>42360.487210648149</v>
      </c>
      <c r="M76" t="b">
        <v>0</v>
      </c>
      <c r="N76">
        <v>29</v>
      </c>
      <c r="O76" s="5">
        <f>($E76/$D76)*100</f>
        <v>112.93199999999999</v>
      </c>
      <c r="P76">
        <f>AVERAGE($E76,$N76)</f>
        <v>296.83</v>
      </c>
      <c r="Q76" t="s">
        <v>8310</v>
      </c>
      <c r="R76" t="s">
        <v>8312</v>
      </c>
      <c r="S76" t="s">
        <v>8266</v>
      </c>
      <c r="T76" t="b">
        <v>1</v>
      </c>
    </row>
    <row r="77" spans="1:20" ht="49.5" x14ac:dyDescent="0.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 s="9">
        <f>(I77/86400)+25569+(-5/24)</f>
        <v>41387.000833333332</v>
      </c>
      <c r="K77">
        <v>1364101272</v>
      </c>
      <c r="L77" s="9">
        <f>($K77/86400)+DATE(1970,1,1)</f>
        <v>41357.209166666667</v>
      </c>
      <c r="M77" t="b">
        <v>0</v>
      </c>
      <c r="N77">
        <v>47</v>
      </c>
      <c r="O77" s="5">
        <f>($E77/$D77)*100</f>
        <v>115.42857142857143</v>
      </c>
      <c r="P77">
        <f>AVERAGE($E77,$N77)</f>
        <v>2043.5</v>
      </c>
      <c r="Q77" t="s">
        <v>8310</v>
      </c>
      <c r="R77" t="s">
        <v>8312</v>
      </c>
      <c r="S77" t="s">
        <v>8266</v>
      </c>
      <c r="T77" t="b">
        <v>1</v>
      </c>
    </row>
    <row r="78" spans="1:20" ht="66" x14ac:dyDescent="0.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 s="9">
        <f>(I78/86400)+25569+(-5/24)</f>
        <v>40904.524976851848</v>
      </c>
      <c r="K78">
        <v>1319819758</v>
      </c>
      <c r="L78" s="9">
        <f>($K78/86400)+DATE(1970,1,1)</f>
        <v>40844.691643518519</v>
      </c>
      <c r="M78" t="b">
        <v>0</v>
      </c>
      <c r="N78">
        <v>15</v>
      </c>
      <c r="O78" s="5">
        <f>($E78/$D78)*100</f>
        <v>153.33333333333334</v>
      </c>
      <c r="P78">
        <f>AVERAGE($E78,$N78)</f>
        <v>237.5</v>
      </c>
      <c r="Q78" t="s">
        <v>8310</v>
      </c>
      <c r="R78" t="s">
        <v>8312</v>
      </c>
      <c r="S78" t="s">
        <v>8266</v>
      </c>
      <c r="T78" t="b">
        <v>1</v>
      </c>
    </row>
    <row r="79" spans="1:20" ht="49.5" x14ac:dyDescent="0.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 s="9">
        <f>(I79/86400)+25569+(-5/24)</f>
        <v>41049.915972222218</v>
      </c>
      <c r="K79">
        <v>1332991717</v>
      </c>
      <c r="L79" s="9">
        <f>($K79/86400)+DATE(1970,1,1)</f>
        <v>40997.144872685181</v>
      </c>
      <c r="M79" t="b">
        <v>0</v>
      </c>
      <c r="N79">
        <v>26</v>
      </c>
      <c r="O79" s="5">
        <f>($E79/$D79)*100</f>
        <v>392.5</v>
      </c>
      <c r="P79">
        <f>AVERAGE($E79,$N79)</f>
        <v>798</v>
      </c>
      <c r="Q79" t="s">
        <v>8310</v>
      </c>
      <c r="R79" t="s">
        <v>8312</v>
      </c>
      <c r="S79" t="s">
        <v>8266</v>
      </c>
      <c r="T79" t="b">
        <v>1</v>
      </c>
    </row>
    <row r="80" spans="1:20" ht="115.5" x14ac:dyDescent="0.3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 s="9">
        <f>(I80/86400)+25569+(-5/24)</f>
        <v>42614.522233796299</v>
      </c>
      <c r="K80">
        <v>1471887121</v>
      </c>
      <c r="L80" s="9">
        <f>($K80/86400)+DATE(1970,1,1)</f>
        <v>42604.730567129634</v>
      </c>
      <c r="M80" t="b">
        <v>0</v>
      </c>
      <c r="N80">
        <v>35</v>
      </c>
      <c r="O80" s="5">
        <f>($E80/$D80)*100</f>
        <v>2702</v>
      </c>
      <c r="P80">
        <f>AVERAGE($E80,$N80)</f>
        <v>693</v>
      </c>
      <c r="Q80" t="s">
        <v>8310</v>
      </c>
      <c r="R80" t="s">
        <v>8312</v>
      </c>
      <c r="S80" t="s">
        <v>8266</v>
      </c>
      <c r="T80" t="b">
        <v>1</v>
      </c>
    </row>
    <row r="81" spans="1:20" ht="49.5" x14ac:dyDescent="0.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 s="9">
        <f>(I81/86400)+25569+(-5/24)</f>
        <v>41754.568206018514</v>
      </c>
      <c r="K81">
        <v>1395859093</v>
      </c>
      <c r="L81" s="9">
        <f>($K81/86400)+DATE(1970,1,1)</f>
        <v>41724.776539351849</v>
      </c>
      <c r="M81" t="b">
        <v>0</v>
      </c>
      <c r="N81">
        <v>41</v>
      </c>
      <c r="O81" s="5">
        <f>($E81/$D81)*100</f>
        <v>127</v>
      </c>
      <c r="P81">
        <f>AVERAGE($E81,$N81)</f>
        <v>846</v>
      </c>
      <c r="Q81" t="s">
        <v>8310</v>
      </c>
      <c r="R81" t="s">
        <v>8312</v>
      </c>
      <c r="S81" t="s">
        <v>8266</v>
      </c>
      <c r="T81" t="b">
        <v>1</v>
      </c>
    </row>
    <row r="82" spans="1:20" ht="49.5" x14ac:dyDescent="0.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 s="9">
        <f>(I82/86400)+25569+(-5/24)</f>
        <v>41617.875648148147</v>
      </c>
      <c r="K82">
        <v>1383616856</v>
      </c>
      <c r="L82" s="9">
        <f>($K82/86400)+DATE(1970,1,1)</f>
        <v>41583.083981481483</v>
      </c>
      <c r="M82" t="b">
        <v>0</v>
      </c>
      <c r="N82">
        <v>47</v>
      </c>
      <c r="O82" s="5">
        <f>($E82/$D82)*100</f>
        <v>107.25</v>
      </c>
      <c r="P82">
        <f>AVERAGE($E82,$N82)</f>
        <v>6458.5</v>
      </c>
      <c r="Q82" t="s">
        <v>8310</v>
      </c>
      <c r="R82" t="s">
        <v>8312</v>
      </c>
      <c r="S82" t="s">
        <v>8266</v>
      </c>
      <c r="T82" t="b">
        <v>1</v>
      </c>
    </row>
    <row r="83" spans="1:20" ht="66" x14ac:dyDescent="0.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 s="9">
        <f>(I83/86400)+25569+(-5/24)</f>
        <v>41103.918055555558</v>
      </c>
      <c r="K83">
        <v>1341892127</v>
      </c>
      <c r="L83" s="9">
        <f>($K83/86400)+DATE(1970,1,1)</f>
        <v>41100.158877314811</v>
      </c>
      <c r="M83" t="b">
        <v>0</v>
      </c>
      <c r="N83">
        <v>28</v>
      </c>
      <c r="O83" s="5">
        <f>($E83/$D83)*100</f>
        <v>198</v>
      </c>
      <c r="P83">
        <f>AVERAGE($E83,$N83)</f>
        <v>756.5</v>
      </c>
      <c r="Q83" t="s">
        <v>8310</v>
      </c>
      <c r="R83" t="s">
        <v>8312</v>
      </c>
      <c r="S83" t="s">
        <v>8266</v>
      </c>
      <c r="T83" t="b">
        <v>1</v>
      </c>
    </row>
    <row r="84" spans="1:20" ht="66" x14ac:dyDescent="0.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 s="9">
        <f>(I84/86400)+25569+(-5/24)</f>
        <v>40825.611817129626</v>
      </c>
      <c r="K84">
        <v>1315597261</v>
      </c>
      <c r="L84" s="9">
        <f>($K84/86400)+DATE(1970,1,1)</f>
        <v>40795.820150462961</v>
      </c>
      <c r="M84" t="b">
        <v>0</v>
      </c>
      <c r="N84">
        <v>100</v>
      </c>
      <c r="O84" s="5">
        <f>($E84/$D84)*100</f>
        <v>100.01249999999999</v>
      </c>
      <c r="P84">
        <f>AVERAGE($E84,$N84)</f>
        <v>2050.25</v>
      </c>
      <c r="Q84" t="s">
        <v>8310</v>
      </c>
      <c r="R84" t="s">
        <v>8312</v>
      </c>
      <c r="S84" t="s">
        <v>8266</v>
      </c>
      <c r="T84" t="b">
        <v>1</v>
      </c>
    </row>
    <row r="85" spans="1:20" ht="66" x14ac:dyDescent="0.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 s="9">
        <f>(I85/86400)+25569+(-5/24)</f>
        <v>42057.270833333336</v>
      </c>
      <c r="K85">
        <v>1423320389</v>
      </c>
      <c r="L85" s="9">
        <f>($K85/86400)+DATE(1970,1,1)</f>
        <v>42042.615613425922</v>
      </c>
      <c r="M85" t="b">
        <v>0</v>
      </c>
      <c r="N85">
        <v>13</v>
      </c>
      <c r="O85" s="5">
        <f>($E85/$D85)*100</f>
        <v>102.49999999999999</v>
      </c>
      <c r="P85">
        <f>AVERAGE($E85,$N85)</f>
        <v>109</v>
      </c>
      <c r="Q85" t="s">
        <v>8310</v>
      </c>
      <c r="R85" t="s">
        <v>8312</v>
      </c>
      <c r="S85" t="s">
        <v>8266</v>
      </c>
      <c r="T85" t="b">
        <v>1</v>
      </c>
    </row>
    <row r="86" spans="1:20" ht="49.5" x14ac:dyDescent="0.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 s="9">
        <f>(I86/86400)+25569+(-5/24)</f>
        <v>40678.54960648148</v>
      </c>
      <c r="K86">
        <v>1302891086</v>
      </c>
      <c r="L86" s="9">
        <f>($K86/86400)+DATE(1970,1,1)</f>
        <v>40648.757939814815</v>
      </c>
      <c r="M86" t="b">
        <v>0</v>
      </c>
      <c r="N86">
        <v>7</v>
      </c>
      <c r="O86" s="5">
        <f>($E86/$D86)*100</f>
        <v>100</v>
      </c>
      <c r="P86">
        <f>AVERAGE($E86,$N86)</f>
        <v>253.5</v>
      </c>
      <c r="Q86" t="s">
        <v>8310</v>
      </c>
      <c r="R86" t="s">
        <v>8312</v>
      </c>
      <c r="S86" t="s">
        <v>8266</v>
      </c>
      <c r="T86" t="b">
        <v>1</v>
      </c>
    </row>
    <row r="87" spans="1:20" ht="66" x14ac:dyDescent="0.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 s="9">
        <f>(I87/86400)+25569+(-5/24)</f>
        <v>40808.917094907403</v>
      </c>
      <c r="K87">
        <v>1314154837</v>
      </c>
      <c r="L87" s="9">
        <f>($K87/86400)+DATE(1970,1,1)</f>
        <v>40779.125428240739</v>
      </c>
      <c r="M87" t="b">
        <v>0</v>
      </c>
      <c r="N87">
        <v>21</v>
      </c>
      <c r="O87" s="5">
        <f>($E87/$D87)*100</f>
        <v>125.49999999999999</v>
      </c>
      <c r="P87">
        <f>AVERAGE($E87,$N87)</f>
        <v>763.5</v>
      </c>
      <c r="Q87" t="s">
        <v>8310</v>
      </c>
      <c r="R87" t="s">
        <v>8312</v>
      </c>
      <c r="S87" t="s">
        <v>8266</v>
      </c>
      <c r="T87" t="b">
        <v>1</v>
      </c>
    </row>
    <row r="88" spans="1:20" ht="82.5" x14ac:dyDescent="0.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 s="9">
        <f>(I88/86400)+25569+(-5/24)</f>
        <v>42365.389409722215</v>
      </c>
      <c r="K88">
        <v>1444828845</v>
      </c>
      <c r="L88" s="9">
        <f>($K88/86400)+DATE(1970,1,1)</f>
        <v>42291.556076388893</v>
      </c>
      <c r="M88" t="b">
        <v>0</v>
      </c>
      <c r="N88">
        <v>17</v>
      </c>
      <c r="O88" s="5">
        <f>($E88/$D88)*100</f>
        <v>106.46666666666667</v>
      </c>
      <c r="P88">
        <f>AVERAGE($E88,$N88)</f>
        <v>3202.5</v>
      </c>
      <c r="Q88" t="s">
        <v>8310</v>
      </c>
      <c r="R88" t="s">
        <v>8312</v>
      </c>
      <c r="S88" t="s">
        <v>8266</v>
      </c>
      <c r="T88" t="b">
        <v>1</v>
      </c>
    </row>
    <row r="89" spans="1:20" ht="49.5" x14ac:dyDescent="0.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 s="9">
        <f>(I89/86400)+25569+(-5/24)</f>
        <v>40331.861805555549</v>
      </c>
      <c r="K89">
        <v>1274705803</v>
      </c>
      <c r="L89" s="9">
        <f>($K89/86400)+DATE(1970,1,1)</f>
        <v>40322.539386574077</v>
      </c>
      <c r="M89" t="b">
        <v>0</v>
      </c>
      <c r="N89">
        <v>25</v>
      </c>
      <c r="O89" s="5">
        <f>($E89/$D89)*100</f>
        <v>104.60000000000001</v>
      </c>
      <c r="P89">
        <f>AVERAGE($E89,$N89)</f>
        <v>1320</v>
      </c>
      <c r="Q89" t="s">
        <v>8310</v>
      </c>
      <c r="R89" t="s">
        <v>8312</v>
      </c>
      <c r="S89" t="s">
        <v>8266</v>
      </c>
      <c r="T89" t="b">
        <v>1</v>
      </c>
    </row>
    <row r="90" spans="1:20" ht="66" x14ac:dyDescent="0.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 s="9">
        <f>(I90/86400)+25569+(-5/24)</f>
        <v>41812.450590277775</v>
      </c>
      <c r="K90">
        <v>1401205731</v>
      </c>
      <c r="L90" s="9">
        <f>($K90/86400)+DATE(1970,1,1)</f>
        <v>41786.65892361111</v>
      </c>
      <c r="M90" t="b">
        <v>0</v>
      </c>
      <c r="N90">
        <v>60</v>
      </c>
      <c r="O90" s="5">
        <f>($E90/$D90)*100</f>
        <v>102.85714285714285</v>
      </c>
      <c r="P90">
        <f>AVERAGE($E90,$N90)</f>
        <v>1830</v>
      </c>
      <c r="Q90" t="s">
        <v>8310</v>
      </c>
      <c r="R90" t="s">
        <v>8312</v>
      </c>
      <c r="S90" t="s">
        <v>8266</v>
      </c>
      <c r="T90" t="b">
        <v>1</v>
      </c>
    </row>
    <row r="91" spans="1:20" ht="49.5" x14ac:dyDescent="0.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 s="9">
        <f>(I91/86400)+25569+(-5/24)</f>
        <v>41427.543888888882</v>
      </c>
      <c r="K91">
        <v>1368036192</v>
      </c>
      <c r="L91" s="9">
        <f>($K91/86400)+DATE(1970,1,1)</f>
        <v>41402.752222222218</v>
      </c>
      <c r="M91" t="b">
        <v>0</v>
      </c>
      <c r="N91">
        <v>56</v>
      </c>
      <c r="O91" s="5">
        <f>($E91/$D91)*100</f>
        <v>115.06666666666668</v>
      </c>
      <c r="P91">
        <f>AVERAGE($E91,$N91)</f>
        <v>3480</v>
      </c>
      <c r="Q91" t="s">
        <v>8310</v>
      </c>
      <c r="R91" t="s">
        <v>8312</v>
      </c>
      <c r="S91" t="s">
        <v>8266</v>
      </c>
      <c r="T91" t="b">
        <v>1</v>
      </c>
    </row>
    <row r="92" spans="1:20" ht="33" x14ac:dyDescent="0.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 s="9">
        <f>(I92/86400)+25569+(-5/24)</f>
        <v>40736.089108796295</v>
      </c>
      <c r="K92">
        <v>1307862499</v>
      </c>
      <c r="L92" s="9">
        <f>($K92/86400)+DATE(1970,1,1)</f>
        <v>40706.297442129631</v>
      </c>
      <c r="M92" t="b">
        <v>0</v>
      </c>
      <c r="N92">
        <v>16</v>
      </c>
      <c r="O92" s="5">
        <f>($E92/$D92)*100</f>
        <v>100.4</v>
      </c>
      <c r="P92">
        <f>AVERAGE($E92,$N92)</f>
        <v>259</v>
      </c>
      <c r="Q92" t="s">
        <v>8310</v>
      </c>
      <c r="R92" t="s">
        <v>8312</v>
      </c>
      <c r="S92" t="s">
        <v>8266</v>
      </c>
      <c r="T92" t="b">
        <v>1</v>
      </c>
    </row>
    <row r="93" spans="1:20" ht="66" x14ac:dyDescent="0.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 s="9">
        <f>(I93/86400)+25569+(-5/24)</f>
        <v>40680.194027777776</v>
      </c>
      <c r="K93">
        <v>1300354764</v>
      </c>
      <c r="L93" s="9">
        <f>($K93/86400)+DATE(1970,1,1)</f>
        <v>40619.402361111112</v>
      </c>
      <c r="M93" t="b">
        <v>0</v>
      </c>
      <c r="N93">
        <v>46</v>
      </c>
      <c r="O93" s="5">
        <f>($E93/$D93)*100</f>
        <v>120</v>
      </c>
      <c r="P93">
        <f>AVERAGE($E93,$N93)</f>
        <v>1823</v>
      </c>
      <c r="Q93" t="s">
        <v>8310</v>
      </c>
      <c r="R93" t="s">
        <v>8312</v>
      </c>
      <c r="S93" t="s">
        <v>8266</v>
      </c>
      <c r="T93" t="b">
        <v>1</v>
      </c>
    </row>
    <row r="94" spans="1:20" ht="66" x14ac:dyDescent="0.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 s="9">
        <f>(I94/86400)+25569+(-5/24)</f>
        <v>42767.124999999993</v>
      </c>
      <c r="K94">
        <v>1481949983</v>
      </c>
      <c r="L94" s="9">
        <f>($K94/86400)+DATE(1970,1,1)</f>
        <v>42721.198877314819</v>
      </c>
      <c r="M94" t="b">
        <v>0</v>
      </c>
      <c r="N94">
        <v>43</v>
      </c>
      <c r="O94" s="5">
        <f>($E94/$D94)*100</f>
        <v>105.2</v>
      </c>
      <c r="P94">
        <f>AVERAGE($E94,$N94)</f>
        <v>2651.5</v>
      </c>
      <c r="Q94" t="s">
        <v>8310</v>
      </c>
      <c r="R94" t="s">
        <v>8312</v>
      </c>
      <c r="S94" t="s">
        <v>8266</v>
      </c>
      <c r="T94" t="b">
        <v>1</v>
      </c>
    </row>
    <row r="95" spans="1:20" ht="66" x14ac:dyDescent="0.3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 s="9">
        <f>(I95/86400)+25569+(-5/24)</f>
        <v>41093.666666666664</v>
      </c>
      <c r="K95">
        <v>1338928537</v>
      </c>
      <c r="L95" s="9">
        <f>($K95/86400)+DATE(1970,1,1)</f>
        <v>41065.858067129629</v>
      </c>
      <c r="M95" t="b">
        <v>0</v>
      </c>
      <c r="N95">
        <v>15</v>
      </c>
      <c r="O95" s="5">
        <f>($E95/$D95)*100</f>
        <v>110.60000000000001</v>
      </c>
      <c r="P95">
        <f>AVERAGE($E95,$N95)</f>
        <v>560.5</v>
      </c>
      <c r="Q95" t="s">
        <v>8310</v>
      </c>
      <c r="R95" t="s">
        <v>8312</v>
      </c>
      <c r="S95" t="s">
        <v>8266</v>
      </c>
      <c r="T95" t="b">
        <v>1</v>
      </c>
    </row>
    <row r="96" spans="1:20" ht="49.5" x14ac:dyDescent="0.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 s="9">
        <f>(I96/86400)+25569+(-5/24)</f>
        <v>41736.509513888886</v>
      </c>
      <c r="K96">
        <v>1395162822</v>
      </c>
      <c r="L96" s="9">
        <f>($K96/86400)+DATE(1970,1,1)</f>
        <v>41716.717847222222</v>
      </c>
      <c r="M96" t="b">
        <v>0</v>
      </c>
      <c r="N96">
        <v>12</v>
      </c>
      <c r="O96" s="5">
        <f>($E96/$D96)*100</f>
        <v>104</v>
      </c>
      <c r="P96">
        <f>AVERAGE($E96,$N96)</f>
        <v>136</v>
      </c>
      <c r="Q96" t="s">
        <v>8310</v>
      </c>
      <c r="R96" t="s">
        <v>8312</v>
      </c>
      <c r="S96" t="s">
        <v>8266</v>
      </c>
      <c r="T96" t="b">
        <v>1</v>
      </c>
    </row>
    <row r="97" spans="1:20" ht="66" x14ac:dyDescent="0.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 s="9">
        <f>(I97/86400)+25569+(-5/24)</f>
        <v>40964.796770833331</v>
      </c>
      <c r="K97">
        <v>1327622841</v>
      </c>
      <c r="L97" s="9">
        <f>($K97/86400)+DATE(1970,1,1)</f>
        <v>40935.005104166667</v>
      </c>
      <c r="M97" t="b">
        <v>0</v>
      </c>
      <c r="N97">
        <v>21</v>
      </c>
      <c r="O97" s="5">
        <f>($E97/$D97)*100</f>
        <v>131.42857142857142</v>
      </c>
      <c r="P97">
        <f>AVERAGE($E97,$N97)</f>
        <v>240.5</v>
      </c>
      <c r="Q97" t="s">
        <v>8310</v>
      </c>
      <c r="R97" t="s">
        <v>8312</v>
      </c>
      <c r="S97" t="s">
        <v>8266</v>
      </c>
      <c r="T97" t="b">
        <v>1</v>
      </c>
    </row>
    <row r="98" spans="1:20" ht="66" x14ac:dyDescent="0.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 s="9">
        <f>(I98/86400)+25569+(-5/24)</f>
        <v>40390.916666666664</v>
      </c>
      <c r="K98">
        <v>1274889241</v>
      </c>
      <c r="L98" s="9">
        <f>($K98/86400)+DATE(1970,1,1)</f>
        <v>40324.662511574075</v>
      </c>
      <c r="M98" t="b">
        <v>0</v>
      </c>
      <c r="N98">
        <v>34</v>
      </c>
      <c r="O98" s="5">
        <f>($E98/$D98)*100</f>
        <v>114.66666666666667</v>
      </c>
      <c r="P98">
        <f>AVERAGE($E98,$N98)</f>
        <v>877</v>
      </c>
      <c r="Q98" t="s">
        <v>8310</v>
      </c>
      <c r="R98" t="s">
        <v>8312</v>
      </c>
      <c r="S98" t="s">
        <v>8266</v>
      </c>
      <c r="T98" t="b">
        <v>1</v>
      </c>
    </row>
    <row r="99" spans="1:20" ht="49.5" x14ac:dyDescent="0.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 s="9">
        <f>(I99/86400)+25569+(-5/24)</f>
        <v>40735.926874999997</v>
      </c>
      <c r="K99">
        <v>1307848482</v>
      </c>
      <c r="L99" s="9">
        <f>($K99/86400)+DATE(1970,1,1)</f>
        <v>40706.135208333333</v>
      </c>
      <c r="M99" t="b">
        <v>0</v>
      </c>
      <c r="N99">
        <v>8</v>
      </c>
      <c r="O99" s="5">
        <f>($E99/$D99)*100</f>
        <v>106.25</v>
      </c>
      <c r="P99">
        <f>AVERAGE($E99,$N99)</f>
        <v>216.5</v>
      </c>
      <c r="Q99" t="s">
        <v>8310</v>
      </c>
      <c r="R99" t="s">
        <v>8312</v>
      </c>
      <c r="S99" t="s">
        <v>8266</v>
      </c>
      <c r="T99" t="b">
        <v>1</v>
      </c>
    </row>
    <row r="100" spans="1:20" ht="49.5" x14ac:dyDescent="0.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 s="9">
        <f>(I100/86400)+25569+(-5/24)</f>
        <v>41250.770833333328</v>
      </c>
      <c r="K100">
        <v>1351796674</v>
      </c>
      <c r="L100" s="9">
        <f>($K100/86400)+DATE(1970,1,1)</f>
        <v>41214.794837962967</v>
      </c>
      <c r="M100" t="b">
        <v>0</v>
      </c>
      <c r="N100">
        <v>60</v>
      </c>
      <c r="O100" s="5">
        <f>($E100/$D100)*100</f>
        <v>106.25</v>
      </c>
      <c r="P100">
        <f>AVERAGE($E100,$N100)</f>
        <v>1730</v>
      </c>
      <c r="Q100" t="s">
        <v>8310</v>
      </c>
      <c r="R100" t="s">
        <v>8312</v>
      </c>
      <c r="S100" t="s">
        <v>8266</v>
      </c>
      <c r="T100" t="b">
        <v>1</v>
      </c>
    </row>
    <row r="101" spans="1:20" ht="49.5" x14ac:dyDescent="0.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 s="9">
        <f>(I101/86400)+25569+(-5/24)</f>
        <v>41661.694432870368</v>
      </c>
      <c r="K101">
        <v>1387834799</v>
      </c>
      <c r="L101" s="9">
        <f>($K101/86400)+DATE(1970,1,1)</f>
        <v>41631.902766203704</v>
      </c>
      <c r="M101" t="b">
        <v>0</v>
      </c>
      <c r="N101">
        <v>39</v>
      </c>
      <c r="O101" s="5">
        <f>($E101/$D101)*100</f>
        <v>106.01933333333334</v>
      </c>
      <c r="P101">
        <f>AVERAGE($E101,$N101)</f>
        <v>814.64499999999998</v>
      </c>
      <c r="Q101" t="s">
        <v>8310</v>
      </c>
      <c r="R101" t="s">
        <v>8312</v>
      </c>
      <c r="S101" t="s">
        <v>8266</v>
      </c>
      <c r="T101" t="b">
        <v>1</v>
      </c>
    </row>
    <row r="102" spans="1:20" ht="66" x14ac:dyDescent="0.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 s="9">
        <f>(I102/86400)+25569+(-5/24)</f>
        <v>41217.586643518516</v>
      </c>
      <c r="K102">
        <v>1350324286</v>
      </c>
      <c r="L102" s="9">
        <f>($K102/86400)+DATE(1970,1,1)</f>
        <v>41197.753310185188</v>
      </c>
      <c r="M102" t="b">
        <v>0</v>
      </c>
      <c r="N102">
        <v>26</v>
      </c>
      <c r="O102" s="5">
        <f>($E102/$D102)*100</f>
        <v>100</v>
      </c>
      <c r="P102">
        <f>AVERAGE($E102,$N102)</f>
        <v>2513</v>
      </c>
      <c r="Q102" t="s">
        <v>8310</v>
      </c>
      <c r="R102" t="s">
        <v>8312</v>
      </c>
      <c r="S102" t="s">
        <v>8266</v>
      </c>
      <c r="T102" t="b">
        <v>1</v>
      </c>
    </row>
    <row r="103" spans="1:20" ht="66" x14ac:dyDescent="0.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 s="9">
        <f>(I103/86400)+25569+(-5/24)</f>
        <v>41298.568402777775</v>
      </c>
      <c r="K103">
        <v>1356979110</v>
      </c>
      <c r="L103" s="9">
        <f>($K103/86400)+DATE(1970,1,1)</f>
        <v>41274.776736111111</v>
      </c>
      <c r="M103" t="b">
        <v>0</v>
      </c>
      <c r="N103">
        <v>35</v>
      </c>
      <c r="O103" s="5">
        <f>($E103/$D103)*100</f>
        <v>100</v>
      </c>
      <c r="P103">
        <f>AVERAGE($E103,$N103)</f>
        <v>1767.5</v>
      </c>
      <c r="Q103" t="s">
        <v>8310</v>
      </c>
      <c r="R103" t="s">
        <v>8312</v>
      </c>
      <c r="S103" t="s">
        <v>8266</v>
      </c>
      <c r="T103" t="b">
        <v>1</v>
      </c>
    </row>
    <row r="104" spans="1:20" ht="66" x14ac:dyDescent="0.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 s="9">
        <f>(I104/86400)+25569+(-5/24)</f>
        <v>40534.922835648147</v>
      </c>
      <c r="K104">
        <v>1290481733</v>
      </c>
      <c r="L104" s="9">
        <f>($K104/86400)+DATE(1970,1,1)</f>
        <v>40505.131168981483</v>
      </c>
      <c r="M104" t="b">
        <v>0</v>
      </c>
      <c r="N104">
        <v>65</v>
      </c>
      <c r="O104" s="5">
        <f>($E104/$D104)*100</f>
        <v>127.75000000000001</v>
      </c>
      <c r="P104">
        <f>AVERAGE($E104,$N104)</f>
        <v>3865</v>
      </c>
      <c r="Q104" t="s">
        <v>8310</v>
      </c>
      <c r="R104" t="s">
        <v>8312</v>
      </c>
      <c r="S104" t="s">
        <v>8266</v>
      </c>
      <c r="T104" t="b">
        <v>1</v>
      </c>
    </row>
    <row r="105" spans="1:20" ht="49.5" x14ac:dyDescent="0.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 s="9">
        <f>(I105/86400)+25569+(-5/24)</f>
        <v>41705.597569444442</v>
      </c>
      <c r="K105">
        <v>1392232830</v>
      </c>
      <c r="L105" s="9">
        <f>($K105/86400)+DATE(1970,1,1)</f>
        <v>41682.805902777778</v>
      </c>
      <c r="M105" t="b">
        <v>0</v>
      </c>
      <c r="N105">
        <v>49</v>
      </c>
      <c r="O105" s="5">
        <f>($E105/$D105)*100</f>
        <v>105.15384615384616</v>
      </c>
      <c r="P105">
        <f>AVERAGE($E105,$N105)</f>
        <v>708</v>
      </c>
      <c r="Q105" t="s">
        <v>8310</v>
      </c>
      <c r="R105" t="s">
        <v>8312</v>
      </c>
      <c r="S105" t="s">
        <v>8266</v>
      </c>
      <c r="T105" t="b">
        <v>1</v>
      </c>
    </row>
    <row r="106" spans="1:20" ht="33" x14ac:dyDescent="0.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 s="9">
        <f>(I106/86400)+25569+(-5/24)</f>
        <v>40635.833333333328</v>
      </c>
      <c r="K106">
        <v>1299775266</v>
      </c>
      <c r="L106" s="9">
        <f>($K106/86400)+DATE(1970,1,1)</f>
        <v>40612.695208333331</v>
      </c>
      <c r="M106" t="b">
        <v>0</v>
      </c>
      <c r="N106">
        <v>10</v>
      </c>
      <c r="O106" s="5">
        <f>($E106/$D106)*100</f>
        <v>120</v>
      </c>
      <c r="P106">
        <f>AVERAGE($E106,$N106)</f>
        <v>305</v>
      </c>
      <c r="Q106" t="s">
        <v>8310</v>
      </c>
      <c r="R106" t="s">
        <v>8312</v>
      </c>
      <c r="S106" t="s">
        <v>8266</v>
      </c>
      <c r="T106" t="b">
        <v>1</v>
      </c>
    </row>
    <row r="107" spans="1:20" ht="49.5" x14ac:dyDescent="0.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 s="9">
        <f>(I107/86400)+25569+(-5/24)</f>
        <v>42503.791666666664</v>
      </c>
      <c r="K107">
        <v>1461605020</v>
      </c>
      <c r="L107" s="9">
        <f>($K107/86400)+DATE(1970,1,1)</f>
        <v>42485.724768518514</v>
      </c>
      <c r="M107" t="b">
        <v>0</v>
      </c>
      <c r="N107">
        <v>60</v>
      </c>
      <c r="O107" s="5">
        <f>($E107/$D107)*100</f>
        <v>107.40909090909089</v>
      </c>
      <c r="P107">
        <f>AVERAGE($E107,$N107)</f>
        <v>1211.5</v>
      </c>
      <c r="Q107" t="s">
        <v>8310</v>
      </c>
      <c r="R107" t="s">
        <v>8312</v>
      </c>
      <c r="S107" t="s">
        <v>8266</v>
      </c>
      <c r="T107" t="b">
        <v>1</v>
      </c>
    </row>
    <row r="108" spans="1:20" x14ac:dyDescent="0.3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 s="9">
        <f>(I108/86400)+25569+(-5/24)</f>
        <v>41001.568298611106</v>
      </c>
      <c r="K108">
        <v>1332182301</v>
      </c>
      <c r="L108" s="9">
        <f>($K108/86400)+DATE(1970,1,1)</f>
        <v>40987.776631944442</v>
      </c>
      <c r="M108" t="b">
        <v>0</v>
      </c>
      <c r="N108">
        <v>27</v>
      </c>
      <c r="O108" s="5">
        <f>($E108/$D108)*100</f>
        <v>100.49999999999999</v>
      </c>
      <c r="P108">
        <f>AVERAGE($E108,$N108)</f>
        <v>2526</v>
      </c>
      <c r="Q108" t="s">
        <v>8310</v>
      </c>
      <c r="R108" t="s">
        <v>8312</v>
      </c>
      <c r="S108" t="s">
        <v>8266</v>
      </c>
      <c r="T108" t="b">
        <v>1</v>
      </c>
    </row>
    <row r="109" spans="1:20" ht="66" x14ac:dyDescent="0.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 s="9">
        <f>(I109/86400)+25569+(-5/24)</f>
        <v>40657.774155092593</v>
      </c>
      <c r="K109">
        <v>1301787287</v>
      </c>
      <c r="L109" s="9">
        <f>($K109/86400)+DATE(1970,1,1)</f>
        <v>40635.982488425929</v>
      </c>
      <c r="M109" t="b">
        <v>0</v>
      </c>
      <c r="N109">
        <v>69</v>
      </c>
      <c r="O109" s="5">
        <f>($E109/$D109)*100</f>
        <v>102.46666666666667</v>
      </c>
      <c r="P109">
        <f>AVERAGE($E109,$N109)</f>
        <v>3877</v>
      </c>
      <c r="Q109" t="s">
        <v>8310</v>
      </c>
      <c r="R109" t="s">
        <v>8312</v>
      </c>
      <c r="S109" t="s">
        <v>8266</v>
      </c>
      <c r="T109" t="b">
        <v>1</v>
      </c>
    </row>
    <row r="110" spans="1:20" ht="49.5" x14ac:dyDescent="0.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 s="9">
        <f>(I110/86400)+25569+(-5/24)</f>
        <v>41425.404745370368</v>
      </c>
      <c r="K110">
        <v>1364827370</v>
      </c>
      <c r="L110" s="9">
        <f>($K110/86400)+DATE(1970,1,1)</f>
        <v>41365.613078703704</v>
      </c>
      <c r="M110" t="b">
        <v>0</v>
      </c>
      <c r="N110">
        <v>47</v>
      </c>
      <c r="O110" s="5">
        <f>($E110/$D110)*100</f>
        <v>246.66666666666669</v>
      </c>
      <c r="P110">
        <f>AVERAGE($E110,$N110)</f>
        <v>1873.5</v>
      </c>
      <c r="Q110" t="s">
        <v>8310</v>
      </c>
      <c r="R110" t="s">
        <v>8312</v>
      </c>
      <c r="S110" t="s">
        <v>8266</v>
      </c>
      <c r="T110" t="b">
        <v>1</v>
      </c>
    </row>
    <row r="111" spans="1:20" ht="49.5" x14ac:dyDescent="0.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 s="9">
        <f>(I111/86400)+25569+(-5/24)</f>
        <v>40599.817476851851</v>
      </c>
      <c r="K111">
        <v>1296088630</v>
      </c>
      <c r="L111" s="9">
        <f>($K111/86400)+DATE(1970,1,1)</f>
        <v>40570.025810185187</v>
      </c>
      <c r="M111" t="b">
        <v>0</v>
      </c>
      <c r="N111">
        <v>47</v>
      </c>
      <c r="O111" s="5">
        <f>($E111/$D111)*100</f>
        <v>219.49999999999997</v>
      </c>
      <c r="P111">
        <f>AVERAGE($E111,$N111)</f>
        <v>1121</v>
      </c>
      <c r="Q111" t="s">
        <v>8310</v>
      </c>
      <c r="R111" t="s">
        <v>8312</v>
      </c>
      <c r="S111" t="s">
        <v>8266</v>
      </c>
      <c r="T111" t="b">
        <v>1</v>
      </c>
    </row>
    <row r="112" spans="1:20" ht="49.5" x14ac:dyDescent="0.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 s="9">
        <f>(I112/86400)+25569+(-5/24)</f>
        <v>41592.040972222218</v>
      </c>
      <c r="K112">
        <v>1381445253</v>
      </c>
      <c r="L112" s="9">
        <f>($K112/86400)+DATE(1970,1,1)</f>
        <v>41557.949687500004</v>
      </c>
      <c r="M112" t="b">
        <v>0</v>
      </c>
      <c r="N112">
        <v>26</v>
      </c>
      <c r="O112" s="5">
        <f>($E112/$D112)*100</f>
        <v>130.76923076923077</v>
      </c>
      <c r="P112">
        <f>AVERAGE($E112,$N112)</f>
        <v>863</v>
      </c>
      <c r="Q112" t="s">
        <v>8310</v>
      </c>
      <c r="R112" t="s">
        <v>8312</v>
      </c>
      <c r="S112" t="s">
        <v>8266</v>
      </c>
      <c r="T112" t="b">
        <v>1</v>
      </c>
    </row>
    <row r="113" spans="1:20" ht="49.5" x14ac:dyDescent="0.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 s="9">
        <f>(I113/86400)+25569+(-5/24)</f>
        <v>42155.124849537031</v>
      </c>
      <c r="K113">
        <v>1430467187</v>
      </c>
      <c r="L113" s="9">
        <f>($K113/86400)+DATE(1970,1,1)</f>
        <v>42125.333182870367</v>
      </c>
      <c r="M113" t="b">
        <v>0</v>
      </c>
      <c r="N113">
        <v>53</v>
      </c>
      <c r="O113" s="5">
        <f>($E113/$D113)*100</f>
        <v>154.57142857142858</v>
      </c>
      <c r="P113">
        <f>AVERAGE($E113,$N113)</f>
        <v>2731.5</v>
      </c>
      <c r="Q113" t="s">
        <v>8310</v>
      </c>
      <c r="R113" t="s">
        <v>8312</v>
      </c>
      <c r="S113" t="s">
        <v>8266</v>
      </c>
      <c r="T113" t="b">
        <v>1</v>
      </c>
    </row>
    <row r="114" spans="1:20" ht="66" x14ac:dyDescent="0.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 s="9">
        <f>(I114/86400)+25569+(-5/24)</f>
        <v>41741.875</v>
      </c>
      <c r="K114">
        <v>1395277318</v>
      </c>
      <c r="L114" s="9">
        <f>($K114/86400)+DATE(1970,1,1)</f>
        <v>41718.043032407411</v>
      </c>
      <c r="M114" t="b">
        <v>0</v>
      </c>
      <c r="N114">
        <v>81</v>
      </c>
      <c r="O114" s="5">
        <f>($E114/$D114)*100</f>
        <v>104</v>
      </c>
      <c r="P114">
        <f>AVERAGE($E114,$N114)</f>
        <v>2640.5</v>
      </c>
      <c r="Q114" t="s">
        <v>8310</v>
      </c>
      <c r="R114" t="s">
        <v>8312</v>
      </c>
      <c r="S114" t="s">
        <v>8266</v>
      </c>
      <c r="T114" t="b">
        <v>1</v>
      </c>
    </row>
    <row r="115" spans="1:20" ht="33" x14ac:dyDescent="0.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 s="9">
        <f>(I115/86400)+25569+(-5/24)</f>
        <v>40761.416666666664</v>
      </c>
      <c r="K115">
        <v>1311963128</v>
      </c>
      <c r="L115" s="9">
        <f>($K115/86400)+DATE(1970,1,1)</f>
        <v>40753.758425925924</v>
      </c>
      <c r="M115" t="b">
        <v>0</v>
      </c>
      <c r="N115">
        <v>78</v>
      </c>
      <c r="O115" s="5">
        <f>($E115/$D115)*100</f>
        <v>141</v>
      </c>
      <c r="P115">
        <f>AVERAGE($E115,$N115)</f>
        <v>3564</v>
      </c>
      <c r="Q115" t="s">
        <v>8310</v>
      </c>
      <c r="R115" t="s">
        <v>8312</v>
      </c>
      <c r="S115" t="s">
        <v>8266</v>
      </c>
      <c r="T115" t="b">
        <v>1</v>
      </c>
    </row>
    <row r="116" spans="1:20" ht="66" x14ac:dyDescent="0.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 s="9">
        <f>(I116/86400)+25569+(-5/24)</f>
        <v>40921.065833333334</v>
      </c>
      <c r="K116">
        <v>1321252488</v>
      </c>
      <c r="L116" s="9">
        <f>($K116/86400)+DATE(1970,1,1)</f>
        <v>40861.27416666667</v>
      </c>
      <c r="M116" t="b">
        <v>0</v>
      </c>
      <c r="N116">
        <v>35</v>
      </c>
      <c r="O116" s="5">
        <f>($E116/$D116)*100</f>
        <v>103.33333333333334</v>
      </c>
      <c r="P116">
        <f>AVERAGE($E116,$N116)</f>
        <v>1567.5</v>
      </c>
      <c r="Q116" t="s">
        <v>8310</v>
      </c>
      <c r="R116" t="s">
        <v>8312</v>
      </c>
      <c r="S116" t="s">
        <v>8266</v>
      </c>
      <c r="T116" t="b">
        <v>1</v>
      </c>
    </row>
    <row r="117" spans="1:20" ht="33" x14ac:dyDescent="0.3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 s="9">
        <f>(I117/86400)+25569+(-5/24)</f>
        <v>40943.530601851853</v>
      </c>
      <c r="K117">
        <v>1326217444</v>
      </c>
      <c r="L117" s="9">
        <f>($K117/86400)+DATE(1970,1,1)</f>
        <v>40918.738935185189</v>
      </c>
      <c r="M117" t="b">
        <v>0</v>
      </c>
      <c r="N117">
        <v>22</v>
      </c>
      <c r="O117" s="5">
        <f>($E117/$D117)*100</f>
        <v>140.44444444444443</v>
      </c>
      <c r="P117">
        <f>AVERAGE($E117,$N117)</f>
        <v>327</v>
      </c>
      <c r="Q117" t="s">
        <v>8310</v>
      </c>
      <c r="R117" t="s">
        <v>8312</v>
      </c>
      <c r="S117" t="s">
        <v>8266</v>
      </c>
      <c r="T117" t="b">
        <v>1</v>
      </c>
    </row>
    <row r="118" spans="1:20" ht="66" x14ac:dyDescent="0.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 s="9">
        <f>(I118/86400)+25569+(-5/24)</f>
        <v>40641.247164351851</v>
      </c>
      <c r="K118">
        <v>1298289355</v>
      </c>
      <c r="L118" s="9">
        <f>($K118/86400)+DATE(1970,1,1)</f>
        <v>40595.497164351851</v>
      </c>
      <c r="M118" t="b">
        <v>0</v>
      </c>
      <c r="N118">
        <v>57</v>
      </c>
      <c r="O118" s="5">
        <f>($E118/$D118)*100</f>
        <v>113.65714285714286</v>
      </c>
      <c r="P118">
        <f>AVERAGE($E118,$N118)</f>
        <v>2017.5</v>
      </c>
      <c r="Q118" t="s">
        <v>8310</v>
      </c>
      <c r="R118" t="s">
        <v>8312</v>
      </c>
      <c r="S118" t="s">
        <v>8266</v>
      </c>
      <c r="T118" t="b">
        <v>1</v>
      </c>
    </row>
    <row r="119" spans="1:20" ht="66" x14ac:dyDescent="0.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 s="9">
        <f>(I119/86400)+25569+(-5/24)</f>
        <v>40338.583333333328</v>
      </c>
      <c r="K119">
        <v>1268337744</v>
      </c>
      <c r="L119" s="9">
        <f>($K119/86400)+DATE(1970,1,1)</f>
        <v>40248.834999999999</v>
      </c>
      <c r="M119" t="b">
        <v>0</v>
      </c>
      <c r="N119">
        <v>27</v>
      </c>
      <c r="O119" s="5">
        <f>($E119/$D119)*100</f>
        <v>100.49377777777779</v>
      </c>
      <c r="P119">
        <f>AVERAGE($E119,$N119)</f>
        <v>2274.61</v>
      </c>
      <c r="Q119" t="s">
        <v>8310</v>
      </c>
      <c r="R119" t="s">
        <v>8312</v>
      </c>
      <c r="S119" t="s">
        <v>8266</v>
      </c>
      <c r="T119" t="b">
        <v>1</v>
      </c>
    </row>
    <row r="120" spans="1:20" ht="49.5" x14ac:dyDescent="0.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 s="9">
        <f>(I120/86400)+25569+(-5/24)</f>
        <v>40752.845324074071</v>
      </c>
      <c r="K120">
        <v>1309310236</v>
      </c>
      <c r="L120" s="9">
        <f>($K120/86400)+DATE(1970,1,1)</f>
        <v>40723.053657407407</v>
      </c>
      <c r="M120" t="b">
        <v>0</v>
      </c>
      <c r="N120">
        <v>39</v>
      </c>
      <c r="O120" s="5">
        <f>($E120/$D120)*100</f>
        <v>113.03159999999998</v>
      </c>
      <c r="P120">
        <f>AVERAGE($E120,$N120)</f>
        <v>2845.29</v>
      </c>
      <c r="Q120" t="s">
        <v>8310</v>
      </c>
      <c r="R120" t="s">
        <v>8312</v>
      </c>
      <c r="S120" t="s">
        <v>8266</v>
      </c>
      <c r="T120" t="b">
        <v>1</v>
      </c>
    </row>
    <row r="121" spans="1:20" ht="66" x14ac:dyDescent="0.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 s="9">
        <f>(I121/86400)+25569+(-5/24)</f>
        <v>40768.75</v>
      </c>
      <c r="K121">
        <v>1310693986</v>
      </c>
      <c r="L121" s="9">
        <f>($K121/86400)+DATE(1970,1,1)</f>
        <v>40739.069282407407</v>
      </c>
      <c r="M121" t="b">
        <v>0</v>
      </c>
      <c r="N121">
        <v>37</v>
      </c>
      <c r="O121" s="5">
        <f>($E121/$D121)*100</f>
        <v>104.55692307692308</v>
      </c>
      <c r="P121">
        <f>AVERAGE($E121,$N121)</f>
        <v>1717.55</v>
      </c>
      <c r="Q121" t="s">
        <v>8310</v>
      </c>
      <c r="R121" t="s">
        <v>8312</v>
      </c>
      <c r="S121" t="s">
        <v>8266</v>
      </c>
      <c r="T121" t="b">
        <v>1</v>
      </c>
    </row>
    <row r="122" spans="1:20" ht="66" x14ac:dyDescent="0.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 s="9">
        <f>(I122/86400)+25569+(-5/24)</f>
        <v>42645.841516203705</v>
      </c>
      <c r="K122">
        <v>1472865107</v>
      </c>
      <c r="L122" s="9">
        <f>($K122/86400)+DATE(1970,1,1)</f>
        <v>42616.049849537041</v>
      </c>
      <c r="M122" t="b">
        <v>0</v>
      </c>
      <c r="N122">
        <v>1</v>
      </c>
      <c r="O122" s="5">
        <f>($E122/$D122)*100</f>
        <v>1.4285714285714287E-2</v>
      </c>
      <c r="P122">
        <f>AVERAGE($E122,$N122)</f>
        <v>5.5</v>
      </c>
      <c r="Q122" t="s">
        <v>8310</v>
      </c>
      <c r="R122" t="s">
        <v>8313</v>
      </c>
      <c r="S122" t="s">
        <v>8267</v>
      </c>
      <c r="T122" t="b">
        <v>0</v>
      </c>
    </row>
    <row r="123" spans="1:20" ht="66" x14ac:dyDescent="0.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 s="9">
        <f>(I123/86400)+25569+(-5/24)</f>
        <v>42112.219444444439</v>
      </c>
      <c r="K123">
        <v>1427993710</v>
      </c>
      <c r="L123" s="9">
        <f>($K123/86400)+DATE(1970,1,1)</f>
        <v>42096.704976851848</v>
      </c>
      <c r="M123" t="b">
        <v>0</v>
      </c>
      <c r="N123">
        <v>1</v>
      </c>
      <c r="O123" s="5">
        <f>($E123/$D123)*100</f>
        <v>3.3333333333333333E-2</v>
      </c>
      <c r="P123">
        <f>AVERAGE($E123,$N123)</f>
        <v>1</v>
      </c>
      <c r="Q123" t="s">
        <v>8310</v>
      </c>
      <c r="R123" t="s">
        <v>8313</v>
      </c>
      <c r="S123" t="s">
        <v>8267</v>
      </c>
      <c r="T123" t="b">
        <v>0</v>
      </c>
    </row>
    <row r="124" spans="1:20" ht="49.5" x14ac:dyDescent="0.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 s="9">
        <f>(I124/86400)+25569+(-5/24)</f>
        <v>42653.223460648143</v>
      </c>
      <c r="K124">
        <v>1470910907</v>
      </c>
      <c r="L124" s="9">
        <f>($K124/86400)+DATE(1970,1,1)</f>
        <v>42593.431793981479</v>
      </c>
      <c r="M124" t="b">
        <v>0</v>
      </c>
      <c r="N124">
        <v>0</v>
      </c>
      <c r="O124" s="5">
        <f>($E124/$D124)*100</f>
        <v>0</v>
      </c>
      <c r="P124">
        <f>AVERAGE($E124,$N124)</f>
        <v>0</v>
      </c>
      <c r="Q124" t="s">
        <v>8310</v>
      </c>
      <c r="R124" t="s">
        <v>8313</v>
      </c>
      <c r="S124" t="s">
        <v>8267</v>
      </c>
      <c r="T124" t="b">
        <v>0</v>
      </c>
    </row>
    <row r="125" spans="1:20" ht="66" x14ac:dyDescent="0.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 s="9">
        <f>(I125/86400)+25569+(-5/24)</f>
        <v>41940.708333333328</v>
      </c>
      <c r="K125">
        <v>1411411564</v>
      </c>
      <c r="L125" s="9">
        <f>($K125/86400)+DATE(1970,1,1)</f>
        <v>41904.781990740739</v>
      </c>
      <c r="M125" t="b">
        <v>0</v>
      </c>
      <c r="N125">
        <v>6</v>
      </c>
      <c r="O125" s="5">
        <f>($E125/$D125)*100</f>
        <v>0.27454545454545454</v>
      </c>
      <c r="P125">
        <f>AVERAGE($E125,$N125)</f>
        <v>78.5</v>
      </c>
      <c r="Q125" t="s">
        <v>8310</v>
      </c>
      <c r="R125" t="s">
        <v>8313</v>
      </c>
      <c r="S125" t="s">
        <v>8267</v>
      </c>
      <c r="T125" t="b">
        <v>0</v>
      </c>
    </row>
    <row r="126" spans="1:20" ht="49.5" x14ac:dyDescent="0.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 s="9">
        <f>(I126/86400)+25569+(-5/24)</f>
        <v>42139.720393518517</v>
      </c>
      <c r="K126">
        <v>1429568242</v>
      </c>
      <c r="L126" s="9">
        <f>($K126/86400)+DATE(1970,1,1)</f>
        <v>42114.928726851853</v>
      </c>
      <c r="M126" t="b">
        <v>0</v>
      </c>
      <c r="N126">
        <v>0</v>
      </c>
      <c r="O126" s="5">
        <f>($E126/$D126)*100</f>
        <v>0</v>
      </c>
      <c r="P126">
        <f>AVERAGE($E126,$N126)</f>
        <v>0</v>
      </c>
      <c r="Q126" t="s">
        <v>8310</v>
      </c>
      <c r="R126" t="s">
        <v>8313</v>
      </c>
      <c r="S126" t="s">
        <v>8267</v>
      </c>
      <c r="T126" t="b">
        <v>0</v>
      </c>
    </row>
    <row r="127" spans="1:20" ht="66" x14ac:dyDescent="0.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 s="9">
        <f>(I127/86400)+25569+(-5/24)</f>
        <v>42769.78564814815</v>
      </c>
      <c r="K127">
        <v>1480981880</v>
      </c>
      <c r="L127" s="9">
        <f>($K127/86400)+DATE(1970,1,1)</f>
        <v>42709.993981481486</v>
      </c>
      <c r="M127" t="b">
        <v>0</v>
      </c>
      <c r="N127">
        <v>6</v>
      </c>
      <c r="O127" s="5">
        <f>($E127/$D127)*100</f>
        <v>14.000000000000002</v>
      </c>
      <c r="P127">
        <f>AVERAGE($E127,$N127)</f>
        <v>38</v>
      </c>
      <c r="Q127" t="s">
        <v>8310</v>
      </c>
      <c r="R127" t="s">
        <v>8313</v>
      </c>
      <c r="S127" t="s">
        <v>8267</v>
      </c>
      <c r="T127" t="b">
        <v>0</v>
      </c>
    </row>
    <row r="128" spans="1:20" ht="66" x14ac:dyDescent="0.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 s="9">
        <f>(I128/86400)+25569+(-5/24)</f>
        <v>42165.874999999993</v>
      </c>
      <c r="K128">
        <v>1431353337</v>
      </c>
      <c r="L128" s="9">
        <f>($K128/86400)+DATE(1970,1,1)</f>
        <v>42135.589548611111</v>
      </c>
      <c r="M128" t="b">
        <v>0</v>
      </c>
      <c r="N128">
        <v>13</v>
      </c>
      <c r="O128" s="5">
        <f>($E128/$D128)*100</f>
        <v>5.548</v>
      </c>
      <c r="P128">
        <f>AVERAGE($E128,$N128)</f>
        <v>700</v>
      </c>
      <c r="Q128" t="s">
        <v>8310</v>
      </c>
      <c r="R128" t="s">
        <v>8313</v>
      </c>
      <c r="S128" t="s">
        <v>8267</v>
      </c>
      <c r="T128" t="b">
        <v>0</v>
      </c>
    </row>
    <row r="129" spans="1:20" ht="66" x14ac:dyDescent="0.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 s="9">
        <f>(I129/86400)+25569+(-5/24)</f>
        <v>42097.37431712963</v>
      </c>
      <c r="K129">
        <v>1425481141</v>
      </c>
      <c r="L129" s="9">
        <f>($K129/86400)+DATE(1970,1,1)</f>
        <v>42067.62431712963</v>
      </c>
      <c r="M129" t="b">
        <v>0</v>
      </c>
      <c r="N129">
        <v>4</v>
      </c>
      <c r="O129" s="5">
        <f>($E129/$D129)*100</f>
        <v>2.375</v>
      </c>
      <c r="P129">
        <f>AVERAGE($E129,$N129)</f>
        <v>97</v>
      </c>
      <c r="Q129" t="s">
        <v>8310</v>
      </c>
      <c r="R129" t="s">
        <v>8313</v>
      </c>
      <c r="S129" t="s">
        <v>8267</v>
      </c>
      <c r="T129" t="b">
        <v>0</v>
      </c>
    </row>
    <row r="130" spans="1:20" ht="33" x14ac:dyDescent="0.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 s="9">
        <f>(I130/86400)+25569+(-5/24)</f>
        <v>42663.019594907404</v>
      </c>
      <c r="K130">
        <v>1473917293</v>
      </c>
      <c r="L130" s="9">
        <f>($K130/86400)+DATE(1970,1,1)</f>
        <v>42628.22792824074</v>
      </c>
      <c r="M130" t="b">
        <v>0</v>
      </c>
      <c r="N130">
        <v>6</v>
      </c>
      <c r="O130" s="5">
        <f>($E130/$D130)*100</f>
        <v>1.867</v>
      </c>
      <c r="P130">
        <f>AVERAGE($E130,$N130)</f>
        <v>936.5</v>
      </c>
      <c r="Q130" t="s">
        <v>8310</v>
      </c>
      <c r="R130" t="s">
        <v>8313</v>
      </c>
      <c r="S130" t="s">
        <v>8267</v>
      </c>
      <c r="T130" t="b">
        <v>0</v>
      </c>
    </row>
    <row r="131" spans="1:20" ht="66" x14ac:dyDescent="0.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 s="9">
        <f>(I131/86400)+25569+(-5/24)</f>
        <v>41942.728969907403</v>
      </c>
      <c r="K131">
        <v>1409524183</v>
      </c>
      <c r="L131" s="9">
        <f>($K131/86400)+DATE(1970,1,1)</f>
        <v>41882.937303240738</v>
      </c>
      <c r="M131" t="b">
        <v>0</v>
      </c>
      <c r="N131">
        <v>0</v>
      </c>
      <c r="O131" s="5">
        <f>($E131/$D131)*100</f>
        <v>0</v>
      </c>
      <c r="P131">
        <f>AVERAGE($E131,$N131)</f>
        <v>0</v>
      </c>
      <c r="Q131" t="s">
        <v>8310</v>
      </c>
      <c r="R131" t="s">
        <v>8313</v>
      </c>
      <c r="S131" t="s">
        <v>8267</v>
      </c>
      <c r="T131" t="b">
        <v>0</v>
      </c>
    </row>
    <row r="132" spans="1:20" ht="66" x14ac:dyDescent="0.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 s="9">
        <f>(I132/86400)+25569+(-5/24)</f>
        <v>41806.636111111111</v>
      </c>
      <c r="K132">
        <v>1400536692</v>
      </c>
      <c r="L132" s="9">
        <f>($K132/86400)+DATE(1970,1,1)</f>
        <v>41778.91541666667</v>
      </c>
      <c r="M132" t="b">
        <v>0</v>
      </c>
      <c r="N132">
        <v>0</v>
      </c>
      <c r="O132" s="5">
        <f>($E132/$D132)*100</f>
        <v>0</v>
      </c>
      <c r="P132">
        <f>AVERAGE($E132,$N132)</f>
        <v>0</v>
      </c>
      <c r="Q132" t="s">
        <v>8310</v>
      </c>
      <c r="R132" t="s">
        <v>8313</v>
      </c>
      <c r="S132" t="s">
        <v>8267</v>
      </c>
      <c r="T132" t="b">
        <v>0</v>
      </c>
    </row>
    <row r="133" spans="1:20" x14ac:dyDescent="0.3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 s="9">
        <f>(I133/86400)+25569+(-5/24)</f>
        <v>42556.791666666664</v>
      </c>
      <c r="K133">
        <v>1466453161</v>
      </c>
      <c r="L133" s="9">
        <f>($K133/86400)+DATE(1970,1,1)</f>
        <v>42541.837511574078</v>
      </c>
      <c r="M133" t="b">
        <v>0</v>
      </c>
      <c r="N133">
        <v>0</v>
      </c>
      <c r="O133" s="5">
        <f>($E133/$D133)*100</f>
        <v>0</v>
      </c>
      <c r="P133">
        <f>AVERAGE($E133,$N133)</f>
        <v>0</v>
      </c>
      <c r="Q133" t="s">
        <v>8310</v>
      </c>
      <c r="R133" t="s">
        <v>8313</v>
      </c>
      <c r="S133" t="s">
        <v>8267</v>
      </c>
      <c r="T133" t="b">
        <v>0</v>
      </c>
    </row>
    <row r="134" spans="1:20" ht="66" x14ac:dyDescent="0.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 s="9">
        <f>(I134/86400)+25569+(-5/24)</f>
        <v>41950.645914351851</v>
      </c>
      <c r="K134">
        <v>1411500607</v>
      </c>
      <c r="L134" s="9">
        <f>($K134/86400)+DATE(1970,1,1)</f>
        <v>41905.812581018516</v>
      </c>
      <c r="M134" t="b">
        <v>0</v>
      </c>
      <c r="N134">
        <v>81</v>
      </c>
      <c r="O134" s="5">
        <f>($E134/$D134)*100</f>
        <v>9.5687499999999996</v>
      </c>
      <c r="P134">
        <f>AVERAGE($E134,$N134)</f>
        <v>3868</v>
      </c>
      <c r="Q134" t="s">
        <v>8310</v>
      </c>
      <c r="R134" t="s">
        <v>8313</v>
      </c>
      <c r="S134" t="s">
        <v>8267</v>
      </c>
      <c r="T134" t="b">
        <v>0</v>
      </c>
    </row>
    <row r="135" spans="1:20" ht="49.5" x14ac:dyDescent="0.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 s="9">
        <f>(I135/86400)+25569+(-5/24)</f>
        <v>42521.521527777775</v>
      </c>
      <c r="K135">
        <v>1462130584</v>
      </c>
      <c r="L135" s="9">
        <f>($K135/86400)+DATE(1970,1,1)</f>
        <v>42491.80768518518</v>
      </c>
      <c r="M135" t="b">
        <v>0</v>
      </c>
      <c r="N135">
        <v>0</v>
      </c>
      <c r="O135" s="5">
        <f>($E135/$D135)*100</f>
        <v>0</v>
      </c>
      <c r="P135">
        <f>AVERAGE($E135,$N135)</f>
        <v>0</v>
      </c>
      <c r="Q135" t="s">
        <v>8310</v>
      </c>
      <c r="R135" t="s">
        <v>8313</v>
      </c>
      <c r="S135" t="s">
        <v>8267</v>
      </c>
      <c r="T135" t="b">
        <v>0</v>
      </c>
    </row>
    <row r="136" spans="1:20" ht="33" x14ac:dyDescent="0.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 s="9">
        <f>(I136/86400)+25569+(-5/24)</f>
        <v>42251.499999999993</v>
      </c>
      <c r="K136">
        <v>1438811418</v>
      </c>
      <c r="L136" s="9">
        <f>($K136/86400)+DATE(1970,1,1)</f>
        <v>42221.909930555557</v>
      </c>
      <c r="M136" t="b">
        <v>0</v>
      </c>
      <c r="N136">
        <v>0</v>
      </c>
      <c r="O136" s="5">
        <f>($E136/$D136)*100</f>
        <v>0</v>
      </c>
      <c r="P136">
        <f>AVERAGE($E136,$N136)</f>
        <v>0</v>
      </c>
      <c r="Q136" t="s">
        <v>8310</v>
      </c>
      <c r="R136" t="s">
        <v>8313</v>
      </c>
      <c r="S136" t="s">
        <v>8267</v>
      </c>
      <c r="T136" t="b">
        <v>0</v>
      </c>
    </row>
    <row r="137" spans="1:20" ht="49.5" x14ac:dyDescent="0.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 s="9">
        <f>(I137/86400)+25569+(-5/24)</f>
        <v>41821.583333333328</v>
      </c>
      <c r="K137">
        <v>1401354597</v>
      </c>
      <c r="L137" s="9">
        <f>($K137/86400)+DATE(1970,1,1)</f>
        <v>41788.381909722222</v>
      </c>
      <c r="M137" t="b">
        <v>0</v>
      </c>
      <c r="N137">
        <v>5</v>
      </c>
      <c r="O137" s="5">
        <f>($E137/$D137)*100</f>
        <v>13.433333333333334</v>
      </c>
      <c r="P137">
        <f>AVERAGE($E137,$N137)</f>
        <v>204</v>
      </c>
      <c r="Q137" t="s">
        <v>8310</v>
      </c>
      <c r="R137" t="s">
        <v>8313</v>
      </c>
      <c r="S137" t="s">
        <v>8267</v>
      </c>
      <c r="T137" t="b">
        <v>0</v>
      </c>
    </row>
    <row r="138" spans="1:20" ht="66" x14ac:dyDescent="0.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 s="9">
        <f>(I138/86400)+25569+(-5/24)</f>
        <v>42140.219444444439</v>
      </c>
      <c r="K138">
        <v>1427968234</v>
      </c>
      <c r="L138" s="9">
        <f>($K138/86400)+DATE(1970,1,1)</f>
        <v>42096.410115740742</v>
      </c>
      <c r="M138" t="b">
        <v>0</v>
      </c>
      <c r="N138">
        <v>0</v>
      </c>
      <c r="O138" s="5">
        <f>($E138/$D138)*100</f>
        <v>0</v>
      </c>
      <c r="P138">
        <f>AVERAGE($E138,$N138)</f>
        <v>0</v>
      </c>
      <c r="Q138" t="s">
        <v>8310</v>
      </c>
      <c r="R138" t="s">
        <v>8313</v>
      </c>
      <c r="S138" t="s">
        <v>8267</v>
      </c>
      <c r="T138" t="b">
        <v>0</v>
      </c>
    </row>
    <row r="139" spans="1:20" ht="66" x14ac:dyDescent="0.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 s="9">
        <f>(I139/86400)+25569+(-5/24)</f>
        <v>42289.365659722222</v>
      </c>
      <c r="K139">
        <v>1440337593</v>
      </c>
      <c r="L139" s="9">
        <f>($K139/86400)+DATE(1970,1,1)</f>
        <v>42239.573993055557</v>
      </c>
      <c r="M139" t="b">
        <v>0</v>
      </c>
      <c r="N139">
        <v>0</v>
      </c>
      <c r="O139" s="5">
        <f>($E139/$D139)*100</f>
        <v>0</v>
      </c>
      <c r="P139">
        <f>AVERAGE($E139,$N139)</f>
        <v>0</v>
      </c>
      <c r="Q139" t="s">
        <v>8310</v>
      </c>
      <c r="R139" t="s">
        <v>8313</v>
      </c>
      <c r="S139" t="s">
        <v>8267</v>
      </c>
      <c r="T139" t="b">
        <v>0</v>
      </c>
    </row>
    <row r="140" spans="1:20" ht="66" x14ac:dyDescent="0.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 s="9">
        <f>(I140/86400)+25569+(-5/24)</f>
        <v>42216.999305555553</v>
      </c>
      <c r="K140">
        <v>1435731041</v>
      </c>
      <c r="L140" s="9">
        <f>($K140/86400)+DATE(1970,1,1)</f>
        <v>42186.257418981477</v>
      </c>
      <c r="M140" t="b">
        <v>0</v>
      </c>
      <c r="N140">
        <v>58</v>
      </c>
      <c r="O140" s="5">
        <f>($E140/$D140)*100</f>
        <v>3.1413333333333333</v>
      </c>
      <c r="P140">
        <f>AVERAGE($E140,$N140)</f>
        <v>2385</v>
      </c>
      <c r="Q140" t="s">
        <v>8310</v>
      </c>
      <c r="R140" t="s">
        <v>8313</v>
      </c>
      <c r="S140" t="s">
        <v>8267</v>
      </c>
      <c r="T140" t="b">
        <v>0</v>
      </c>
    </row>
    <row r="141" spans="1:20" ht="49.5" x14ac:dyDescent="0.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 s="9">
        <f>(I141/86400)+25569+(-5/24)</f>
        <v>42197.712638888886</v>
      </c>
      <c r="K141">
        <v>1435874772</v>
      </c>
      <c r="L141" s="9">
        <f>($K141/86400)+DATE(1970,1,1)</f>
        <v>42187.920972222222</v>
      </c>
      <c r="M141" t="b">
        <v>0</v>
      </c>
      <c r="N141">
        <v>1</v>
      </c>
      <c r="O141" s="5">
        <f>($E141/$D141)*100</f>
        <v>100</v>
      </c>
      <c r="P141">
        <f>AVERAGE($E141,$N141)</f>
        <v>250.5</v>
      </c>
      <c r="Q141" t="s">
        <v>8310</v>
      </c>
      <c r="R141" t="s">
        <v>8313</v>
      </c>
      <c r="S141" t="s">
        <v>8267</v>
      </c>
      <c r="T141" t="b">
        <v>0</v>
      </c>
    </row>
    <row r="142" spans="1:20" ht="66" x14ac:dyDescent="0.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 s="9">
        <f>(I142/86400)+25569+(-5/24)</f>
        <v>42082.948287037034</v>
      </c>
      <c r="K142">
        <v>1424234732</v>
      </c>
      <c r="L142" s="9">
        <f>($K142/86400)+DATE(1970,1,1)</f>
        <v>42053.198287037041</v>
      </c>
      <c r="M142" t="b">
        <v>0</v>
      </c>
      <c r="N142">
        <v>0</v>
      </c>
      <c r="O142" s="5">
        <f>($E142/$D142)*100</f>
        <v>0</v>
      </c>
      <c r="P142">
        <f>AVERAGE($E142,$N142)</f>
        <v>0</v>
      </c>
      <c r="Q142" t="s">
        <v>8310</v>
      </c>
      <c r="R142" t="s">
        <v>8313</v>
      </c>
      <c r="S142" t="s">
        <v>8267</v>
      </c>
      <c r="T142" t="b">
        <v>0</v>
      </c>
    </row>
    <row r="143" spans="1:20" ht="49.5" x14ac:dyDescent="0.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 s="9">
        <f>(I143/86400)+25569+(-5/24)</f>
        <v>42154.944710648146</v>
      </c>
      <c r="K143">
        <v>1429155623</v>
      </c>
      <c r="L143" s="9">
        <f>($K143/86400)+DATE(1970,1,1)</f>
        <v>42110.153043981481</v>
      </c>
      <c r="M143" t="b">
        <v>0</v>
      </c>
      <c r="N143">
        <v>28</v>
      </c>
      <c r="O143" s="5">
        <f>($E143/$D143)*100</f>
        <v>10.775</v>
      </c>
      <c r="P143">
        <f>AVERAGE($E143,$N143)</f>
        <v>660.5</v>
      </c>
      <c r="Q143" t="s">
        <v>8310</v>
      </c>
      <c r="R143" t="s">
        <v>8313</v>
      </c>
      <c r="S143" t="s">
        <v>8267</v>
      </c>
      <c r="T143" t="b">
        <v>0</v>
      </c>
    </row>
    <row r="144" spans="1:20" ht="66" x14ac:dyDescent="0.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 s="9">
        <f>(I144/86400)+25569+(-5/24)</f>
        <v>41959.726597222216</v>
      </c>
      <c r="K144">
        <v>1414358778</v>
      </c>
      <c r="L144" s="9">
        <f>($K144/86400)+DATE(1970,1,1)</f>
        <v>41938.893263888887</v>
      </c>
      <c r="M144" t="b">
        <v>0</v>
      </c>
      <c r="N144">
        <v>1</v>
      </c>
      <c r="O144" s="5">
        <f>($E144/$D144)*100</f>
        <v>0.33333333333333337</v>
      </c>
      <c r="P144">
        <f>AVERAGE($E144,$N144)</f>
        <v>5.5</v>
      </c>
      <c r="Q144" t="s">
        <v>8310</v>
      </c>
      <c r="R144" t="s">
        <v>8313</v>
      </c>
      <c r="S144" t="s">
        <v>8267</v>
      </c>
      <c r="T144" t="b">
        <v>0</v>
      </c>
    </row>
    <row r="145" spans="1:20" ht="66" x14ac:dyDescent="0.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 s="9">
        <f>(I145/86400)+25569+(-5/24)</f>
        <v>42616.038194444445</v>
      </c>
      <c r="K145">
        <v>1467941542</v>
      </c>
      <c r="L145" s="9">
        <f>($K145/86400)+DATE(1970,1,1)</f>
        <v>42559.064143518517</v>
      </c>
      <c r="M145" t="b">
        <v>0</v>
      </c>
      <c r="N145">
        <v>0</v>
      </c>
      <c r="O145" s="5">
        <f>($E145/$D145)*100</f>
        <v>0</v>
      </c>
      <c r="P145">
        <f>AVERAGE($E145,$N145)</f>
        <v>0</v>
      </c>
      <c r="Q145" t="s">
        <v>8310</v>
      </c>
      <c r="R145" t="s">
        <v>8313</v>
      </c>
      <c r="S145" t="s">
        <v>8267</v>
      </c>
      <c r="T145" t="b">
        <v>0</v>
      </c>
    </row>
    <row r="146" spans="1:20" ht="49.5" x14ac:dyDescent="0.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 s="9">
        <f>(I146/86400)+25569+(-5/24)</f>
        <v>42107.512407407405</v>
      </c>
      <c r="K146">
        <v>1423765072</v>
      </c>
      <c r="L146" s="9">
        <f>($K146/86400)+DATE(1970,1,1)</f>
        <v>42047.762407407412</v>
      </c>
      <c r="M146" t="b">
        <v>0</v>
      </c>
      <c r="N146">
        <v>37</v>
      </c>
      <c r="O146" s="5">
        <f>($E146/$D146)*100</f>
        <v>27.6</v>
      </c>
      <c r="P146">
        <f>AVERAGE($E146,$N146)</f>
        <v>1053.5</v>
      </c>
      <c r="Q146" t="s">
        <v>8310</v>
      </c>
      <c r="R146" t="s">
        <v>8313</v>
      </c>
      <c r="S146" t="s">
        <v>8267</v>
      </c>
      <c r="T146" t="b">
        <v>0</v>
      </c>
    </row>
    <row r="147" spans="1:20" ht="66" x14ac:dyDescent="0.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 s="9">
        <f>(I147/86400)+25569+(-5/24)</f>
        <v>42227.333935185183</v>
      </c>
      <c r="K147">
        <v>1436965252</v>
      </c>
      <c r="L147" s="9">
        <f>($K147/86400)+DATE(1970,1,1)</f>
        <v>42200.542268518519</v>
      </c>
      <c r="M147" t="b">
        <v>0</v>
      </c>
      <c r="N147">
        <v>9</v>
      </c>
      <c r="O147" s="5">
        <f>($E147/$D147)*100</f>
        <v>7.5111111111111111</v>
      </c>
      <c r="P147">
        <f>AVERAGE($E147,$N147)</f>
        <v>173.5</v>
      </c>
      <c r="Q147" t="s">
        <v>8310</v>
      </c>
      <c r="R147" t="s">
        <v>8313</v>
      </c>
      <c r="S147" t="s">
        <v>8267</v>
      </c>
      <c r="T147" t="b">
        <v>0</v>
      </c>
    </row>
    <row r="148" spans="1:20" ht="66" x14ac:dyDescent="0.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 s="9">
        <f>(I148/86400)+25569+(-5/24)</f>
        <v>42752.807847222219</v>
      </c>
      <c r="K148">
        <v>1479514998</v>
      </c>
      <c r="L148" s="9">
        <f>($K148/86400)+DATE(1970,1,1)</f>
        <v>42693.016180555554</v>
      </c>
      <c r="M148" t="b">
        <v>0</v>
      </c>
      <c r="N148">
        <v>3</v>
      </c>
      <c r="O148" s="5">
        <f>($E148/$D148)*100</f>
        <v>0.57499999999999996</v>
      </c>
      <c r="P148">
        <f>AVERAGE($E148,$N148)</f>
        <v>59</v>
      </c>
      <c r="Q148" t="s">
        <v>8310</v>
      </c>
      <c r="R148" t="s">
        <v>8313</v>
      </c>
      <c r="S148" t="s">
        <v>8267</v>
      </c>
      <c r="T148" t="b">
        <v>0</v>
      </c>
    </row>
    <row r="149" spans="1:20" ht="33" x14ac:dyDescent="0.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 s="9">
        <f>(I149/86400)+25569+(-5/24)</f>
        <v>42012.554166666661</v>
      </c>
      <c r="K149">
        <v>1417026340</v>
      </c>
      <c r="L149" s="9">
        <f>($K149/86400)+DATE(1970,1,1)</f>
        <v>41969.767824074079</v>
      </c>
      <c r="M149" t="b">
        <v>0</v>
      </c>
      <c r="N149">
        <v>0</v>
      </c>
      <c r="O149" s="5">
        <f>($E149/$D149)*100</f>
        <v>0</v>
      </c>
      <c r="P149">
        <f>AVERAGE($E149,$N149)</f>
        <v>0</v>
      </c>
      <c r="Q149" t="s">
        <v>8310</v>
      </c>
      <c r="R149" t="s">
        <v>8313</v>
      </c>
      <c r="S149" t="s">
        <v>8267</v>
      </c>
      <c r="T149" t="b">
        <v>0</v>
      </c>
    </row>
    <row r="150" spans="1:20" ht="66" x14ac:dyDescent="0.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 s="9">
        <f>(I150/86400)+25569+(-5/24)</f>
        <v>42427.073333333326</v>
      </c>
      <c r="K150">
        <v>1453963536</v>
      </c>
      <c r="L150" s="9">
        <f>($K150/86400)+DATE(1970,1,1)</f>
        <v>42397.281666666662</v>
      </c>
      <c r="M150" t="b">
        <v>0</v>
      </c>
      <c r="N150">
        <v>2</v>
      </c>
      <c r="O150" s="5">
        <f>($E150/$D150)*100</f>
        <v>0.08</v>
      </c>
      <c r="P150">
        <f>AVERAGE($E150,$N150)</f>
        <v>21</v>
      </c>
      <c r="Q150" t="s">
        <v>8310</v>
      </c>
      <c r="R150" t="s">
        <v>8313</v>
      </c>
      <c r="S150" t="s">
        <v>8267</v>
      </c>
      <c r="T150" t="b">
        <v>0</v>
      </c>
    </row>
    <row r="151" spans="1:20" ht="66" x14ac:dyDescent="0.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 s="9">
        <f>(I151/86400)+25569+(-5/24)</f>
        <v>41998.124999999993</v>
      </c>
      <c r="K151">
        <v>1416888470</v>
      </c>
      <c r="L151" s="9">
        <f>($K151/86400)+DATE(1970,1,1)</f>
        <v>41968.172106481477</v>
      </c>
      <c r="M151" t="b">
        <v>0</v>
      </c>
      <c r="N151">
        <v>6</v>
      </c>
      <c r="O151" s="5">
        <f>($E151/$D151)*100</f>
        <v>0.91999999999999993</v>
      </c>
      <c r="P151">
        <f>AVERAGE($E151,$N151)</f>
        <v>49</v>
      </c>
      <c r="Q151" t="s">
        <v>8310</v>
      </c>
      <c r="R151" t="s">
        <v>8313</v>
      </c>
      <c r="S151" t="s">
        <v>8267</v>
      </c>
      <c r="T151" t="b">
        <v>0</v>
      </c>
    </row>
    <row r="152" spans="1:20" ht="49.5" x14ac:dyDescent="0.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 s="9">
        <f>(I152/86400)+25569+(-5/24)</f>
        <v>42149.95349537037</v>
      </c>
      <c r="K152">
        <v>1427428382</v>
      </c>
      <c r="L152" s="9">
        <f>($K152/86400)+DATE(1970,1,1)</f>
        <v>42090.161828703705</v>
      </c>
      <c r="M152" t="b">
        <v>0</v>
      </c>
      <c r="N152">
        <v>67</v>
      </c>
      <c r="O152" s="5">
        <f>($E152/$D152)*100</f>
        <v>23.163076923076922</v>
      </c>
      <c r="P152">
        <f>AVERAGE($E152,$N152)</f>
        <v>15089.5</v>
      </c>
      <c r="Q152" t="s">
        <v>8310</v>
      </c>
      <c r="R152" t="s">
        <v>8313</v>
      </c>
      <c r="S152" t="s">
        <v>8267</v>
      </c>
      <c r="T152" t="b">
        <v>0</v>
      </c>
    </row>
    <row r="153" spans="1:20" ht="66" x14ac:dyDescent="0.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 s="9">
        <f>(I153/86400)+25569+(-5/24)</f>
        <v>42173.342488425922</v>
      </c>
      <c r="K153">
        <v>1429449191</v>
      </c>
      <c r="L153" s="9">
        <f>($K153/86400)+DATE(1970,1,1)</f>
        <v>42113.550821759258</v>
      </c>
      <c r="M153" t="b">
        <v>0</v>
      </c>
      <c r="N153">
        <v>5</v>
      </c>
      <c r="O153" s="5">
        <f>($E153/$D153)*100</f>
        <v>5.5999999999999994E-2</v>
      </c>
      <c r="P153">
        <f>AVERAGE($E153,$N153)</f>
        <v>72.5</v>
      </c>
      <c r="Q153" t="s">
        <v>8310</v>
      </c>
      <c r="R153" t="s">
        <v>8313</v>
      </c>
      <c r="S153" t="s">
        <v>8267</v>
      </c>
      <c r="T153" t="b">
        <v>0</v>
      </c>
    </row>
    <row r="154" spans="1:20" ht="33" x14ac:dyDescent="0.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 s="9">
        <f>(I154/86400)+25569+(-5/24)</f>
        <v>41904.869212962956</v>
      </c>
      <c r="K154">
        <v>1408845100</v>
      </c>
      <c r="L154" s="9">
        <f>($K154/86400)+DATE(1970,1,1)</f>
        <v>41875.077546296292</v>
      </c>
      <c r="M154" t="b">
        <v>0</v>
      </c>
      <c r="N154">
        <v>2</v>
      </c>
      <c r="O154" s="5">
        <f>($E154/$D154)*100</f>
        <v>7.8947368421052634E-3</v>
      </c>
      <c r="P154">
        <f>AVERAGE($E154,$N154)</f>
        <v>16</v>
      </c>
      <c r="Q154" t="s">
        <v>8310</v>
      </c>
      <c r="R154" t="s">
        <v>8313</v>
      </c>
      <c r="S154" t="s">
        <v>8267</v>
      </c>
      <c r="T154" t="b">
        <v>0</v>
      </c>
    </row>
    <row r="155" spans="1:20" ht="49.5" x14ac:dyDescent="0.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 s="9">
        <f>(I155/86400)+25569+(-5/24)</f>
        <v>41975.419490740744</v>
      </c>
      <c r="K155">
        <v>1413900244</v>
      </c>
      <c r="L155" s="9">
        <f>($K155/86400)+DATE(1970,1,1)</f>
        <v>41933.586157407408</v>
      </c>
      <c r="M155" t="b">
        <v>0</v>
      </c>
      <c r="N155">
        <v>10</v>
      </c>
      <c r="O155" s="5">
        <f>($E155/$D155)*100</f>
        <v>0.71799999999999997</v>
      </c>
      <c r="P155">
        <f>AVERAGE($E155,$N155)</f>
        <v>184.5</v>
      </c>
      <c r="Q155" t="s">
        <v>8310</v>
      </c>
      <c r="R155" t="s">
        <v>8313</v>
      </c>
      <c r="S155" t="s">
        <v>8267</v>
      </c>
      <c r="T155" t="b">
        <v>0</v>
      </c>
    </row>
    <row r="156" spans="1:20" ht="49.5" x14ac:dyDescent="0.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 s="9">
        <f>(I156/86400)+25569+(-5/24)</f>
        <v>42158.339062499996</v>
      </c>
      <c r="K156">
        <v>1429621695</v>
      </c>
      <c r="L156" s="9">
        <f>($K156/86400)+DATE(1970,1,1)</f>
        <v>42115.547395833331</v>
      </c>
      <c r="M156" t="b">
        <v>0</v>
      </c>
      <c r="N156">
        <v>3</v>
      </c>
      <c r="O156" s="5">
        <f>($E156/$D156)*100</f>
        <v>2.666666666666667</v>
      </c>
      <c r="P156">
        <f>AVERAGE($E156,$N156)</f>
        <v>21.5</v>
      </c>
      <c r="Q156" t="s">
        <v>8310</v>
      </c>
      <c r="R156" t="s">
        <v>8313</v>
      </c>
      <c r="S156" t="s">
        <v>8267</v>
      </c>
      <c r="T156" t="b">
        <v>0</v>
      </c>
    </row>
    <row r="157" spans="1:20" ht="66" x14ac:dyDescent="0.3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 s="9">
        <f>(I157/86400)+25569+(-5/24)</f>
        <v>42208.351099537038</v>
      </c>
      <c r="K157">
        <v>1434201935</v>
      </c>
      <c r="L157" s="9">
        <f>($K157/86400)+DATE(1970,1,1)</f>
        <v>42168.559432870374</v>
      </c>
      <c r="M157" t="b">
        <v>0</v>
      </c>
      <c r="N157">
        <v>4</v>
      </c>
      <c r="O157" s="5">
        <f>($E157/$D157)*100</f>
        <v>6.0000000000000001E-3</v>
      </c>
      <c r="P157">
        <f>AVERAGE($E157,$N157)</f>
        <v>42.5</v>
      </c>
      <c r="Q157" t="s">
        <v>8310</v>
      </c>
      <c r="R157" t="s">
        <v>8313</v>
      </c>
      <c r="S157" t="s">
        <v>8267</v>
      </c>
      <c r="T157" t="b">
        <v>0</v>
      </c>
    </row>
    <row r="158" spans="1:20" ht="66" x14ac:dyDescent="0.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 s="9">
        <f>(I158/86400)+25569+(-5/24)</f>
        <v>41853.916620370372</v>
      </c>
      <c r="K158">
        <v>1401850796</v>
      </c>
      <c r="L158" s="9">
        <f>($K158/86400)+DATE(1970,1,1)</f>
        <v>41794.124953703707</v>
      </c>
      <c r="M158" t="b">
        <v>0</v>
      </c>
      <c r="N158">
        <v>15</v>
      </c>
      <c r="O158" s="5">
        <f>($E158/$D158)*100</f>
        <v>5.0999999999999996</v>
      </c>
      <c r="P158">
        <f>AVERAGE($E158,$N158)</f>
        <v>900</v>
      </c>
      <c r="Q158" t="s">
        <v>8310</v>
      </c>
      <c r="R158" t="s">
        <v>8313</v>
      </c>
      <c r="S158" t="s">
        <v>8267</v>
      </c>
      <c r="T158" t="b">
        <v>0</v>
      </c>
    </row>
    <row r="159" spans="1:20" ht="49.5" x14ac:dyDescent="0.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 s="9">
        <f>(I159/86400)+25569+(-5/24)</f>
        <v>42426.703379629624</v>
      </c>
      <c r="K159">
        <v>1453931572</v>
      </c>
      <c r="L159" s="9">
        <f>($K159/86400)+DATE(1970,1,1)</f>
        <v>42396.911712962959</v>
      </c>
      <c r="M159" t="b">
        <v>0</v>
      </c>
      <c r="N159">
        <v>2</v>
      </c>
      <c r="O159" s="5">
        <f>($E159/$D159)*100</f>
        <v>0.26711185308848079</v>
      </c>
      <c r="P159">
        <f>AVERAGE($E159,$N159)</f>
        <v>5</v>
      </c>
      <c r="Q159" t="s">
        <v>8310</v>
      </c>
      <c r="R159" t="s">
        <v>8313</v>
      </c>
      <c r="S159" t="s">
        <v>8267</v>
      </c>
      <c r="T159" t="b">
        <v>0</v>
      </c>
    </row>
    <row r="160" spans="1:20" ht="66" x14ac:dyDescent="0.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 s="9">
        <f>(I160/86400)+25569+(-5/24)</f>
        <v>41933.868379629625</v>
      </c>
      <c r="K160">
        <v>1411350628</v>
      </c>
      <c r="L160" s="9">
        <f>($K160/86400)+DATE(1970,1,1)</f>
        <v>41904.07671296296</v>
      </c>
      <c r="M160" t="b">
        <v>0</v>
      </c>
      <c r="N160">
        <v>0</v>
      </c>
      <c r="O160" s="5">
        <f>($E160/$D160)*100</f>
        <v>0</v>
      </c>
      <c r="P160">
        <f>AVERAGE($E160,$N160)</f>
        <v>0</v>
      </c>
      <c r="Q160" t="s">
        <v>8310</v>
      </c>
      <c r="R160" t="s">
        <v>8313</v>
      </c>
      <c r="S160" t="s">
        <v>8267</v>
      </c>
      <c r="T160" t="b">
        <v>0</v>
      </c>
    </row>
    <row r="161" spans="1:20" ht="66" x14ac:dyDescent="0.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 s="9">
        <f>(I161/86400)+25569+(-5/24)</f>
        <v>42554.226215277777</v>
      </c>
      <c r="K161">
        <v>1464085545</v>
      </c>
      <c r="L161" s="9">
        <f>($K161/86400)+DATE(1970,1,1)</f>
        <v>42514.434548611112</v>
      </c>
      <c r="M161" t="b">
        <v>0</v>
      </c>
      <c r="N161">
        <v>1</v>
      </c>
      <c r="O161" s="5">
        <f>($E161/$D161)*100</f>
        <v>2E-3</v>
      </c>
      <c r="P161">
        <f>AVERAGE($E161,$N161)</f>
        <v>5.5</v>
      </c>
      <c r="Q161" t="s">
        <v>8310</v>
      </c>
      <c r="R161" t="s">
        <v>8313</v>
      </c>
      <c r="S161" t="s">
        <v>8267</v>
      </c>
      <c r="T161" t="b">
        <v>0</v>
      </c>
    </row>
    <row r="162" spans="1:20" ht="66" x14ac:dyDescent="0.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 s="9">
        <f>(I162/86400)+25569+(-5/24)</f>
        <v>42231.70475694444</v>
      </c>
      <c r="K162">
        <v>1434491691</v>
      </c>
      <c r="L162" s="9">
        <f>($K162/86400)+DATE(1970,1,1)</f>
        <v>42171.913090277776</v>
      </c>
      <c r="M162" t="b">
        <v>0</v>
      </c>
      <c r="N162">
        <v>0</v>
      </c>
      <c r="O162" s="5">
        <f>($E162/$D162)*100</f>
        <v>0</v>
      </c>
      <c r="P162">
        <f>AVERAGE($E162,$N162)</f>
        <v>0</v>
      </c>
      <c r="Q162" t="s">
        <v>8310</v>
      </c>
      <c r="R162" t="s">
        <v>8314</v>
      </c>
      <c r="S162" t="s">
        <v>8268</v>
      </c>
      <c r="T162" t="b">
        <v>0</v>
      </c>
    </row>
    <row r="163" spans="1:20" ht="66" x14ac:dyDescent="0.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 s="9">
        <f>(I163/86400)+25569+(-5/24)</f>
        <v>41822.479108796295</v>
      </c>
      <c r="K163">
        <v>1401726595</v>
      </c>
      <c r="L163" s="9">
        <f>($K163/86400)+DATE(1970,1,1)</f>
        <v>41792.687442129631</v>
      </c>
      <c r="M163" t="b">
        <v>0</v>
      </c>
      <c r="N163">
        <v>1</v>
      </c>
      <c r="O163" s="5">
        <f>($E163/$D163)*100</f>
        <v>0.01</v>
      </c>
      <c r="P163">
        <f>AVERAGE($E163,$N163)</f>
        <v>3</v>
      </c>
      <c r="Q163" t="s">
        <v>8310</v>
      </c>
      <c r="R163" t="s">
        <v>8314</v>
      </c>
      <c r="S163" t="s">
        <v>8268</v>
      </c>
      <c r="T163" t="b">
        <v>0</v>
      </c>
    </row>
    <row r="164" spans="1:20" ht="49.5" x14ac:dyDescent="0.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 s="9">
        <f>(I164/86400)+25569+(-5/24)</f>
        <v>41867.779166666667</v>
      </c>
      <c r="K164">
        <v>1405393356</v>
      </c>
      <c r="L164" s="9">
        <f>($K164/86400)+DATE(1970,1,1)</f>
        <v>41835.126805555556</v>
      </c>
      <c r="M164" t="b">
        <v>0</v>
      </c>
      <c r="N164">
        <v>10</v>
      </c>
      <c r="O164" s="5">
        <f>($E164/$D164)*100</f>
        <v>15.535714285714286</v>
      </c>
      <c r="P164">
        <f>AVERAGE($E164,$N164)</f>
        <v>222.5</v>
      </c>
      <c r="Q164" t="s">
        <v>8310</v>
      </c>
      <c r="R164" t="s">
        <v>8314</v>
      </c>
      <c r="S164" t="s">
        <v>8268</v>
      </c>
      <c r="T164" t="b">
        <v>0</v>
      </c>
    </row>
    <row r="165" spans="1:20" ht="66" x14ac:dyDescent="0.3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 s="9">
        <f>(I165/86400)+25569+(-5/24)</f>
        <v>42277.791666666664</v>
      </c>
      <c r="K165">
        <v>1440716654</v>
      </c>
      <c r="L165" s="9">
        <f>($K165/86400)+DATE(1970,1,1)</f>
        <v>42243.961273148147</v>
      </c>
      <c r="M165" t="b">
        <v>0</v>
      </c>
      <c r="N165">
        <v>0</v>
      </c>
      <c r="O165" s="5">
        <f>($E165/$D165)*100</f>
        <v>0</v>
      </c>
      <c r="P165">
        <f>AVERAGE($E165,$N165)</f>
        <v>0</v>
      </c>
      <c r="Q165" t="s">
        <v>8310</v>
      </c>
      <c r="R165" t="s">
        <v>8314</v>
      </c>
      <c r="S165" t="s">
        <v>8268</v>
      </c>
      <c r="T165" t="b">
        <v>0</v>
      </c>
    </row>
    <row r="166" spans="1:20" ht="66" x14ac:dyDescent="0.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 s="9">
        <f>(I166/86400)+25569+(-5/24)</f>
        <v>41901.554409722223</v>
      </c>
      <c r="K166">
        <v>1405966701</v>
      </c>
      <c r="L166" s="9">
        <f>($K166/86400)+DATE(1970,1,1)</f>
        <v>41841.762743055559</v>
      </c>
      <c r="M166" t="b">
        <v>0</v>
      </c>
      <c r="N166">
        <v>7</v>
      </c>
      <c r="O166" s="5">
        <f>($E166/$D166)*100</f>
        <v>0.53333333333333333</v>
      </c>
      <c r="P166">
        <f>AVERAGE($E166,$N166)</f>
        <v>323.5</v>
      </c>
      <c r="Q166" t="s">
        <v>8310</v>
      </c>
      <c r="R166" t="s">
        <v>8314</v>
      </c>
      <c r="S166" t="s">
        <v>8268</v>
      </c>
      <c r="T166" t="b">
        <v>0</v>
      </c>
    </row>
    <row r="167" spans="1:20" ht="33" x14ac:dyDescent="0.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 s="9">
        <f>(I167/86400)+25569+(-5/24)</f>
        <v>42381.450509259252</v>
      </c>
      <c r="K167">
        <v>1450021724</v>
      </c>
      <c r="L167" s="9">
        <f>($K167/86400)+DATE(1970,1,1)</f>
        <v>42351.658842592587</v>
      </c>
      <c r="M167" t="b">
        <v>0</v>
      </c>
      <c r="N167">
        <v>0</v>
      </c>
      <c r="O167" s="5">
        <f>($E167/$D167)*100</f>
        <v>0</v>
      </c>
      <c r="P167">
        <f>AVERAGE($E167,$N167)</f>
        <v>0</v>
      </c>
      <c r="Q167" t="s">
        <v>8310</v>
      </c>
      <c r="R167" t="s">
        <v>8314</v>
      </c>
      <c r="S167" t="s">
        <v>8268</v>
      </c>
      <c r="T167" t="b">
        <v>0</v>
      </c>
    </row>
    <row r="168" spans="1:20" ht="49.5" x14ac:dyDescent="0.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 s="9">
        <f>(I168/86400)+25569+(-5/24)</f>
        <v>42750.867615740739</v>
      </c>
      <c r="K168">
        <v>1481939362</v>
      </c>
      <c r="L168" s="9">
        <f>($K168/86400)+DATE(1970,1,1)</f>
        <v>42721.075949074075</v>
      </c>
      <c r="M168" t="b">
        <v>0</v>
      </c>
      <c r="N168">
        <v>1</v>
      </c>
      <c r="O168" s="5">
        <f>($E168/$D168)*100</f>
        <v>60</v>
      </c>
      <c r="P168">
        <f>AVERAGE($E168,$N168)</f>
        <v>1500.5</v>
      </c>
      <c r="Q168" t="s">
        <v>8310</v>
      </c>
      <c r="R168" t="s">
        <v>8314</v>
      </c>
      <c r="S168" t="s">
        <v>8268</v>
      </c>
      <c r="T168" t="b">
        <v>0</v>
      </c>
    </row>
    <row r="169" spans="1:20" ht="49.5" x14ac:dyDescent="0.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 s="9">
        <f>(I169/86400)+25569+(-5/24)</f>
        <v>42220.719155092585</v>
      </c>
      <c r="K169">
        <v>1433542535</v>
      </c>
      <c r="L169" s="9">
        <f>($K169/86400)+DATE(1970,1,1)</f>
        <v>42160.927488425921</v>
      </c>
      <c r="M169" t="b">
        <v>0</v>
      </c>
      <c r="N169">
        <v>2</v>
      </c>
      <c r="O169" s="5">
        <f>($E169/$D169)*100</f>
        <v>0.01</v>
      </c>
      <c r="P169">
        <f>AVERAGE($E169,$N169)</f>
        <v>6.5</v>
      </c>
      <c r="Q169" t="s">
        <v>8310</v>
      </c>
      <c r="R169" t="s">
        <v>8314</v>
      </c>
      <c r="S169" t="s">
        <v>8268</v>
      </c>
      <c r="T169" t="b">
        <v>0</v>
      </c>
    </row>
    <row r="170" spans="1:20" ht="66" x14ac:dyDescent="0.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 s="9">
        <f>(I170/86400)+25569+(-5/24)</f>
        <v>42082.585300925923</v>
      </c>
      <c r="K170">
        <v>1424203370</v>
      </c>
      <c r="L170" s="9">
        <f>($K170/86400)+DATE(1970,1,1)</f>
        <v>42052.83530092593</v>
      </c>
      <c r="M170" t="b">
        <v>0</v>
      </c>
      <c r="N170">
        <v>3</v>
      </c>
      <c r="O170" s="5">
        <f>($E170/$D170)*100</f>
        <v>4.0625</v>
      </c>
      <c r="P170">
        <f>AVERAGE($E170,$N170)</f>
        <v>164</v>
      </c>
      <c r="Q170" t="s">
        <v>8310</v>
      </c>
      <c r="R170" t="s">
        <v>8314</v>
      </c>
      <c r="S170" t="s">
        <v>8268</v>
      </c>
      <c r="T170" t="b">
        <v>0</v>
      </c>
    </row>
    <row r="171" spans="1:20" ht="66" x14ac:dyDescent="0.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 s="9">
        <f>(I171/86400)+25569+(-5/24)</f>
        <v>41930.296979166662</v>
      </c>
      <c r="K171">
        <v>1411042059</v>
      </c>
      <c r="L171" s="9">
        <f>($K171/86400)+DATE(1970,1,1)</f>
        <v>41900.505312499998</v>
      </c>
      <c r="M171" t="b">
        <v>0</v>
      </c>
      <c r="N171">
        <v>10</v>
      </c>
      <c r="O171" s="5">
        <f>($E171/$D171)*100</f>
        <v>22.400000000000002</v>
      </c>
      <c r="P171">
        <f>AVERAGE($E171,$N171)</f>
        <v>285</v>
      </c>
      <c r="Q171" t="s">
        <v>8310</v>
      </c>
      <c r="R171" t="s">
        <v>8314</v>
      </c>
      <c r="S171" t="s">
        <v>8268</v>
      </c>
      <c r="T171" t="b">
        <v>0</v>
      </c>
    </row>
    <row r="172" spans="1:20" ht="66" x14ac:dyDescent="0.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 s="9">
        <f>(I172/86400)+25569+(-5/24)</f>
        <v>42246.019444444442</v>
      </c>
      <c r="K172">
        <v>1438385283</v>
      </c>
      <c r="L172" s="9">
        <f>($K172/86400)+DATE(1970,1,1)</f>
        <v>42216.977812500001</v>
      </c>
      <c r="M172" t="b">
        <v>0</v>
      </c>
      <c r="N172">
        <v>10</v>
      </c>
      <c r="O172" s="5">
        <f>($E172/$D172)*100</f>
        <v>3.25</v>
      </c>
      <c r="P172">
        <f>AVERAGE($E172,$N172)</f>
        <v>167.5</v>
      </c>
      <c r="Q172" t="s">
        <v>8310</v>
      </c>
      <c r="R172" t="s">
        <v>8314</v>
      </c>
      <c r="S172" t="s">
        <v>8268</v>
      </c>
      <c r="T172" t="b">
        <v>0</v>
      </c>
    </row>
    <row r="173" spans="1:20" ht="66" x14ac:dyDescent="0.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 s="9">
        <f>(I173/86400)+25569+(-5/24)</f>
        <v>42593.972384259258</v>
      </c>
      <c r="K173">
        <v>1465791614</v>
      </c>
      <c r="L173" s="9">
        <f>($K173/86400)+DATE(1970,1,1)</f>
        <v>42534.180717592593</v>
      </c>
      <c r="M173" t="b">
        <v>0</v>
      </c>
      <c r="N173">
        <v>1</v>
      </c>
      <c r="O173" s="5">
        <f>($E173/$D173)*100</f>
        <v>2E-3</v>
      </c>
      <c r="P173">
        <f>AVERAGE($E173,$N173)</f>
        <v>1</v>
      </c>
      <c r="Q173" t="s">
        <v>8310</v>
      </c>
      <c r="R173" t="s">
        <v>8314</v>
      </c>
      <c r="S173" t="s">
        <v>8268</v>
      </c>
      <c r="T173" t="b">
        <v>0</v>
      </c>
    </row>
    <row r="174" spans="1:20" ht="49.5" x14ac:dyDescent="0.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 s="9">
        <f>(I174/86400)+25569+(-5/24)</f>
        <v>42082.144942129627</v>
      </c>
      <c r="K174">
        <v>1423733323</v>
      </c>
      <c r="L174" s="9">
        <f>($K174/86400)+DATE(1970,1,1)</f>
        <v>42047.394942129627</v>
      </c>
      <c r="M174" t="b">
        <v>0</v>
      </c>
      <c r="N174">
        <v>0</v>
      </c>
      <c r="O174" s="5">
        <f>($E174/$D174)*100</f>
        <v>0</v>
      </c>
      <c r="P174">
        <f>AVERAGE($E174,$N174)</f>
        <v>0</v>
      </c>
      <c r="Q174" t="s">
        <v>8310</v>
      </c>
      <c r="R174" t="s">
        <v>8314</v>
      </c>
      <c r="S174" t="s">
        <v>8268</v>
      </c>
      <c r="T174" t="b">
        <v>0</v>
      </c>
    </row>
    <row r="175" spans="1:20" ht="49.5" x14ac:dyDescent="0.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 s="9">
        <f>(I175/86400)+25569+(-5/24)</f>
        <v>42063.364675925921</v>
      </c>
      <c r="K175">
        <v>1422539108</v>
      </c>
      <c r="L175" s="9">
        <f>($K175/86400)+DATE(1970,1,1)</f>
        <v>42033.573009259257</v>
      </c>
      <c r="M175" t="b">
        <v>0</v>
      </c>
      <c r="N175">
        <v>0</v>
      </c>
      <c r="O175" s="5">
        <f>($E175/$D175)*100</f>
        <v>0</v>
      </c>
      <c r="P175">
        <f>AVERAGE($E175,$N175)</f>
        <v>0</v>
      </c>
      <c r="Q175" t="s">
        <v>8310</v>
      </c>
      <c r="R175" t="s">
        <v>8314</v>
      </c>
      <c r="S175" t="s">
        <v>8268</v>
      </c>
      <c r="T175" t="b">
        <v>0</v>
      </c>
    </row>
    <row r="176" spans="1:20" ht="66" x14ac:dyDescent="0.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 s="9">
        <f>(I176/86400)+25569+(-5/24)</f>
        <v>42132.55064814815</v>
      </c>
      <c r="K176">
        <v>1425924776</v>
      </c>
      <c r="L176" s="9">
        <f>($K176/86400)+DATE(1970,1,1)</f>
        <v>42072.758981481486</v>
      </c>
      <c r="M176" t="b">
        <v>0</v>
      </c>
      <c r="N176">
        <v>0</v>
      </c>
      <c r="O176" s="5">
        <f>($E176/$D176)*100</f>
        <v>0</v>
      </c>
      <c r="P176">
        <f>AVERAGE($E176,$N176)</f>
        <v>0</v>
      </c>
      <c r="Q176" t="s">
        <v>8310</v>
      </c>
      <c r="R176" t="s">
        <v>8314</v>
      </c>
      <c r="S176" t="s">
        <v>8268</v>
      </c>
      <c r="T176" t="b">
        <v>0</v>
      </c>
    </row>
    <row r="177" spans="1:20" ht="66" x14ac:dyDescent="0.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 s="9">
        <f>(I177/86400)+25569+(-5/24)</f>
        <v>41880.569571759253</v>
      </c>
      <c r="K177">
        <v>1407177611</v>
      </c>
      <c r="L177" s="9">
        <f>($K177/86400)+DATE(1970,1,1)</f>
        <v>41855.777905092589</v>
      </c>
      <c r="M177" t="b">
        <v>0</v>
      </c>
      <c r="N177">
        <v>26</v>
      </c>
      <c r="O177" s="5">
        <f>($E177/$D177)*100</f>
        <v>6.4850000000000003</v>
      </c>
      <c r="P177">
        <f>AVERAGE($E177,$N177)</f>
        <v>661.5</v>
      </c>
      <c r="Q177" t="s">
        <v>8310</v>
      </c>
      <c r="R177" t="s">
        <v>8314</v>
      </c>
      <c r="S177" t="s">
        <v>8268</v>
      </c>
      <c r="T177" t="b">
        <v>0</v>
      </c>
    </row>
    <row r="178" spans="1:20" ht="66" x14ac:dyDescent="0.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 s="9">
        <f>(I178/86400)+25569+(-5/24)</f>
        <v>42221.615729166668</v>
      </c>
      <c r="K178">
        <v>1436211999</v>
      </c>
      <c r="L178" s="9">
        <f>($K178/86400)+DATE(1970,1,1)</f>
        <v>42191.824062500003</v>
      </c>
      <c r="M178" t="b">
        <v>0</v>
      </c>
      <c r="N178">
        <v>0</v>
      </c>
      <c r="O178" s="5">
        <f>($E178/$D178)*100</f>
        <v>0</v>
      </c>
      <c r="P178">
        <f>AVERAGE($E178,$N178)</f>
        <v>0</v>
      </c>
      <c r="Q178" t="s">
        <v>8310</v>
      </c>
      <c r="R178" t="s">
        <v>8314</v>
      </c>
      <c r="S178" t="s">
        <v>8268</v>
      </c>
      <c r="T178" t="b">
        <v>0</v>
      </c>
    </row>
    <row r="179" spans="1:20" ht="33" x14ac:dyDescent="0.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 s="9">
        <f>(I179/86400)+25569+(-5/24)</f>
        <v>42086.797754629624</v>
      </c>
      <c r="K179">
        <v>1425690526</v>
      </c>
      <c r="L179" s="9">
        <f>($K179/86400)+DATE(1970,1,1)</f>
        <v>42070.047754629632</v>
      </c>
      <c r="M179" t="b">
        <v>0</v>
      </c>
      <c r="N179">
        <v>7</v>
      </c>
      <c r="O179" s="5">
        <f>($E179/$D179)*100</f>
        <v>40</v>
      </c>
      <c r="P179">
        <f>AVERAGE($E179,$N179)</f>
        <v>93.5</v>
      </c>
      <c r="Q179" t="s">
        <v>8310</v>
      </c>
      <c r="R179" t="s">
        <v>8314</v>
      </c>
      <c r="S179" t="s">
        <v>8268</v>
      </c>
      <c r="T179" t="b">
        <v>0</v>
      </c>
    </row>
    <row r="180" spans="1:20" ht="49.5" x14ac:dyDescent="0.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 s="9">
        <f>(I180/86400)+25569+(-5/24)</f>
        <v>42334.788715277777</v>
      </c>
      <c r="K180">
        <v>1445986545</v>
      </c>
      <c r="L180" s="9">
        <f>($K180/86400)+DATE(1970,1,1)</f>
        <v>42304.955381944441</v>
      </c>
      <c r="M180" t="b">
        <v>0</v>
      </c>
      <c r="N180">
        <v>0</v>
      </c>
      <c r="O180" s="5">
        <f>($E180/$D180)*100</f>
        <v>0</v>
      </c>
      <c r="P180">
        <f>AVERAGE($E180,$N180)</f>
        <v>0</v>
      </c>
      <c r="Q180" t="s">
        <v>8310</v>
      </c>
      <c r="R180" t="s">
        <v>8314</v>
      </c>
      <c r="S180" t="s">
        <v>8268</v>
      </c>
      <c r="T180" t="b">
        <v>0</v>
      </c>
    </row>
    <row r="181" spans="1:20" ht="33" x14ac:dyDescent="0.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 s="9">
        <f>(I181/86400)+25569+(-5/24)</f>
        <v>42432.872164351851</v>
      </c>
      <c r="K181">
        <v>1454464555</v>
      </c>
      <c r="L181" s="9">
        <f>($K181/86400)+DATE(1970,1,1)</f>
        <v>42403.080497685187</v>
      </c>
      <c r="M181" t="b">
        <v>0</v>
      </c>
      <c r="N181">
        <v>2</v>
      </c>
      <c r="O181" s="5">
        <f>($E181/$D181)*100</f>
        <v>20</v>
      </c>
      <c r="P181">
        <f>AVERAGE($E181,$N181)</f>
        <v>101</v>
      </c>
      <c r="Q181" t="s">
        <v>8310</v>
      </c>
      <c r="R181" t="s">
        <v>8314</v>
      </c>
      <c r="S181" t="s">
        <v>8268</v>
      </c>
      <c r="T181" t="b">
        <v>0</v>
      </c>
    </row>
    <row r="182" spans="1:20" ht="66" x14ac:dyDescent="0.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 s="9">
        <f>(I182/86400)+25569+(-5/24)</f>
        <v>42107.583333333336</v>
      </c>
      <c r="K182">
        <v>1425512843</v>
      </c>
      <c r="L182" s="9">
        <f>($K182/86400)+DATE(1970,1,1)</f>
        <v>42067.991238425922</v>
      </c>
      <c r="M182" t="b">
        <v>0</v>
      </c>
      <c r="N182">
        <v>13</v>
      </c>
      <c r="O182" s="5">
        <f>($E182/$D182)*100</f>
        <v>33.416666666666664</v>
      </c>
      <c r="P182">
        <f>AVERAGE($E182,$N182)</f>
        <v>207</v>
      </c>
      <c r="Q182" t="s">
        <v>8310</v>
      </c>
      <c r="R182" t="s">
        <v>8314</v>
      </c>
      <c r="S182" t="s">
        <v>8268</v>
      </c>
      <c r="T182" t="b">
        <v>0</v>
      </c>
    </row>
    <row r="183" spans="1:20" ht="66" x14ac:dyDescent="0.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 s="9">
        <f>(I183/86400)+25569+(-5/24)</f>
        <v>42177.533506944441</v>
      </c>
      <c r="K183">
        <v>1432403295</v>
      </c>
      <c r="L183" s="9">
        <f>($K183/86400)+DATE(1970,1,1)</f>
        <v>42147.741840277777</v>
      </c>
      <c r="M183" t="b">
        <v>0</v>
      </c>
      <c r="N183">
        <v>4</v>
      </c>
      <c r="O183" s="5">
        <f>($E183/$D183)*100</f>
        <v>21.092608822670172</v>
      </c>
      <c r="P183">
        <f>AVERAGE($E183,$N183)</f>
        <v>363</v>
      </c>
      <c r="Q183" t="s">
        <v>8310</v>
      </c>
      <c r="R183" t="s">
        <v>8314</v>
      </c>
      <c r="S183" t="s">
        <v>8268</v>
      </c>
      <c r="T183" t="b">
        <v>0</v>
      </c>
    </row>
    <row r="184" spans="1:20" ht="66" x14ac:dyDescent="0.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 s="9">
        <f>(I184/86400)+25569+(-5/24)</f>
        <v>42741.803611111107</v>
      </c>
      <c r="K184">
        <v>1481156232</v>
      </c>
      <c r="L184" s="9">
        <f>($K184/86400)+DATE(1970,1,1)</f>
        <v>42712.011944444443</v>
      </c>
      <c r="M184" t="b">
        <v>0</v>
      </c>
      <c r="N184">
        <v>0</v>
      </c>
      <c r="O184" s="5">
        <f>($E184/$D184)*100</f>
        <v>0</v>
      </c>
      <c r="P184">
        <f>AVERAGE($E184,$N184)</f>
        <v>0</v>
      </c>
      <c r="Q184" t="s">
        <v>8310</v>
      </c>
      <c r="R184" t="s">
        <v>8314</v>
      </c>
      <c r="S184" t="s">
        <v>8268</v>
      </c>
      <c r="T184" t="b">
        <v>0</v>
      </c>
    </row>
    <row r="185" spans="1:20" x14ac:dyDescent="0.3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 s="9">
        <f>(I185/86400)+25569+(-5/24)</f>
        <v>41969.643634259257</v>
      </c>
      <c r="K185">
        <v>1414438010</v>
      </c>
      <c r="L185" s="9">
        <f>($K185/86400)+DATE(1970,1,1)</f>
        <v>41939.810300925928</v>
      </c>
      <c r="M185" t="b">
        <v>0</v>
      </c>
      <c r="N185">
        <v>12</v>
      </c>
      <c r="O185" s="5">
        <f>($E185/$D185)*100</f>
        <v>35.856000000000002</v>
      </c>
      <c r="P185">
        <f>AVERAGE($E185,$N185)</f>
        <v>2247</v>
      </c>
      <c r="Q185" t="s">
        <v>8310</v>
      </c>
      <c r="R185" t="s">
        <v>8314</v>
      </c>
      <c r="S185" t="s">
        <v>8268</v>
      </c>
      <c r="T185" t="b">
        <v>0</v>
      </c>
    </row>
    <row r="186" spans="1:20" ht="66" x14ac:dyDescent="0.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 s="9">
        <f>(I186/86400)+25569+(-5/24)</f>
        <v>41882.957638888889</v>
      </c>
      <c r="K186">
        <v>1404586762</v>
      </c>
      <c r="L186" s="9">
        <f>($K186/86400)+DATE(1970,1,1)</f>
        <v>41825.791226851856</v>
      </c>
      <c r="M186" t="b">
        <v>0</v>
      </c>
      <c r="N186">
        <v>2</v>
      </c>
      <c r="O186" s="5">
        <f>($E186/$D186)*100</f>
        <v>3.4000000000000004</v>
      </c>
      <c r="P186">
        <f>AVERAGE($E186,$N186)</f>
        <v>26.5</v>
      </c>
      <c r="Q186" t="s">
        <v>8310</v>
      </c>
      <c r="R186" t="s">
        <v>8314</v>
      </c>
      <c r="S186" t="s">
        <v>8268</v>
      </c>
      <c r="T186" t="b">
        <v>0</v>
      </c>
    </row>
    <row r="187" spans="1:20" x14ac:dyDescent="0.3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 s="9">
        <f>(I187/86400)+25569+(-5/24)</f>
        <v>42600.702997685185</v>
      </c>
      <c r="K187">
        <v>1468965139</v>
      </c>
      <c r="L187" s="9">
        <f>($K187/86400)+DATE(1970,1,1)</f>
        <v>42570.91133101852</v>
      </c>
      <c r="M187" t="b">
        <v>0</v>
      </c>
      <c r="N187">
        <v>10</v>
      </c>
      <c r="O187" s="5">
        <f>($E187/$D187)*100</f>
        <v>5.5</v>
      </c>
      <c r="P187">
        <f>AVERAGE($E187,$N187)</f>
        <v>1105</v>
      </c>
      <c r="Q187" t="s">
        <v>8310</v>
      </c>
      <c r="R187" t="s">
        <v>8314</v>
      </c>
      <c r="S187" t="s">
        <v>8268</v>
      </c>
      <c r="T187" t="b">
        <v>0</v>
      </c>
    </row>
    <row r="188" spans="1:20" ht="66" x14ac:dyDescent="0.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 s="9">
        <f>(I188/86400)+25569+(-5/24)</f>
        <v>42797.624999999993</v>
      </c>
      <c r="K188">
        <v>1485977434</v>
      </c>
      <c r="L188" s="9">
        <f>($K188/86400)+DATE(1970,1,1)</f>
        <v>42767.812893518523</v>
      </c>
      <c r="M188" t="b">
        <v>0</v>
      </c>
      <c r="N188">
        <v>0</v>
      </c>
      <c r="O188" s="5">
        <f>($E188/$D188)*100</f>
        <v>0</v>
      </c>
      <c r="P188">
        <f>AVERAGE($E188,$N188)</f>
        <v>0</v>
      </c>
      <c r="Q188" t="s">
        <v>8310</v>
      </c>
      <c r="R188" t="s">
        <v>8314</v>
      </c>
      <c r="S188" t="s">
        <v>8268</v>
      </c>
      <c r="T188" t="b">
        <v>0</v>
      </c>
    </row>
    <row r="189" spans="1:20" ht="49.5" x14ac:dyDescent="0.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 s="9">
        <f>(I189/86400)+25569+(-5/24)</f>
        <v>42206.082638888889</v>
      </c>
      <c r="K189">
        <v>1435383457</v>
      </c>
      <c r="L189" s="9">
        <f>($K189/86400)+DATE(1970,1,1)</f>
        <v>42182.234456018516</v>
      </c>
      <c r="M189" t="b">
        <v>0</v>
      </c>
      <c r="N189">
        <v>5</v>
      </c>
      <c r="O189" s="5">
        <f>($E189/$D189)*100</f>
        <v>16</v>
      </c>
      <c r="P189">
        <f>AVERAGE($E189,$N189)</f>
        <v>402.5</v>
      </c>
      <c r="Q189" t="s">
        <v>8310</v>
      </c>
      <c r="R189" t="s">
        <v>8314</v>
      </c>
      <c r="S189" t="s">
        <v>8268</v>
      </c>
      <c r="T189" t="b">
        <v>0</v>
      </c>
    </row>
    <row r="190" spans="1:20" ht="66" x14ac:dyDescent="0.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 s="9">
        <f>(I190/86400)+25569+(-5/24)</f>
        <v>41886.974710648145</v>
      </c>
      <c r="K190">
        <v>1407299015</v>
      </c>
      <c r="L190" s="9">
        <f>($K190/86400)+DATE(1970,1,1)</f>
        <v>41857.18304398148</v>
      </c>
      <c r="M190" t="b">
        <v>0</v>
      </c>
      <c r="N190">
        <v>0</v>
      </c>
      <c r="O190" s="5">
        <f>($E190/$D190)*100</f>
        <v>0</v>
      </c>
      <c r="P190">
        <f>AVERAGE($E190,$N190)</f>
        <v>0</v>
      </c>
      <c r="Q190" t="s">
        <v>8310</v>
      </c>
      <c r="R190" t="s">
        <v>8314</v>
      </c>
      <c r="S190" t="s">
        <v>8268</v>
      </c>
      <c r="T190" t="b">
        <v>0</v>
      </c>
    </row>
    <row r="191" spans="1:20" ht="66" x14ac:dyDescent="0.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 s="9">
        <f>(I191/86400)+25569+(-5/24)</f>
        <v>42616.482372685183</v>
      </c>
      <c r="K191">
        <v>1467736477</v>
      </c>
      <c r="L191" s="9">
        <f>($K191/86400)+DATE(1970,1,1)</f>
        <v>42556.690706018519</v>
      </c>
      <c r="M191" t="b">
        <v>0</v>
      </c>
      <c r="N191">
        <v>5</v>
      </c>
      <c r="O191" s="5">
        <f>($E191/$D191)*100</f>
        <v>6.8999999999999992E-2</v>
      </c>
      <c r="P191">
        <f>AVERAGE($E191,$N191)</f>
        <v>175</v>
      </c>
      <c r="Q191" t="s">
        <v>8310</v>
      </c>
      <c r="R191" t="s">
        <v>8314</v>
      </c>
      <c r="S191" t="s">
        <v>8268</v>
      </c>
      <c r="T191" t="b">
        <v>0</v>
      </c>
    </row>
    <row r="192" spans="1:20" x14ac:dyDescent="0.3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 s="9">
        <f>(I192/86400)+25569+(-5/24)</f>
        <v>42537.442662037036</v>
      </c>
      <c r="K192">
        <v>1465227446</v>
      </c>
      <c r="L192" s="9">
        <f>($K192/86400)+DATE(1970,1,1)</f>
        <v>42527.650995370372</v>
      </c>
      <c r="M192" t="b">
        <v>0</v>
      </c>
      <c r="N192">
        <v>1</v>
      </c>
      <c r="O192" s="5">
        <f>($E192/$D192)*100</f>
        <v>0.41666666666666669</v>
      </c>
      <c r="P192">
        <f>AVERAGE($E192,$N192)</f>
        <v>25.5</v>
      </c>
      <c r="Q192" t="s">
        <v>8310</v>
      </c>
      <c r="R192" t="s">
        <v>8314</v>
      </c>
      <c r="S192" t="s">
        <v>8268</v>
      </c>
      <c r="T192" t="b">
        <v>0</v>
      </c>
    </row>
    <row r="193" spans="1:20" ht="49.5" x14ac:dyDescent="0.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 s="9">
        <f>(I193/86400)+25569+(-5/24)</f>
        <v>42279.233078703699</v>
      </c>
      <c r="K193">
        <v>1440326138</v>
      </c>
      <c r="L193" s="9">
        <f>($K193/86400)+DATE(1970,1,1)</f>
        <v>42239.441412037035</v>
      </c>
      <c r="M193" t="b">
        <v>0</v>
      </c>
      <c r="N193">
        <v>3</v>
      </c>
      <c r="O193" s="5">
        <f>($E193/$D193)*100</f>
        <v>5</v>
      </c>
      <c r="P193">
        <f>AVERAGE($E193,$N193)</f>
        <v>126.5</v>
      </c>
      <c r="Q193" t="s">
        <v>8310</v>
      </c>
      <c r="R193" t="s">
        <v>8314</v>
      </c>
      <c r="S193" t="s">
        <v>8268</v>
      </c>
      <c r="T193" t="b">
        <v>0</v>
      </c>
    </row>
    <row r="194" spans="1:20" ht="66" x14ac:dyDescent="0.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 s="9">
        <f>(I194/86400)+25569+(-5/24)</f>
        <v>41929.583703703705</v>
      </c>
      <c r="K194">
        <v>1410980432</v>
      </c>
      <c r="L194" s="9">
        <f>($K194/86400)+DATE(1970,1,1)</f>
        <v>41899.792037037041</v>
      </c>
      <c r="M194" t="b">
        <v>0</v>
      </c>
      <c r="N194">
        <v>3</v>
      </c>
      <c r="O194" s="5">
        <f>($E194/$D194)*100</f>
        <v>1.6999999999999999E-3</v>
      </c>
      <c r="P194">
        <f>AVERAGE($E194,$N194)</f>
        <v>10</v>
      </c>
      <c r="Q194" t="s">
        <v>8310</v>
      </c>
      <c r="R194" t="s">
        <v>8314</v>
      </c>
      <c r="S194" t="s">
        <v>8268</v>
      </c>
      <c r="T194" t="b">
        <v>0</v>
      </c>
    </row>
    <row r="195" spans="1:20" ht="66" x14ac:dyDescent="0.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 s="9">
        <f>(I195/86400)+25569+(-5/24)</f>
        <v>41971.768124999995</v>
      </c>
      <c r="K195">
        <v>1412029566</v>
      </c>
      <c r="L195" s="9">
        <f>($K195/86400)+DATE(1970,1,1)</f>
        <v>41911.934791666667</v>
      </c>
      <c r="M195" t="b">
        <v>0</v>
      </c>
      <c r="N195">
        <v>0</v>
      </c>
      <c r="O195" s="5">
        <f>($E195/$D195)*100</f>
        <v>0</v>
      </c>
      <c r="P195">
        <f>AVERAGE($E195,$N195)</f>
        <v>0</v>
      </c>
      <c r="Q195" t="s">
        <v>8310</v>
      </c>
      <c r="R195" t="s">
        <v>8314</v>
      </c>
      <c r="S195" t="s">
        <v>8268</v>
      </c>
      <c r="T195" t="b">
        <v>0</v>
      </c>
    </row>
    <row r="196" spans="1:20" ht="49.5" x14ac:dyDescent="0.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 s="9">
        <f>(I196/86400)+25569+(-5/24)</f>
        <v>42435.788553240738</v>
      </c>
      <c r="K196">
        <v>1452124531</v>
      </c>
      <c r="L196" s="9">
        <f>($K196/86400)+DATE(1970,1,1)</f>
        <v>42375.996886574074</v>
      </c>
      <c r="M196" t="b">
        <v>0</v>
      </c>
      <c r="N196">
        <v>3</v>
      </c>
      <c r="O196" s="5">
        <f>($E196/$D196)*100</f>
        <v>0.12</v>
      </c>
      <c r="P196">
        <f>AVERAGE($E196,$N196)</f>
        <v>3</v>
      </c>
      <c r="Q196" t="s">
        <v>8310</v>
      </c>
      <c r="R196" t="s">
        <v>8314</v>
      </c>
      <c r="S196" t="s">
        <v>8268</v>
      </c>
      <c r="T196" t="b">
        <v>0</v>
      </c>
    </row>
    <row r="197" spans="1:20" ht="66" x14ac:dyDescent="0.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 s="9">
        <f>(I197/86400)+25569+(-5/24)</f>
        <v>42195.462175925924</v>
      </c>
      <c r="K197">
        <v>1431360332</v>
      </c>
      <c r="L197" s="9">
        <f>($K197/86400)+DATE(1970,1,1)</f>
        <v>42135.67050925926</v>
      </c>
      <c r="M197" t="b">
        <v>0</v>
      </c>
      <c r="N197">
        <v>0</v>
      </c>
      <c r="O197" s="5">
        <f>($E197/$D197)*100</f>
        <v>0</v>
      </c>
      <c r="P197">
        <f>AVERAGE($E197,$N197)</f>
        <v>0</v>
      </c>
      <c r="Q197" t="s">
        <v>8310</v>
      </c>
      <c r="R197" t="s">
        <v>8314</v>
      </c>
      <c r="S197" t="s">
        <v>8268</v>
      </c>
      <c r="T197" t="b">
        <v>0</v>
      </c>
    </row>
    <row r="198" spans="1:20" ht="49.5" x14ac:dyDescent="0.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 s="9">
        <f>(I198/86400)+25569+(-5/24)</f>
        <v>42287.666666666664</v>
      </c>
      <c r="K198">
        <v>1442062898</v>
      </c>
      <c r="L198" s="9">
        <f>($K198/86400)+DATE(1970,1,1)</f>
        <v>42259.542800925927</v>
      </c>
      <c r="M198" t="b">
        <v>0</v>
      </c>
      <c r="N198">
        <v>19</v>
      </c>
      <c r="O198" s="5">
        <f>($E198/$D198)*100</f>
        <v>41.857142857142861</v>
      </c>
      <c r="P198">
        <f>AVERAGE($E198,$N198)</f>
        <v>742</v>
      </c>
      <c r="Q198" t="s">
        <v>8310</v>
      </c>
      <c r="R198" t="s">
        <v>8314</v>
      </c>
      <c r="S198" t="s">
        <v>8268</v>
      </c>
      <c r="T198" t="b">
        <v>0</v>
      </c>
    </row>
    <row r="199" spans="1:20" ht="66" x14ac:dyDescent="0.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 s="9">
        <f>(I199/86400)+25569+(-5/24)</f>
        <v>42783.666666666664</v>
      </c>
      <c r="K199">
        <v>1483734100</v>
      </c>
      <c r="L199" s="9">
        <f>($K199/86400)+DATE(1970,1,1)</f>
        <v>42741.848379629635</v>
      </c>
      <c r="M199" t="b">
        <v>0</v>
      </c>
      <c r="N199">
        <v>8</v>
      </c>
      <c r="O199" s="5">
        <f>($E199/$D199)*100</f>
        <v>10.48</v>
      </c>
      <c r="P199">
        <f>AVERAGE($E199,$N199)</f>
        <v>135</v>
      </c>
      <c r="Q199" t="s">
        <v>8310</v>
      </c>
      <c r="R199" t="s">
        <v>8314</v>
      </c>
      <c r="S199" t="s">
        <v>8268</v>
      </c>
      <c r="T199" t="b">
        <v>0</v>
      </c>
    </row>
    <row r="200" spans="1:20" ht="66" x14ac:dyDescent="0.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 s="9">
        <f>(I200/86400)+25569+(-5/24)</f>
        <v>41917.175023148149</v>
      </c>
      <c r="K200">
        <v>1409908322</v>
      </c>
      <c r="L200" s="9">
        <f>($K200/86400)+DATE(1970,1,1)</f>
        <v>41887.383356481485</v>
      </c>
      <c r="M200" t="b">
        <v>0</v>
      </c>
      <c r="N200">
        <v>6</v>
      </c>
      <c r="O200" s="5">
        <f>($E200/$D200)*100</f>
        <v>1.1159999999999999</v>
      </c>
      <c r="P200">
        <f>AVERAGE($E200,$N200)</f>
        <v>142.5</v>
      </c>
      <c r="Q200" t="s">
        <v>8310</v>
      </c>
      <c r="R200" t="s">
        <v>8314</v>
      </c>
      <c r="S200" t="s">
        <v>8268</v>
      </c>
      <c r="T200" t="b">
        <v>0</v>
      </c>
    </row>
    <row r="201" spans="1:20" ht="66" x14ac:dyDescent="0.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 s="9">
        <f>(I201/86400)+25569+(-5/24)</f>
        <v>42613.915532407402</v>
      </c>
      <c r="K201">
        <v>1470106702</v>
      </c>
      <c r="L201" s="9">
        <f>($K201/86400)+DATE(1970,1,1)</f>
        <v>42584.123865740738</v>
      </c>
      <c r="M201" t="b">
        <v>0</v>
      </c>
      <c r="N201">
        <v>0</v>
      </c>
      <c r="O201" s="5">
        <f>($E201/$D201)*100</f>
        <v>0</v>
      </c>
      <c r="P201">
        <f>AVERAGE($E201,$N201)</f>
        <v>0</v>
      </c>
      <c r="Q201" t="s">
        <v>8310</v>
      </c>
      <c r="R201" t="s">
        <v>8314</v>
      </c>
      <c r="S201" t="s">
        <v>8268</v>
      </c>
      <c r="T201" t="b">
        <v>0</v>
      </c>
    </row>
    <row r="202" spans="1:20" ht="49.5" x14ac:dyDescent="0.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 s="9">
        <f>(I202/86400)+25569+(-5/24)</f>
        <v>41896.875034722216</v>
      </c>
      <c r="K202">
        <v>1408154403</v>
      </c>
      <c r="L202" s="9">
        <f>($K202/86400)+DATE(1970,1,1)</f>
        <v>41867.083368055552</v>
      </c>
      <c r="M202" t="b">
        <v>0</v>
      </c>
      <c r="N202">
        <v>18</v>
      </c>
      <c r="O202" s="5">
        <f>($E202/$D202)*100</f>
        <v>26.192500000000003</v>
      </c>
      <c r="P202">
        <f>AVERAGE($E202,$N202)</f>
        <v>794.77499999999998</v>
      </c>
      <c r="Q202" t="s">
        <v>8310</v>
      </c>
      <c r="R202" t="s">
        <v>8314</v>
      </c>
      <c r="S202" t="s">
        <v>8268</v>
      </c>
      <c r="T202" t="b">
        <v>0</v>
      </c>
    </row>
    <row r="203" spans="1:20" ht="66" x14ac:dyDescent="0.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 s="9">
        <f>(I203/86400)+25569+(-5/24)</f>
        <v>42043.610289351847</v>
      </c>
      <c r="K203">
        <v>1421696329</v>
      </c>
      <c r="L203" s="9">
        <f>($K203/86400)+DATE(1970,1,1)</f>
        <v>42023.818622685183</v>
      </c>
      <c r="M203" t="b">
        <v>0</v>
      </c>
      <c r="N203">
        <v>7</v>
      </c>
      <c r="O203" s="5">
        <f>($E203/$D203)*100</f>
        <v>58.461538461538467</v>
      </c>
      <c r="P203">
        <f>AVERAGE($E203,$N203)</f>
        <v>193.5</v>
      </c>
      <c r="Q203" t="s">
        <v>8310</v>
      </c>
      <c r="R203" t="s">
        <v>8314</v>
      </c>
      <c r="S203" t="s">
        <v>8268</v>
      </c>
      <c r="T203" t="b">
        <v>0</v>
      </c>
    </row>
    <row r="204" spans="1:20" x14ac:dyDescent="0.3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 s="9">
        <f>(I204/86400)+25569+(-5/24)</f>
        <v>42285.665972222218</v>
      </c>
      <c r="K204">
        <v>1441750564</v>
      </c>
      <c r="L204" s="9">
        <f>($K204/86400)+DATE(1970,1,1)</f>
        <v>42255.927824074075</v>
      </c>
      <c r="M204" t="b">
        <v>0</v>
      </c>
      <c r="N204">
        <v>0</v>
      </c>
      <c r="O204" s="5">
        <f>($E204/$D204)*100</f>
        <v>0</v>
      </c>
      <c r="P204">
        <f>AVERAGE($E204,$N204)</f>
        <v>0</v>
      </c>
      <c r="Q204" t="s">
        <v>8310</v>
      </c>
      <c r="R204" t="s">
        <v>8314</v>
      </c>
      <c r="S204" t="s">
        <v>8268</v>
      </c>
      <c r="T204" t="b">
        <v>0</v>
      </c>
    </row>
    <row r="205" spans="1:20" ht="66" x14ac:dyDescent="0.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 s="9">
        <f>(I205/86400)+25569+(-5/24)</f>
        <v>42033.639629629623</v>
      </c>
      <c r="K205">
        <v>1417378864</v>
      </c>
      <c r="L205" s="9">
        <f>($K205/86400)+DATE(1970,1,1)</f>
        <v>41973.847962962958</v>
      </c>
      <c r="M205" t="b">
        <v>0</v>
      </c>
      <c r="N205">
        <v>8</v>
      </c>
      <c r="O205" s="5">
        <f>($E205/$D205)*100</f>
        <v>29.84</v>
      </c>
      <c r="P205">
        <f>AVERAGE($E205,$N205)</f>
        <v>377</v>
      </c>
      <c r="Q205" t="s">
        <v>8310</v>
      </c>
      <c r="R205" t="s">
        <v>8314</v>
      </c>
      <c r="S205" t="s">
        <v>8268</v>
      </c>
      <c r="T205" t="b">
        <v>0</v>
      </c>
    </row>
    <row r="206" spans="1:20" ht="66" x14ac:dyDescent="0.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 s="9">
        <f>(I206/86400)+25569+(-5/24)</f>
        <v>42586.375034722216</v>
      </c>
      <c r="K206">
        <v>1467727203</v>
      </c>
      <c r="L206" s="9">
        <f>($K206/86400)+DATE(1970,1,1)</f>
        <v>42556.583368055552</v>
      </c>
      <c r="M206" t="b">
        <v>0</v>
      </c>
      <c r="N206">
        <v>1293</v>
      </c>
      <c r="O206" s="5">
        <f>($E206/$D206)*100</f>
        <v>50.721666666666664</v>
      </c>
      <c r="P206">
        <f>AVERAGE($E206,$N206)</f>
        <v>76729</v>
      </c>
      <c r="Q206" t="s">
        <v>8310</v>
      </c>
      <c r="R206" t="s">
        <v>8314</v>
      </c>
      <c r="S206" t="s">
        <v>8268</v>
      </c>
      <c r="T206" t="b">
        <v>0</v>
      </c>
    </row>
    <row r="207" spans="1:20" ht="49.5" x14ac:dyDescent="0.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 s="9">
        <f>(I207/86400)+25569+(-5/24)</f>
        <v>42283.423865740733</v>
      </c>
      <c r="K207">
        <v>1441120222</v>
      </c>
      <c r="L207" s="9">
        <f>($K207/86400)+DATE(1970,1,1)</f>
        <v>42248.632199074069</v>
      </c>
      <c r="M207" t="b">
        <v>0</v>
      </c>
      <c r="N207">
        <v>17</v>
      </c>
      <c r="O207" s="5">
        <f>($E207/$D207)*100</f>
        <v>16.25</v>
      </c>
      <c r="P207">
        <f>AVERAGE($E207,$N207)</f>
        <v>658.5</v>
      </c>
      <c r="Q207" t="s">
        <v>8310</v>
      </c>
      <c r="R207" t="s">
        <v>8314</v>
      </c>
      <c r="S207" t="s">
        <v>8268</v>
      </c>
      <c r="T207" t="b">
        <v>0</v>
      </c>
    </row>
    <row r="208" spans="1:20" ht="49.5" x14ac:dyDescent="0.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 s="9">
        <f>(I208/86400)+25569+(-5/24)</f>
        <v>42587.79609953703</v>
      </c>
      <c r="K208">
        <v>1468627583</v>
      </c>
      <c r="L208" s="9">
        <f>($K208/86400)+DATE(1970,1,1)</f>
        <v>42567.004432870366</v>
      </c>
      <c r="M208" t="b">
        <v>0</v>
      </c>
      <c r="N208">
        <v>0</v>
      </c>
      <c r="O208" s="5">
        <f>($E208/$D208)*100</f>
        <v>0</v>
      </c>
      <c r="P208">
        <f>AVERAGE($E208,$N208)</f>
        <v>0</v>
      </c>
      <c r="Q208" t="s">
        <v>8310</v>
      </c>
      <c r="R208" t="s">
        <v>8314</v>
      </c>
      <c r="S208" t="s">
        <v>8268</v>
      </c>
      <c r="T208" t="b">
        <v>0</v>
      </c>
    </row>
    <row r="209" spans="1:20" ht="66" x14ac:dyDescent="0.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 s="9">
        <f>(I209/86400)+25569+(-5/24)</f>
        <v>42007.988865740735</v>
      </c>
      <c r="K209">
        <v>1417754638</v>
      </c>
      <c r="L209" s="9">
        <f>($K209/86400)+DATE(1970,1,1)</f>
        <v>41978.197199074071</v>
      </c>
      <c r="M209" t="b">
        <v>0</v>
      </c>
      <c r="N209">
        <v>13</v>
      </c>
      <c r="O209" s="5">
        <f>($E209/$D209)*100</f>
        <v>15.214285714285714</v>
      </c>
      <c r="P209">
        <f>AVERAGE($E209,$N209)</f>
        <v>1071.5</v>
      </c>
      <c r="Q209" t="s">
        <v>8310</v>
      </c>
      <c r="R209" t="s">
        <v>8314</v>
      </c>
      <c r="S209" t="s">
        <v>8268</v>
      </c>
      <c r="T209" t="b">
        <v>0</v>
      </c>
    </row>
    <row r="210" spans="1:20" ht="66" x14ac:dyDescent="0.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 s="9">
        <f>(I210/86400)+25569+(-5/24)</f>
        <v>41989.16165509259</v>
      </c>
      <c r="K210">
        <v>1416127967</v>
      </c>
      <c r="L210" s="9">
        <f>($K210/86400)+DATE(1970,1,1)</f>
        <v>41959.369988425926</v>
      </c>
      <c r="M210" t="b">
        <v>0</v>
      </c>
      <c r="N210">
        <v>0</v>
      </c>
      <c r="O210" s="5">
        <f>($E210/$D210)*100</f>
        <v>0</v>
      </c>
      <c r="P210">
        <f>AVERAGE($E210,$N210)</f>
        <v>0</v>
      </c>
      <c r="Q210" t="s">
        <v>8310</v>
      </c>
      <c r="R210" t="s">
        <v>8314</v>
      </c>
      <c r="S210" t="s">
        <v>8268</v>
      </c>
      <c r="T210" t="b">
        <v>0</v>
      </c>
    </row>
    <row r="211" spans="1:20" ht="66" x14ac:dyDescent="0.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 s="9">
        <f>(I211/86400)+25569+(-5/24)</f>
        <v>42195.714525462965</v>
      </c>
      <c r="K211">
        <v>1433974135</v>
      </c>
      <c r="L211" s="9">
        <f>($K211/86400)+DATE(1970,1,1)</f>
        <v>42165.922858796301</v>
      </c>
      <c r="M211" t="b">
        <v>0</v>
      </c>
      <c r="N211">
        <v>0</v>
      </c>
      <c r="O211" s="5">
        <f>($E211/$D211)*100</f>
        <v>0</v>
      </c>
      <c r="P211">
        <f>AVERAGE($E211,$N211)</f>
        <v>0</v>
      </c>
      <c r="Q211" t="s">
        <v>8310</v>
      </c>
      <c r="R211" t="s">
        <v>8314</v>
      </c>
      <c r="S211" t="s">
        <v>8268</v>
      </c>
      <c r="T211" t="b">
        <v>0</v>
      </c>
    </row>
    <row r="212" spans="1:20" ht="66" x14ac:dyDescent="0.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 s="9">
        <f>(I212/86400)+25569+(-5/24)</f>
        <v>42277.999999999993</v>
      </c>
      <c r="K212">
        <v>1441157592</v>
      </c>
      <c r="L212" s="9">
        <f>($K212/86400)+DATE(1970,1,1)</f>
        <v>42249.064722222218</v>
      </c>
      <c r="M212" t="b">
        <v>0</v>
      </c>
      <c r="N212">
        <v>33</v>
      </c>
      <c r="O212" s="5">
        <f>($E212/$D212)*100</f>
        <v>25.25</v>
      </c>
      <c r="P212">
        <f>AVERAGE($E212,$N212)</f>
        <v>1531.5</v>
      </c>
      <c r="Q212" t="s">
        <v>8310</v>
      </c>
      <c r="R212" t="s">
        <v>8314</v>
      </c>
      <c r="S212" t="s">
        <v>8268</v>
      </c>
      <c r="T212" t="b">
        <v>0</v>
      </c>
    </row>
    <row r="213" spans="1:20" ht="66" x14ac:dyDescent="0.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 s="9">
        <f>(I213/86400)+25569+(-5/24)</f>
        <v>42265.951585648145</v>
      </c>
      <c r="K213">
        <v>1440042617</v>
      </c>
      <c r="L213" s="9">
        <f>($K213/86400)+DATE(1970,1,1)</f>
        <v>42236.159918981481</v>
      </c>
      <c r="M213" t="b">
        <v>0</v>
      </c>
      <c r="N213">
        <v>12</v>
      </c>
      <c r="O213" s="5">
        <f>($E213/$D213)*100</f>
        <v>44.6</v>
      </c>
      <c r="P213">
        <f>AVERAGE($E213,$N213)</f>
        <v>1121</v>
      </c>
      <c r="Q213" t="s">
        <v>8310</v>
      </c>
      <c r="R213" t="s">
        <v>8314</v>
      </c>
      <c r="S213" t="s">
        <v>8268</v>
      </c>
      <c r="T213" t="b">
        <v>0</v>
      </c>
    </row>
    <row r="214" spans="1:20" ht="49.5" x14ac:dyDescent="0.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 s="9">
        <f>(I214/86400)+25569+(-5/24)</f>
        <v>42476.631018518521</v>
      </c>
      <c r="K214">
        <v>1455656920</v>
      </c>
      <c r="L214" s="9">
        <f>($K214/86400)+DATE(1970,1,1)</f>
        <v>42416.881018518514</v>
      </c>
      <c r="M214" t="b">
        <v>0</v>
      </c>
      <c r="N214">
        <v>1</v>
      </c>
      <c r="O214" s="5">
        <f>($E214/$D214)*100</f>
        <v>1.5873015873015872E-2</v>
      </c>
      <c r="P214">
        <f>AVERAGE($E214,$N214)</f>
        <v>1</v>
      </c>
      <c r="Q214" t="s">
        <v>8310</v>
      </c>
      <c r="R214" t="s">
        <v>8314</v>
      </c>
      <c r="S214" t="s">
        <v>8268</v>
      </c>
      <c r="T214" t="b">
        <v>0</v>
      </c>
    </row>
    <row r="215" spans="1:20" ht="49.5" x14ac:dyDescent="0.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 s="9">
        <f>(I215/86400)+25569+(-5/24)</f>
        <v>42232.379641203697</v>
      </c>
      <c r="K215">
        <v>1437142547</v>
      </c>
      <c r="L215" s="9">
        <f>($K215/86400)+DATE(1970,1,1)</f>
        <v>42202.594293981485</v>
      </c>
      <c r="M215" t="b">
        <v>0</v>
      </c>
      <c r="N215">
        <v>1</v>
      </c>
      <c r="O215" s="5">
        <f>($E215/$D215)*100</f>
        <v>0.04</v>
      </c>
      <c r="P215">
        <f>AVERAGE($E215,$N215)</f>
        <v>10.5</v>
      </c>
      <c r="Q215" t="s">
        <v>8310</v>
      </c>
      <c r="R215" t="s">
        <v>8314</v>
      </c>
      <c r="S215" t="s">
        <v>8268</v>
      </c>
      <c r="T215" t="b">
        <v>0</v>
      </c>
    </row>
    <row r="216" spans="1:20" ht="66" x14ac:dyDescent="0.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 s="9">
        <f>(I216/86400)+25569+(-5/24)</f>
        <v>42069.432280092595</v>
      </c>
      <c r="K216">
        <v>1420471349</v>
      </c>
      <c r="L216" s="9">
        <f>($K216/86400)+DATE(1970,1,1)</f>
        <v>42009.64061342593</v>
      </c>
      <c r="M216" t="b">
        <v>0</v>
      </c>
      <c r="N216">
        <v>1</v>
      </c>
      <c r="O216" s="5">
        <f>($E216/$D216)*100</f>
        <v>8.0000000000000002E-3</v>
      </c>
      <c r="P216">
        <f>AVERAGE($E216,$N216)</f>
        <v>1</v>
      </c>
      <c r="Q216" t="s">
        <v>8310</v>
      </c>
      <c r="R216" t="s">
        <v>8314</v>
      </c>
      <c r="S216" t="s">
        <v>8268</v>
      </c>
      <c r="T216" t="b">
        <v>0</v>
      </c>
    </row>
    <row r="217" spans="1:20" ht="66" x14ac:dyDescent="0.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 s="9">
        <f>(I217/86400)+25569+(-5/24)</f>
        <v>42417.790972222218</v>
      </c>
      <c r="K217">
        <v>1452058282</v>
      </c>
      <c r="L217" s="9">
        <f>($K217/86400)+DATE(1970,1,1)</f>
        <v>42375.230115740742</v>
      </c>
      <c r="M217" t="b">
        <v>0</v>
      </c>
      <c r="N217">
        <v>1</v>
      </c>
      <c r="O217" s="5">
        <f>($E217/$D217)*100</f>
        <v>0.22727272727272727</v>
      </c>
      <c r="P217">
        <f>AVERAGE($E217,$N217)</f>
        <v>5.5</v>
      </c>
      <c r="Q217" t="s">
        <v>8310</v>
      </c>
      <c r="R217" t="s">
        <v>8314</v>
      </c>
      <c r="S217" t="s">
        <v>8268</v>
      </c>
      <c r="T217" t="b">
        <v>0</v>
      </c>
    </row>
    <row r="218" spans="1:20" ht="66" x14ac:dyDescent="0.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 s="9">
        <f>(I218/86400)+25569+(-5/24)</f>
        <v>42116.708761574067</v>
      </c>
      <c r="K218">
        <v>1425423637</v>
      </c>
      <c r="L218" s="9">
        <f>($K218/86400)+DATE(1970,1,1)</f>
        <v>42066.958761574075</v>
      </c>
      <c r="M218" t="b">
        <v>0</v>
      </c>
      <c r="N218">
        <v>84</v>
      </c>
      <c r="O218" s="5">
        <f>($E218/$D218)*100</f>
        <v>55.698440000000005</v>
      </c>
      <c r="P218">
        <f>AVERAGE($E218,$N218)</f>
        <v>13966.61</v>
      </c>
      <c r="Q218" t="s">
        <v>8310</v>
      </c>
      <c r="R218" t="s">
        <v>8314</v>
      </c>
      <c r="S218" t="s">
        <v>8268</v>
      </c>
      <c r="T218" t="b">
        <v>0</v>
      </c>
    </row>
    <row r="219" spans="1:20" x14ac:dyDescent="0.3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 s="9">
        <f>(I219/86400)+25569+(-5/24)</f>
        <v>42001.432280092595</v>
      </c>
      <c r="K219">
        <v>1417101749</v>
      </c>
      <c r="L219" s="9">
        <f>($K219/86400)+DATE(1970,1,1)</f>
        <v>41970.64061342593</v>
      </c>
      <c r="M219" t="b">
        <v>0</v>
      </c>
      <c r="N219">
        <v>38</v>
      </c>
      <c r="O219" s="5">
        <f>($E219/$D219)*100</f>
        <v>11.943</v>
      </c>
      <c r="P219">
        <f>AVERAGE($E219,$N219)</f>
        <v>5990.5</v>
      </c>
      <c r="Q219" t="s">
        <v>8310</v>
      </c>
      <c r="R219" t="s">
        <v>8314</v>
      </c>
      <c r="S219" t="s">
        <v>8268</v>
      </c>
      <c r="T219" t="b">
        <v>0</v>
      </c>
    </row>
    <row r="220" spans="1:20" ht="66" x14ac:dyDescent="0.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 s="9">
        <f>(I220/86400)+25569+(-5/24)</f>
        <v>42139.420011574075</v>
      </c>
      <c r="K220">
        <v>1426518289</v>
      </c>
      <c r="L220" s="9">
        <f>($K220/86400)+DATE(1970,1,1)</f>
        <v>42079.628344907411</v>
      </c>
      <c r="M220" t="b">
        <v>0</v>
      </c>
      <c r="N220">
        <v>1</v>
      </c>
      <c r="O220" s="5">
        <f>($E220/$D220)*100</f>
        <v>2</v>
      </c>
      <c r="P220">
        <f>AVERAGE($E220,$N220)</f>
        <v>50.5</v>
      </c>
      <c r="Q220" t="s">
        <v>8310</v>
      </c>
      <c r="R220" t="s">
        <v>8314</v>
      </c>
      <c r="S220" t="s">
        <v>8268</v>
      </c>
      <c r="T220" t="b">
        <v>0</v>
      </c>
    </row>
    <row r="221" spans="1:20" ht="49.5" x14ac:dyDescent="0.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 s="9">
        <f>(I221/86400)+25569+(-5/24)</f>
        <v>42461.082638888889</v>
      </c>
      <c r="K221">
        <v>1456732225</v>
      </c>
      <c r="L221" s="9">
        <f>($K221/86400)+DATE(1970,1,1)</f>
        <v>42429.326678240745</v>
      </c>
      <c r="M221" t="b">
        <v>0</v>
      </c>
      <c r="N221">
        <v>76</v>
      </c>
      <c r="O221" s="5">
        <f>($E221/$D221)*100</f>
        <v>17.630000000000003</v>
      </c>
      <c r="P221">
        <f>AVERAGE($E221,$N221)</f>
        <v>4445.5</v>
      </c>
      <c r="Q221" t="s">
        <v>8310</v>
      </c>
      <c r="R221" t="s">
        <v>8314</v>
      </c>
      <c r="S221" t="s">
        <v>8268</v>
      </c>
      <c r="T221" t="b">
        <v>0</v>
      </c>
    </row>
    <row r="222" spans="1:20" ht="66" x14ac:dyDescent="0.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 s="9">
        <f>(I222/86400)+25569+(-5/24)</f>
        <v>42236.629166666666</v>
      </c>
      <c r="K222">
        <v>1436542030</v>
      </c>
      <c r="L222" s="9">
        <f>($K222/86400)+DATE(1970,1,1)</f>
        <v>42195.643865740742</v>
      </c>
      <c r="M222" t="b">
        <v>0</v>
      </c>
      <c r="N222">
        <v>3</v>
      </c>
      <c r="O222" s="5">
        <f>($E222/$D222)*100</f>
        <v>0.72</v>
      </c>
      <c r="P222">
        <f>AVERAGE($E222,$N222)</f>
        <v>181.5</v>
      </c>
      <c r="Q222" t="s">
        <v>8310</v>
      </c>
      <c r="R222" t="s">
        <v>8314</v>
      </c>
      <c r="S222" t="s">
        <v>8268</v>
      </c>
      <c r="T222" t="b">
        <v>0</v>
      </c>
    </row>
    <row r="223" spans="1:20" ht="33" x14ac:dyDescent="0.3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 s="9">
        <f>(I223/86400)+25569+(-5/24)</f>
        <v>42091.587546296294</v>
      </c>
      <c r="K223">
        <v>1422389164</v>
      </c>
      <c r="L223" s="9">
        <f>($K223/86400)+DATE(1970,1,1)</f>
        <v>42031.837546296301</v>
      </c>
      <c r="M223" t="b">
        <v>0</v>
      </c>
      <c r="N223">
        <v>0</v>
      </c>
      <c r="O223" s="5">
        <f>($E223/$D223)*100</f>
        <v>0</v>
      </c>
      <c r="P223">
        <f>AVERAGE($E223,$N223)</f>
        <v>0</v>
      </c>
      <c r="Q223" t="s">
        <v>8310</v>
      </c>
      <c r="R223" t="s">
        <v>8314</v>
      </c>
      <c r="S223" t="s">
        <v>8268</v>
      </c>
      <c r="T223" t="b">
        <v>0</v>
      </c>
    </row>
    <row r="224" spans="1:20" ht="66" x14ac:dyDescent="0.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 s="9">
        <f>(I224/86400)+25569+(-5/24)</f>
        <v>42089.902083333327</v>
      </c>
      <c r="K224">
        <v>1422383318</v>
      </c>
      <c r="L224" s="9">
        <f>($K224/86400)+DATE(1970,1,1)</f>
        <v>42031.769884259258</v>
      </c>
      <c r="M224" t="b">
        <v>0</v>
      </c>
      <c r="N224">
        <v>2</v>
      </c>
      <c r="O224" s="5">
        <f>($E224/$D224)*100</f>
        <v>13</v>
      </c>
      <c r="P224">
        <f>AVERAGE($E224,$N224)</f>
        <v>66</v>
      </c>
      <c r="Q224" t="s">
        <v>8310</v>
      </c>
      <c r="R224" t="s">
        <v>8314</v>
      </c>
      <c r="S224" t="s">
        <v>8268</v>
      </c>
      <c r="T224" t="b">
        <v>0</v>
      </c>
    </row>
    <row r="225" spans="1:20" ht="66" x14ac:dyDescent="0.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 s="9">
        <f>(I225/86400)+25569+(-5/24)</f>
        <v>42511.836805555555</v>
      </c>
      <c r="K225">
        <v>1461287350</v>
      </c>
      <c r="L225" s="9">
        <f>($K225/86400)+DATE(1970,1,1)</f>
        <v>42482.048032407409</v>
      </c>
      <c r="M225" t="b">
        <v>0</v>
      </c>
      <c r="N225">
        <v>0</v>
      </c>
      <c r="O225" s="5">
        <f>($E225/$D225)*100</f>
        <v>0</v>
      </c>
      <c r="P225">
        <f>AVERAGE($E225,$N225)</f>
        <v>0</v>
      </c>
      <c r="Q225" t="s">
        <v>8310</v>
      </c>
      <c r="R225" t="s">
        <v>8314</v>
      </c>
      <c r="S225" t="s">
        <v>8268</v>
      </c>
      <c r="T225" t="b">
        <v>0</v>
      </c>
    </row>
    <row r="226" spans="1:20" ht="66" x14ac:dyDescent="0.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 s="9">
        <f>(I226/86400)+25569+(-5/24)</f>
        <v>42195.026921296296</v>
      </c>
      <c r="K226">
        <v>1431322726</v>
      </c>
      <c r="L226" s="9">
        <f>($K226/86400)+DATE(1970,1,1)</f>
        <v>42135.235254629632</v>
      </c>
      <c r="M226" t="b">
        <v>0</v>
      </c>
      <c r="N226">
        <v>0</v>
      </c>
      <c r="O226" s="5">
        <f>($E226/$D226)*100</f>
        <v>0</v>
      </c>
      <c r="P226">
        <f>AVERAGE($E226,$N226)</f>
        <v>0</v>
      </c>
      <c r="Q226" t="s">
        <v>8310</v>
      </c>
      <c r="R226" t="s">
        <v>8314</v>
      </c>
      <c r="S226" t="s">
        <v>8268</v>
      </c>
      <c r="T226" t="b">
        <v>0</v>
      </c>
    </row>
    <row r="227" spans="1:20" ht="49.5" x14ac:dyDescent="0.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 s="9">
        <f>(I227/86400)+25569+(-5/24)</f>
        <v>42468.711273148147</v>
      </c>
      <c r="K227">
        <v>1457564654</v>
      </c>
      <c r="L227" s="9">
        <f>($K227/86400)+DATE(1970,1,1)</f>
        <v>42438.961273148147</v>
      </c>
      <c r="M227" t="b">
        <v>0</v>
      </c>
      <c r="N227">
        <v>0</v>
      </c>
      <c r="O227" s="5">
        <f>($E227/$D227)*100</f>
        <v>0</v>
      </c>
      <c r="P227">
        <f>AVERAGE($E227,$N227)</f>
        <v>0</v>
      </c>
      <c r="Q227" t="s">
        <v>8310</v>
      </c>
      <c r="R227" t="s">
        <v>8314</v>
      </c>
      <c r="S227" t="s">
        <v>8268</v>
      </c>
      <c r="T227" t="b">
        <v>0</v>
      </c>
    </row>
    <row r="228" spans="1:20" ht="49.5" x14ac:dyDescent="0.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 s="9">
        <f>(I228/86400)+25569+(-5/24)</f>
        <v>42155.186805555553</v>
      </c>
      <c r="K228">
        <v>1428854344</v>
      </c>
      <c r="L228" s="9">
        <f>($K228/86400)+DATE(1970,1,1)</f>
        <v>42106.666018518517</v>
      </c>
      <c r="M228" t="b">
        <v>0</v>
      </c>
      <c r="N228">
        <v>2</v>
      </c>
      <c r="O228" s="5">
        <f>($E228/$D228)*100</f>
        <v>0.86206896551724133</v>
      </c>
      <c r="P228">
        <f>AVERAGE($E228,$N228)</f>
        <v>126</v>
      </c>
      <c r="Q228" t="s">
        <v>8310</v>
      </c>
      <c r="R228" t="s">
        <v>8314</v>
      </c>
      <c r="S228" t="s">
        <v>8268</v>
      </c>
      <c r="T228" t="b">
        <v>0</v>
      </c>
    </row>
    <row r="229" spans="1:20" ht="66" x14ac:dyDescent="0.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 s="9">
        <f>(I229/86400)+25569+(-5/24)</f>
        <v>42194.685659722221</v>
      </c>
      <c r="K229">
        <v>1433885241</v>
      </c>
      <c r="L229" s="9">
        <f>($K229/86400)+DATE(1970,1,1)</f>
        <v>42164.893993055557</v>
      </c>
      <c r="M229" t="b">
        <v>0</v>
      </c>
      <c r="N229">
        <v>0</v>
      </c>
      <c r="O229" s="5">
        <f>($E229/$D229)*100</f>
        <v>0</v>
      </c>
      <c r="P229">
        <f>AVERAGE($E229,$N229)</f>
        <v>0</v>
      </c>
      <c r="Q229" t="s">
        <v>8310</v>
      </c>
      <c r="R229" t="s">
        <v>8314</v>
      </c>
      <c r="S229" t="s">
        <v>8268</v>
      </c>
      <c r="T229" t="b">
        <v>0</v>
      </c>
    </row>
    <row r="230" spans="1:20" ht="33" x14ac:dyDescent="0.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 s="9">
        <f>(I230/86400)+25569+(-5/24)</f>
        <v>42156.478067129625</v>
      </c>
      <c r="K230">
        <v>1427992105</v>
      </c>
      <c r="L230" s="9">
        <f>($K230/86400)+DATE(1970,1,1)</f>
        <v>42096.686400462961</v>
      </c>
      <c r="M230" t="b">
        <v>0</v>
      </c>
      <c r="N230">
        <v>0</v>
      </c>
      <c r="O230" s="5">
        <f>($E230/$D230)*100</f>
        <v>0</v>
      </c>
      <c r="P230">
        <f>AVERAGE($E230,$N230)</f>
        <v>0</v>
      </c>
      <c r="Q230" t="s">
        <v>8310</v>
      </c>
      <c r="R230" t="s">
        <v>8314</v>
      </c>
      <c r="S230" t="s">
        <v>8268</v>
      </c>
      <c r="T230" t="b">
        <v>0</v>
      </c>
    </row>
    <row r="231" spans="1:20" ht="66" x14ac:dyDescent="0.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 s="9">
        <f>(I231/86400)+25569+(-5/24)</f>
        <v>42413.725659722222</v>
      </c>
      <c r="K231">
        <v>1452810297</v>
      </c>
      <c r="L231" s="9">
        <f>($K231/86400)+DATE(1970,1,1)</f>
        <v>42383.933993055558</v>
      </c>
      <c r="M231" t="b">
        <v>0</v>
      </c>
      <c r="N231">
        <v>0</v>
      </c>
      <c r="O231" s="5">
        <f>($E231/$D231)*100</f>
        <v>0</v>
      </c>
      <c r="P231">
        <f>AVERAGE($E231,$N231)</f>
        <v>0</v>
      </c>
      <c r="Q231" t="s">
        <v>8310</v>
      </c>
      <c r="R231" t="s">
        <v>8314</v>
      </c>
      <c r="S231" t="s">
        <v>8268</v>
      </c>
      <c r="T231" t="b">
        <v>0</v>
      </c>
    </row>
    <row r="232" spans="1:20" ht="66" x14ac:dyDescent="0.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 s="9">
        <f>(I232/86400)+25569+(-5/24)</f>
        <v>42159.568877314814</v>
      </c>
      <c r="K232">
        <v>1430851151</v>
      </c>
      <c r="L232" s="9">
        <f>($K232/86400)+DATE(1970,1,1)</f>
        <v>42129.77721064815</v>
      </c>
      <c r="M232" t="b">
        <v>0</v>
      </c>
      <c r="N232">
        <v>2</v>
      </c>
      <c r="O232" s="5">
        <f>($E232/$D232)*100</f>
        <v>0.4</v>
      </c>
      <c r="P232">
        <f>AVERAGE($E232,$N232)</f>
        <v>31</v>
      </c>
      <c r="Q232" t="s">
        <v>8310</v>
      </c>
      <c r="R232" t="s">
        <v>8314</v>
      </c>
      <c r="S232" t="s">
        <v>8268</v>
      </c>
      <c r="T232" t="b">
        <v>0</v>
      </c>
    </row>
    <row r="233" spans="1:20" ht="66" x14ac:dyDescent="0.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 s="9">
        <f>(I233/86400)+25569+(-5/24)</f>
        <v>42371.75059027777</v>
      </c>
      <c r="K233">
        <v>1449183651</v>
      </c>
      <c r="L233" s="9">
        <f>($K233/86400)+DATE(1970,1,1)</f>
        <v>42341.958923611106</v>
      </c>
      <c r="M233" t="b">
        <v>0</v>
      </c>
      <c r="N233">
        <v>0</v>
      </c>
      <c r="O233" s="5">
        <f>($E233/$D233)*100</f>
        <v>0</v>
      </c>
      <c r="P233">
        <f>AVERAGE($E233,$N233)</f>
        <v>0</v>
      </c>
      <c r="Q233" t="s">
        <v>8310</v>
      </c>
      <c r="R233" t="s">
        <v>8314</v>
      </c>
      <c r="S233" t="s">
        <v>8268</v>
      </c>
      <c r="T233" t="b">
        <v>0</v>
      </c>
    </row>
    <row r="234" spans="1:20" ht="66" x14ac:dyDescent="0.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 s="9">
        <f>(I234/86400)+25569+(-5/24)</f>
        <v>42062.617430555554</v>
      </c>
      <c r="K234">
        <v>1422474546</v>
      </c>
      <c r="L234" s="9">
        <f>($K234/86400)+DATE(1970,1,1)</f>
        <v>42032.82576388889</v>
      </c>
      <c r="M234" t="b">
        <v>0</v>
      </c>
      <c r="N234">
        <v>7</v>
      </c>
      <c r="O234" s="5">
        <f>($E234/$D234)*100</f>
        <v>2.75</v>
      </c>
      <c r="P234">
        <f>AVERAGE($E234,$N234)</f>
        <v>58.5</v>
      </c>
      <c r="Q234" t="s">
        <v>8310</v>
      </c>
      <c r="R234" t="s">
        <v>8314</v>
      </c>
      <c r="S234" t="s">
        <v>8268</v>
      </c>
      <c r="T234" t="b">
        <v>0</v>
      </c>
    </row>
    <row r="235" spans="1:20" ht="66" x14ac:dyDescent="0.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 s="9">
        <f>(I235/86400)+25569+(-5/24)</f>
        <v>42642.703379629624</v>
      </c>
      <c r="K235">
        <v>1472593972</v>
      </c>
      <c r="L235" s="9">
        <f>($K235/86400)+DATE(1970,1,1)</f>
        <v>42612.911712962959</v>
      </c>
      <c r="M235" t="b">
        <v>0</v>
      </c>
      <c r="N235">
        <v>0</v>
      </c>
      <c r="O235" s="5">
        <f>($E235/$D235)*100</f>
        <v>0</v>
      </c>
      <c r="P235">
        <f>AVERAGE($E235,$N235)</f>
        <v>0</v>
      </c>
      <c r="Q235" t="s">
        <v>8310</v>
      </c>
      <c r="R235" t="s">
        <v>8314</v>
      </c>
      <c r="S235" t="s">
        <v>8268</v>
      </c>
      <c r="T235" t="b">
        <v>0</v>
      </c>
    </row>
    <row r="236" spans="1:20" ht="66" x14ac:dyDescent="0.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 s="9">
        <f>(I236/86400)+25569+(-5/24)</f>
        <v>42175.82707175926</v>
      </c>
      <c r="K236">
        <v>1431391859</v>
      </c>
      <c r="L236" s="9">
        <f>($K236/86400)+DATE(1970,1,1)</f>
        <v>42136.035405092596</v>
      </c>
      <c r="M236" t="b">
        <v>0</v>
      </c>
      <c r="N236">
        <v>5</v>
      </c>
      <c r="O236" s="5">
        <f>($E236/$D236)*100</f>
        <v>40.1</v>
      </c>
      <c r="P236">
        <f>AVERAGE($E236,$N236)</f>
        <v>203</v>
      </c>
      <c r="Q236" t="s">
        <v>8310</v>
      </c>
      <c r="R236" t="s">
        <v>8314</v>
      </c>
      <c r="S236" t="s">
        <v>8268</v>
      </c>
      <c r="T236" t="b">
        <v>0</v>
      </c>
    </row>
    <row r="237" spans="1:20" ht="49.5" x14ac:dyDescent="0.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 s="9">
        <f>(I237/86400)+25569+(-5/24)</f>
        <v>42194.700196759259</v>
      </c>
      <c r="K237">
        <v>1433886497</v>
      </c>
      <c r="L237" s="9">
        <f>($K237/86400)+DATE(1970,1,1)</f>
        <v>42164.908530092594</v>
      </c>
      <c r="M237" t="b">
        <v>0</v>
      </c>
      <c r="N237">
        <v>0</v>
      </c>
      <c r="O237" s="5">
        <f>($E237/$D237)*100</f>
        <v>0</v>
      </c>
      <c r="P237">
        <f>AVERAGE($E237,$N237)</f>
        <v>0</v>
      </c>
      <c r="Q237" t="s">
        <v>8310</v>
      </c>
      <c r="R237" t="s">
        <v>8314</v>
      </c>
      <c r="S237" t="s">
        <v>8268</v>
      </c>
      <c r="T237" t="b">
        <v>0</v>
      </c>
    </row>
    <row r="238" spans="1:20" ht="66" x14ac:dyDescent="0.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 s="9">
        <f>(I238/86400)+25569+(-5/24)</f>
        <v>42373.791666666664</v>
      </c>
      <c r="K238">
        <v>1447380099</v>
      </c>
      <c r="L238" s="9">
        <f>($K238/86400)+DATE(1970,1,1)</f>
        <v>42321.084479166668</v>
      </c>
      <c r="M238" t="b">
        <v>0</v>
      </c>
      <c r="N238">
        <v>0</v>
      </c>
      <c r="O238" s="5">
        <f>($E238/$D238)*100</f>
        <v>0</v>
      </c>
      <c r="P238">
        <f>AVERAGE($E238,$N238)</f>
        <v>0</v>
      </c>
      <c r="Q238" t="s">
        <v>8310</v>
      </c>
      <c r="R238" t="s">
        <v>8314</v>
      </c>
      <c r="S238" t="s">
        <v>8268</v>
      </c>
      <c r="T238" t="b">
        <v>0</v>
      </c>
    </row>
    <row r="239" spans="1:20" ht="33" x14ac:dyDescent="0.3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 s="9">
        <f>(I239/86400)+25569+(-5/24)</f>
        <v>42437.368854166663</v>
      </c>
      <c r="K239">
        <v>1452261069</v>
      </c>
      <c r="L239" s="9">
        <f>($K239/86400)+DATE(1970,1,1)</f>
        <v>42377.577187499999</v>
      </c>
      <c r="M239" t="b">
        <v>0</v>
      </c>
      <c r="N239">
        <v>1</v>
      </c>
      <c r="O239" s="5">
        <f>($E239/$D239)*100</f>
        <v>0.33333333333333337</v>
      </c>
      <c r="P239">
        <f>AVERAGE($E239,$N239)</f>
        <v>25.5</v>
      </c>
      <c r="Q239" t="s">
        <v>8310</v>
      </c>
      <c r="R239" t="s">
        <v>8314</v>
      </c>
      <c r="S239" t="s">
        <v>8268</v>
      </c>
      <c r="T239" t="b">
        <v>0</v>
      </c>
    </row>
    <row r="240" spans="1:20" ht="66" x14ac:dyDescent="0.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 s="9">
        <f>(I240/86400)+25569+(-5/24)</f>
        <v>42734.166666666664</v>
      </c>
      <c r="K240">
        <v>1481324760</v>
      </c>
      <c r="L240" s="9">
        <f>($K240/86400)+DATE(1970,1,1)</f>
        <v>42713.962500000001</v>
      </c>
      <c r="M240" t="b">
        <v>0</v>
      </c>
      <c r="N240">
        <v>0</v>
      </c>
      <c r="O240" s="5">
        <f>($E240/$D240)*100</f>
        <v>0</v>
      </c>
      <c r="P240">
        <f>AVERAGE($E240,$N240)</f>
        <v>0</v>
      </c>
      <c r="Q240" t="s">
        <v>8310</v>
      </c>
      <c r="R240" t="s">
        <v>8314</v>
      </c>
      <c r="S240" t="s">
        <v>8268</v>
      </c>
      <c r="T240" t="b">
        <v>0</v>
      </c>
    </row>
    <row r="241" spans="1:20" ht="66" x14ac:dyDescent="0.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 s="9">
        <f>(I241/86400)+25569+(-5/24)</f>
        <v>42316.291666666664</v>
      </c>
      <c r="K241">
        <v>1445308730</v>
      </c>
      <c r="L241" s="9">
        <f>($K241/86400)+DATE(1970,1,1)</f>
        <v>42297.110300925924</v>
      </c>
      <c r="M241" t="b">
        <v>0</v>
      </c>
      <c r="N241">
        <v>5</v>
      </c>
      <c r="O241" s="5">
        <f>($E241/$D241)*100</f>
        <v>25</v>
      </c>
      <c r="P241">
        <f>AVERAGE($E241,$N241)</f>
        <v>127.5</v>
      </c>
      <c r="Q241" t="s">
        <v>8310</v>
      </c>
      <c r="R241" t="s">
        <v>8314</v>
      </c>
      <c r="S241" t="s">
        <v>8268</v>
      </c>
      <c r="T241" t="b">
        <v>0</v>
      </c>
    </row>
    <row r="242" spans="1:20" ht="66" x14ac:dyDescent="0.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 s="9">
        <f>(I242/86400)+25569+(-5/24)</f>
        <v>41399.500127314815</v>
      </c>
      <c r="K242">
        <v>1363885211</v>
      </c>
      <c r="L242" s="9">
        <f>($K242/86400)+DATE(1970,1,1)</f>
        <v>41354.708460648151</v>
      </c>
      <c r="M242" t="b">
        <v>1</v>
      </c>
      <c r="N242">
        <v>137</v>
      </c>
      <c r="O242" s="5">
        <f>($E242/$D242)*100</f>
        <v>107.63413333333334</v>
      </c>
      <c r="P242">
        <f>AVERAGE($E242,$N242)</f>
        <v>8141.06</v>
      </c>
      <c r="Q242" t="s">
        <v>8310</v>
      </c>
      <c r="R242" t="s">
        <v>8315</v>
      </c>
      <c r="S242" t="s">
        <v>8269</v>
      </c>
      <c r="T242" t="b">
        <v>1</v>
      </c>
    </row>
    <row r="243" spans="1:20" ht="66" x14ac:dyDescent="0.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 s="9">
        <f>(I243/86400)+25569+(-5/24)</f>
        <v>41994.489629629628</v>
      </c>
      <c r="K243">
        <v>1415292304</v>
      </c>
      <c r="L243" s="9">
        <f>($K243/86400)+DATE(1970,1,1)</f>
        <v>41949.697962962964</v>
      </c>
      <c r="M243" t="b">
        <v>1</v>
      </c>
      <c r="N243">
        <v>376</v>
      </c>
      <c r="O243" s="5">
        <f>($E243/$D243)*100</f>
        <v>112.63736263736264</v>
      </c>
      <c r="P243">
        <f>AVERAGE($E243,$N243)</f>
        <v>20688</v>
      </c>
      <c r="Q243" t="s">
        <v>8310</v>
      </c>
      <c r="R243" t="s">
        <v>8315</v>
      </c>
      <c r="S243" t="s">
        <v>8269</v>
      </c>
      <c r="T243" t="b">
        <v>1</v>
      </c>
    </row>
    <row r="244" spans="1:20" ht="49.5" x14ac:dyDescent="0.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 s="9">
        <f>(I244/86400)+25569+(-5/24)</f>
        <v>40897.28460648148</v>
      </c>
      <c r="K244">
        <v>1321357790</v>
      </c>
      <c r="L244" s="9">
        <f>($K244/86400)+DATE(1970,1,1)</f>
        <v>40862.492939814816</v>
      </c>
      <c r="M244" t="b">
        <v>1</v>
      </c>
      <c r="N244">
        <v>202</v>
      </c>
      <c r="O244" s="5">
        <f>($E244/$D244)*100</f>
        <v>113.46153846153845</v>
      </c>
      <c r="P244">
        <f>AVERAGE($E244,$N244)</f>
        <v>7476</v>
      </c>
      <c r="Q244" t="s">
        <v>8310</v>
      </c>
      <c r="R244" t="s">
        <v>8315</v>
      </c>
      <c r="S244" t="s">
        <v>8269</v>
      </c>
      <c r="T244" t="b">
        <v>1</v>
      </c>
    </row>
    <row r="245" spans="1:20" ht="66" x14ac:dyDescent="0.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 s="9">
        <f>(I245/86400)+25569+(-5/24)</f>
        <v>41691.839166666665</v>
      </c>
      <c r="K245">
        <v>1390439304</v>
      </c>
      <c r="L245" s="9">
        <f>($K245/86400)+DATE(1970,1,1)</f>
        <v>41662.047500000001</v>
      </c>
      <c r="M245" t="b">
        <v>1</v>
      </c>
      <c r="N245">
        <v>328</v>
      </c>
      <c r="O245" s="5">
        <f>($E245/$D245)*100</f>
        <v>102.592</v>
      </c>
      <c r="P245">
        <f>AVERAGE($E245,$N245)</f>
        <v>12988</v>
      </c>
      <c r="Q245" t="s">
        <v>8310</v>
      </c>
      <c r="R245" t="s">
        <v>8315</v>
      </c>
      <c r="S245" t="s">
        <v>8269</v>
      </c>
      <c r="T245" t="b">
        <v>1</v>
      </c>
    </row>
    <row r="246" spans="1:20" ht="66" x14ac:dyDescent="0.3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 s="9">
        <f>(I246/86400)+25569+(-5/24)</f>
        <v>40253.087500000001</v>
      </c>
      <c r="K246">
        <v>1265269559</v>
      </c>
      <c r="L246" s="9">
        <f>($K246/86400)+DATE(1970,1,1)</f>
        <v>40213.323599537034</v>
      </c>
      <c r="M246" t="b">
        <v>1</v>
      </c>
      <c r="N246">
        <v>84</v>
      </c>
      <c r="O246" s="5">
        <f>($E246/$D246)*100</f>
        <v>113.75714285714287</v>
      </c>
      <c r="P246">
        <f>AVERAGE($E246,$N246)</f>
        <v>2032.75</v>
      </c>
      <c r="Q246" t="s">
        <v>8310</v>
      </c>
      <c r="R246" t="s">
        <v>8315</v>
      </c>
      <c r="S246" t="s">
        <v>8269</v>
      </c>
      <c r="T246" t="b">
        <v>1</v>
      </c>
    </row>
    <row r="247" spans="1:20" ht="66" x14ac:dyDescent="0.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 s="9">
        <f>(I247/86400)+25569+(-5/24)</f>
        <v>41136.844733796293</v>
      </c>
      <c r="K247">
        <v>1342487785</v>
      </c>
      <c r="L247" s="9">
        <f>($K247/86400)+DATE(1970,1,1)</f>
        <v>41107.053067129629</v>
      </c>
      <c r="M247" t="b">
        <v>1</v>
      </c>
      <c r="N247">
        <v>96</v>
      </c>
      <c r="O247" s="5">
        <f>($E247/$D247)*100</f>
        <v>103.71999999999998</v>
      </c>
      <c r="P247">
        <f>AVERAGE($E247,$N247)</f>
        <v>2641</v>
      </c>
      <c r="Q247" t="s">
        <v>8310</v>
      </c>
      <c r="R247" t="s">
        <v>8315</v>
      </c>
      <c r="S247" t="s">
        <v>8269</v>
      </c>
      <c r="T247" t="b">
        <v>1</v>
      </c>
    </row>
    <row r="248" spans="1:20" ht="49.5" x14ac:dyDescent="0.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 s="9">
        <f>(I248/86400)+25569+(-5/24)</f>
        <v>40530.196817129625</v>
      </c>
      <c r="K248">
        <v>1288341805</v>
      </c>
      <c r="L248" s="9">
        <f>($K248/86400)+DATE(1970,1,1)</f>
        <v>40480.363483796296</v>
      </c>
      <c r="M248" t="b">
        <v>1</v>
      </c>
      <c r="N248">
        <v>223</v>
      </c>
      <c r="O248" s="5">
        <f>($E248/$D248)*100</f>
        <v>305.46000000000004</v>
      </c>
      <c r="P248">
        <f>AVERAGE($E248,$N248)</f>
        <v>7748</v>
      </c>
      <c r="Q248" t="s">
        <v>8310</v>
      </c>
      <c r="R248" t="s">
        <v>8315</v>
      </c>
      <c r="S248" t="s">
        <v>8269</v>
      </c>
      <c r="T248" t="b">
        <v>1</v>
      </c>
    </row>
    <row r="249" spans="1:20" ht="66" x14ac:dyDescent="0.3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 s="9">
        <f>(I249/86400)+25569+(-5/24)</f>
        <v>40466.943749999999</v>
      </c>
      <c r="K249">
        <v>1284042614</v>
      </c>
      <c r="L249" s="9">
        <f>($K249/86400)+DATE(1970,1,1)</f>
        <v>40430.604328703703</v>
      </c>
      <c r="M249" t="b">
        <v>1</v>
      </c>
      <c r="N249">
        <v>62</v>
      </c>
      <c r="O249" s="5">
        <f>($E249/$D249)*100</f>
        <v>134.1</v>
      </c>
      <c r="P249">
        <f>AVERAGE($E249,$N249)</f>
        <v>3383.5</v>
      </c>
      <c r="Q249" t="s">
        <v>8310</v>
      </c>
      <c r="R249" t="s">
        <v>8315</v>
      </c>
      <c r="S249" t="s">
        <v>8269</v>
      </c>
      <c r="T249" t="b">
        <v>1</v>
      </c>
    </row>
    <row r="250" spans="1:20" ht="66" x14ac:dyDescent="0.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 s="9">
        <f>(I250/86400)+25569+(-5/24)</f>
        <v>40915.566076388888</v>
      </c>
      <c r="K250">
        <v>1322073309</v>
      </c>
      <c r="L250" s="9">
        <f>($K250/86400)+DATE(1970,1,1)</f>
        <v>40870.774409722224</v>
      </c>
      <c r="M250" t="b">
        <v>1</v>
      </c>
      <c r="N250">
        <v>146</v>
      </c>
      <c r="O250" s="5">
        <f>($E250/$D250)*100</f>
        <v>101.33294117647058</v>
      </c>
      <c r="P250">
        <f>AVERAGE($E250,$N250)</f>
        <v>43139.5</v>
      </c>
      <c r="Q250" t="s">
        <v>8310</v>
      </c>
      <c r="R250" t="s">
        <v>8315</v>
      </c>
      <c r="S250" t="s">
        <v>8269</v>
      </c>
      <c r="T250" t="b">
        <v>1</v>
      </c>
    </row>
    <row r="251" spans="1:20" ht="66" x14ac:dyDescent="0.3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 s="9">
        <f>(I251/86400)+25569+(-5/24)</f>
        <v>40412.527777777774</v>
      </c>
      <c r="K251">
        <v>1275603020</v>
      </c>
      <c r="L251" s="9">
        <f>($K251/86400)+DATE(1970,1,1)</f>
        <v>40332.923842592594</v>
      </c>
      <c r="M251" t="b">
        <v>1</v>
      </c>
      <c r="N251">
        <v>235</v>
      </c>
      <c r="O251" s="5">
        <f>($E251/$D251)*100</f>
        <v>112.92</v>
      </c>
      <c r="P251">
        <f>AVERAGE($E251,$N251)</f>
        <v>5763.5</v>
      </c>
      <c r="Q251" t="s">
        <v>8310</v>
      </c>
      <c r="R251" t="s">
        <v>8315</v>
      </c>
      <c r="S251" t="s">
        <v>8269</v>
      </c>
      <c r="T251" t="b">
        <v>1</v>
      </c>
    </row>
    <row r="252" spans="1:20" ht="66" x14ac:dyDescent="0.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 s="9">
        <f>(I252/86400)+25569+(-5/24)</f>
        <v>41431.357534722221</v>
      </c>
      <c r="K252">
        <v>1367933691</v>
      </c>
      <c r="L252" s="9">
        <f>($K252/86400)+DATE(1970,1,1)</f>
        <v>41401.565868055557</v>
      </c>
      <c r="M252" t="b">
        <v>1</v>
      </c>
      <c r="N252">
        <v>437</v>
      </c>
      <c r="O252" s="5">
        <f>($E252/$D252)*100</f>
        <v>105.58333333333334</v>
      </c>
      <c r="P252">
        <f>AVERAGE($E252,$N252)</f>
        <v>16056</v>
      </c>
      <c r="Q252" t="s">
        <v>8310</v>
      </c>
      <c r="R252" t="s">
        <v>8315</v>
      </c>
      <c r="S252" t="s">
        <v>8269</v>
      </c>
      <c r="T252" t="b">
        <v>1</v>
      </c>
    </row>
    <row r="253" spans="1:20" ht="49.5" x14ac:dyDescent="0.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 s="9">
        <f>(I253/86400)+25569+(-5/24)</f>
        <v>41045.583333333328</v>
      </c>
      <c r="K253">
        <v>1334429646</v>
      </c>
      <c r="L253" s="9">
        <f>($K253/86400)+DATE(1970,1,1)</f>
        <v>41013.787569444445</v>
      </c>
      <c r="M253" t="b">
        <v>1</v>
      </c>
      <c r="N253">
        <v>77</v>
      </c>
      <c r="O253" s="5">
        <f>($E253/$D253)*100</f>
        <v>125.57142857142858</v>
      </c>
      <c r="P253">
        <f>AVERAGE($E253,$N253)</f>
        <v>2236</v>
      </c>
      <c r="Q253" t="s">
        <v>8310</v>
      </c>
      <c r="R253" t="s">
        <v>8315</v>
      </c>
      <c r="S253" t="s">
        <v>8269</v>
      </c>
      <c r="T253" t="b">
        <v>1</v>
      </c>
    </row>
    <row r="254" spans="1:20" ht="49.5" x14ac:dyDescent="0.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 s="9">
        <f>(I254/86400)+25569+(-5/24)</f>
        <v>40329.957638888889</v>
      </c>
      <c r="K254">
        <v>1269878058</v>
      </c>
      <c r="L254" s="9">
        <f>($K254/86400)+DATE(1970,1,1)</f>
        <v>40266.66270833333</v>
      </c>
      <c r="M254" t="b">
        <v>1</v>
      </c>
      <c r="N254">
        <v>108</v>
      </c>
      <c r="O254" s="5">
        <f>($E254/$D254)*100</f>
        <v>184.56</v>
      </c>
      <c r="P254">
        <f>AVERAGE($E254,$N254)</f>
        <v>4668</v>
      </c>
      <c r="Q254" t="s">
        <v>8310</v>
      </c>
      <c r="R254" t="s">
        <v>8315</v>
      </c>
      <c r="S254" t="s">
        <v>8269</v>
      </c>
      <c r="T254" t="b">
        <v>1</v>
      </c>
    </row>
    <row r="255" spans="1:20" ht="66" x14ac:dyDescent="0.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 s="9">
        <f>(I255/86400)+25569+(-5/24)</f>
        <v>40954.44253472222</v>
      </c>
      <c r="K255">
        <v>1326728235</v>
      </c>
      <c r="L255" s="9">
        <f>($K255/86400)+DATE(1970,1,1)</f>
        <v>40924.650868055556</v>
      </c>
      <c r="M255" t="b">
        <v>1</v>
      </c>
      <c r="N255">
        <v>7</v>
      </c>
      <c r="O255" s="5">
        <f>($E255/$D255)*100</f>
        <v>100.73333333333335</v>
      </c>
      <c r="P255">
        <f>AVERAGE($E255,$N255)</f>
        <v>759</v>
      </c>
      <c r="Q255" t="s">
        <v>8310</v>
      </c>
      <c r="R255" t="s">
        <v>8315</v>
      </c>
      <c r="S255" t="s">
        <v>8269</v>
      </c>
      <c r="T255" t="b">
        <v>1</v>
      </c>
    </row>
    <row r="256" spans="1:20" ht="49.5" x14ac:dyDescent="0.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 s="9">
        <f>(I256/86400)+25569+(-5/24)</f>
        <v>42293.874999999993</v>
      </c>
      <c r="K256">
        <v>1442443910</v>
      </c>
      <c r="L256" s="9">
        <f>($K256/86400)+DATE(1970,1,1)</f>
        <v>42263.952662037038</v>
      </c>
      <c r="M256" t="b">
        <v>1</v>
      </c>
      <c r="N256">
        <v>314</v>
      </c>
      <c r="O256" s="5">
        <f>($E256/$D256)*100</f>
        <v>116.94725</v>
      </c>
      <c r="P256">
        <f>AVERAGE($E256,$N256)</f>
        <v>14190.67</v>
      </c>
      <c r="Q256" t="s">
        <v>8310</v>
      </c>
      <c r="R256" t="s">
        <v>8315</v>
      </c>
      <c r="S256" t="s">
        <v>8269</v>
      </c>
      <c r="T256" t="b">
        <v>1</v>
      </c>
    </row>
    <row r="257" spans="1:20" ht="33" x14ac:dyDescent="0.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 s="9">
        <f>(I257/86400)+25569+(-5/24)</f>
        <v>40618.276412037034</v>
      </c>
      <c r="K257">
        <v>1297687082</v>
      </c>
      <c r="L257" s="9">
        <f>($K257/86400)+DATE(1970,1,1)</f>
        <v>40588.526412037041</v>
      </c>
      <c r="M257" t="b">
        <v>1</v>
      </c>
      <c r="N257">
        <v>188</v>
      </c>
      <c r="O257" s="5">
        <f>($E257/$D257)*100</f>
        <v>106.73325</v>
      </c>
      <c r="P257">
        <f>AVERAGE($E257,$N257)</f>
        <v>4363.33</v>
      </c>
      <c r="Q257" t="s">
        <v>8310</v>
      </c>
      <c r="R257" t="s">
        <v>8315</v>
      </c>
      <c r="S257" t="s">
        <v>8269</v>
      </c>
      <c r="T257" t="b">
        <v>1</v>
      </c>
    </row>
    <row r="258" spans="1:20" ht="66" x14ac:dyDescent="0.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 s="9">
        <f>(I258/86400)+25569+(-5/24)</f>
        <v>41349.560960648145</v>
      </c>
      <c r="K258">
        <v>1360866467</v>
      </c>
      <c r="L258" s="9">
        <f>($K258/86400)+DATE(1970,1,1)</f>
        <v>41319.769293981481</v>
      </c>
      <c r="M258" t="b">
        <v>1</v>
      </c>
      <c r="N258">
        <v>275</v>
      </c>
      <c r="O258" s="5">
        <f>($E258/$D258)*100</f>
        <v>139.1</v>
      </c>
      <c r="P258">
        <f>AVERAGE($E258,$N258)</f>
        <v>9179</v>
      </c>
      <c r="Q258" t="s">
        <v>8310</v>
      </c>
      <c r="R258" t="s">
        <v>8315</v>
      </c>
      <c r="S258" t="s">
        <v>8269</v>
      </c>
      <c r="T258" t="b">
        <v>1</v>
      </c>
    </row>
    <row r="259" spans="1:20" ht="66" x14ac:dyDescent="0.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 s="9">
        <f>(I259/86400)+25569+(-5/24)</f>
        <v>42509.418541666666</v>
      </c>
      <c r="K259">
        <v>1461078162</v>
      </c>
      <c r="L259" s="9">
        <f>($K259/86400)+DATE(1970,1,1)</f>
        <v>42479.626875000002</v>
      </c>
      <c r="M259" t="b">
        <v>1</v>
      </c>
      <c r="N259">
        <v>560</v>
      </c>
      <c r="O259" s="5">
        <f>($E259/$D259)*100</f>
        <v>106.72648571428572</v>
      </c>
      <c r="P259">
        <f>AVERAGE($E259,$N259)</f>
        <v>18957.134999999998</v>
      </c>
      <c r="Q259" t="s">
        <v>8310</v>
      </c>
      <c r="R259" t="s">
        <v>8315</v>
      </c>
      <c r="S259" t="s">
        <v>8269</v>
      </c>
      <c r="T259" t="b">
        <v>1</v>
      </c>
    </row>
    <row r="260" spans="1:20" ht="66" x14ac:dyDescent="0.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 s="9">
        <f>(I260/86400)+25569+(-5/24)</f>
        <v>40711.843356481477</v>
      </c>
      <c r="K260">
        <v>1305767666</v>
      </c>
      <c r="L260" s="9">
        <f>($K260/86400)+DATE(1970,1,1)</f>
        <v>40682.051689814813</v>
      </c>
      <c r="M260" t="b">
        <v>1</v>
      </c>
      <c r="N260">
        <v>688</v>
      </c>
      <c r="O260" s="5">
        <f>($E260/$D260)*100</f>
        <v>191.14</v>
      </c>
      <c r="P260">
        <f>AVERAGE($E260,$N260)</f>
        <v>29015</v>
      </c>
      <c r="Q260" t="s">
        <v>8310</v>
      </c>
      <c r="R260" t="s">
        <v>8315</v>
      </c>
      <c r="S260" t="s">
        <v>8269</v>
      </c>
      <c r="T260" t="b">
        <v>1</v>
      </c>
    </row>
    <row r="261" spans="1:20" ht="66" x14ac:dyDescent="0.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 s="9">
        <f>(I261/86400)+25569+(-5/24)</f>
        <v>42102.529733796291</v>
      </c>
      <c r="K261">
        <v>1425922969</v>
      </c>
      <c r="L261" s="9">
        <f>($K261/86400)+DATE(1970,1,1)</f>
        <v>42072.738067129627</v>
      </c>
      <c r="M261" t="b">
        <v>1</v>
      </c>
      <c r="N261">
        <v>942</v>
      </c>
      <c r="O261" s="5">
        <f>($E261/$D261)*100</f>
        <v>131.93789333333334</v>
      </c>
      <c r="P261">
        <f>AVERAGE($E261,$N261)</f>
        <v>49947.71</v>
      </c>
      <c r="Q261" t="s">
        <v>8310</v>
      </c>
      <c r="R261" t="s">
        <v>8315</v>
      </c>
      <c r="S261" t="s">
        <v>8269</v>
      </c>
      <c r="T261" t="b">
        <v>1</v>
      </c>
    </row>
    <row r="262" spans="1:20" ht="49.5" x14ac:dyDescent="0.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 s="9">
        <f>(I262/86400)+25569+(-5/24)</f>
        <v>40376.207638888889</v>
      </c>
      <c r="K262">
        <v>1275415679</v>
      </c>
      <c r="L262" s="9">
        <f>($K262/86400)+DATE(1970,1,1)</f>
        <v>40330.755543981482</v>
      </c>
      <c r="M262" t="b">
        <v>1</v>
      </c>
      <c r="N262">
        <v>88</v>
      </c>
      <c r="O262" s="5">
        <f>($E262/$D262)*100</f>
        <v>106.4</v>
      </c>
      <c r="P262">
        <f>AVERAGE($E262,$N262)</f>
        <v>5364</v>
      </c>
      <c r="Q262" t="s">
        <v>8310</v>
      </c>
      <c r="R262" t="s">
        <v>8315</v>
      </c>
      <c r="S262" t="s">
        <v>8269</v>
      </c>
      <c r="T262" t="b">
        <v>1</v>
      </c>
    </row>
    <row r="263" spans="1:20" ht="49.5" x14ac:dyDescent="0.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 s="9">
        <f>(I263/86400)+25569+(-5/24)</f>
        <v>41067.413194444445</v>
      </c>
      <c r="K263">
        <v>1334783704</v>
      </c>
      <c r="L263" s="9">
        <f>($K263/86400)+DATE(1970,1,1)</f>
        <v>41017.885462962964</v>
      </c>
      <c r="M263" t="b">
        <v>1</v>
      </c>
      <c r="N263">
        <v>220</v>
      </c>
      <c r="O263" s="5">
        <f>($E263/$D263)*100</f>
        <v>107.4</v>
      </c>
      <c r="P263">
        <f>AVERAGE($E263,$N263)</f>
        <v>10850</v>
      </c>
      <c r="Q263" t="s">
        <v>8310</v>
      </c>
      <c r="R263" t="s">
        <v>8315</v>
      </c>
      <c r="S263" t="s">
        <v>8269</v>
      </c>
      <c r="T263" t="b">
        <v>1</v>
      </c>
    </row>
    <row r="264" spans="1:20" ht="33" x14ac:dyDescent="0.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 s="9">
        <f>(I264/86400)+25569+(-5/24)</f>
        <v>40600.039675925924</v>
      </c>
      <c r="K264">
        <v>1294811828</v>
      </c>
      <c r="L264" s="9">
        <f>($K264/86400)+DATE(1970,1,1)</f>
        <v>40555.24800925926</v>
      </c>
      <c r="M264" t="b">
        <v>1</v>
      </c>
      <c r="N264">
        <v>145</v>
      </c>
      <c r="O264" s="5">
        <f>($E264/$D264)*100</f>
        <v>240</v>
      </c>
      <c r="P264">
        <f>AVERAGE($E264,$N264)</f>
        <v>3072.5</v>
      </c>
      <c r="Q264" t="s">
        <v>8310</v>
      </c>
      <c r="R264" t="s">
        <v>8315</v>
      </c>
      <c r="S264" t="s">
        <v>8269</v>
      </c>
      <c r="T264" t="b">
        <v>1</v>
      </c>
    </row>
    <row r="265" spans="1:20" ht="66" x14ac:dyDescent="0.3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 s="9">
        <f>(I265/86400)+25569+(-5/24)</f>
        <v>41179.746458333328</v>
      </c>
      <c r="K265">
        <v>1346194494</v>
      </c>
      <c r="L265" s="9">
        <f>($K265/86400)+DATE(1970,1,1)</f>
        <v>41149.954791666663</v>
      </c>
      <c r="M265" t="b">
        <v>1</v>
      </c>
      <c r="N265">
        <v>963</v>
      </c>
      <c r="O265" s="5">
        <f>($E265/$D265)*100</f>
        <v>118.08108</v>
      </c>
      <c r="P265">
        <f>AVERAGE($E265,$N265)</f>
        <v>15241.635</v>
      </c>
      <c r="Q265" t="s">
        <v>8310</v>
      </c>
      <c r="R265" t="s">
        <v>8315</v>
      </c>
      <c r="S265" t="s">
        <v>8269</v>
      </c>
      <c r="T265" t="b">
        <v>1</v>
      </c>
    </row>
    <row r="266" spans="1:20" ht="66" x14ac:dyDescent="0.3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 s="9">
        <f>(I266/86400)+25569+(-5/24)</f>
        <v>41040.411979166667</v>
      </c>
      <c r="K266">
        <v>1334155995</v>
      </c>
      <c r="L266" s="9">
        <f>($K266/86400)+DATE(1970,1,1)</f>
        <v>41010.620312500003</v>
      </c>
      <c r="M266" t="b">
        <v>1</v>
      </c>
      <c r="N266">
        <v>91</v>
      </c>
      <c r="O266" s="5">
        <f>($E266/$D266)*100</f>
        <v>118.19999999999999</v>
      </c>
      <c r="P266">
        <f>AVERAGE($E266,$N266)</f>
        <v>3000.5</v>
      </c>
      <c r="Q266" t="s">
        <v>8310</v>
      </c>
      <c r="R266" t="s">
        <v>8315</v>
      </c>
      <c r="S266" t="s">
        <v>8269</v>
      </c>
      <c r="T266" t="b">
        <v>1</v>
      </c>
    </row>
    <row r="267" spans="1:20" ht="66" x14ac:dyDescent="0.3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 s="9">
        <f>(I267/86400)+25569+(-5/24)</f>
        <v>40308.636111111111</v>
      </c>
      <c r="K267">
        <v>1269928430</v>
      </c>
      <c r="L267" s="9">
        <f>($K267/86400)+DATE(1970,1,1)</f>
        <v>40267.245717592596</v>
      </c>
      <c r="M267" t="b">
        <v>1</v>
      </c>
      <c r="N267">
        <v>58</v>
      </c>
      <c r="O267" s="5">
        <f>($E267/$D267)*100</f>
        <v>111.1</v>
      </c>
      <c r="P267">
        <f>AVERAGE($E267,$N267)</f>
        <v>2806.5</v>
      </c>
      <c r="Q267" t="s">
        <v>8310</v>
      </c>
      <c r="R267" t="s">
        <v>8315</v>
      </c>
      <c r="S267" t="s">
        <v>8269</v>
      </c>
      <c r="T267" t="b">
        <v>1</v>
      </c>
    </row>
    <row r="268" spans="1:20" ht="66" x14ac:dyDescent="0.3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 s="9">
        <f>(I268/86400)+25569+(-5/24)</f>
        <v>40290.95208333333</v>
      </c>
      <c r="K268">
        <v>1264565507</v>
      </c>
      <c r="L268" s="9">
        <f>($K268/86400)+DATE(1970,1,1)</f>
        <v>40205.174849537041</v>
      </c>
      <c r="M268" t="b">
        <v>1</v>
      </c>
      <c r="N268">
        <v>36</v>
      </c>
      <c r="O268" s="5">
        <f>($E268/$D268)*100</f>
        <v>145.5</v>
      </c>
      <c r="P268">
        <f>AVERAGE($E268,$N268)</f>
        <v>745.5</v>
      </c>
      <c r="Q268" t="s">
        <v>8310</v>
      </c>
      <c r="R268" t="s">
        <v>8315</v>
      </c>
      <c r="S268" t="s">
        <v>8269</v>
      </c>
      <c r="T268" t="b">
        <v>1</v>
      </c>
    </row>
    <row r="269" spans="1:20" ht="49.5" x14ac:dyDescent="0.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 s="9">
        <f>(I269/86400)+25569+(-5/24)</f>
        <v>41815.244201388887</v>
      </c>
      <c r="K269">
        <v>1401101499</v>
      </c>
      <c r="L269" s="9">
        <f>($K269/86400)+DATE(1970,1,1)</f>
        <v>41785.452534722222</v>
      </c>
      <c r="M269" t="b">
        <v>1</v>
      </c>
      <c r="N269">
        <v>165</v>
      </c>
      <c r="O269" s="5">
        <f>($E269/$D269)*100</f>
        <v>131.62883248730967</v>
      </c>
      <c r="P269">
        <f>AVERAGE($E269,$N269)</f>
        <v>6565.22</v>
      </c>
      <c r="Q269" t="s">
        <v>8310</v>
      </c>
      <c r="R269" t="s">
        <v>8315</v>
      </c>
      <c r="S269" t="s">
        <v>8269</v>
      </c>
      <c r="T269" t="b">
        <v>1</v>
      </c>
    </row>
    <row r="270" spans="1:20" ht="66" x14ac:dyDescent="0.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 s="9">
        <f>(I270/86400)+25569+(-5/24)</f>
        <v>40853.985856481479</v>
      </c>
      <c r="K270">
        <v>1316749178</v>
      </c>
      <c r="L270" s="9">
        <f>($K270/86400)+DATE(1970,1,1)</f>
        <v>40809.15252314815</v>
      </c>
      <c r="M270" t="b">
        <v>1</v>
      </c>
      <c r="N270">
        <v>111</v>
      </c>
      <c r="O270" s="5">
        <f>($E270/$D270)*100</f>
        <v>111.4</v>
      </c>
      <c r="P270">
        <f>AVERAGE($E270,$N270)</f>
        <v>2840.5</v>
      </c>
      <c r="Q270" t="s">
        <v>8310</v>
      </c>
      <c r="R270" t="s">
        <v>8315</v>
      </c>
      <c r="S270" t="s">
        <v>8269</v>
      </c>
      <c r="T270" t="b">
        <v>1</v>
      </c>
    </row>
    <row r="271" spans="1:20" ht="66" x14ac:dyDescent="0.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 s="9">
        <f>(I271/86400)+25569+(-5/24)</f>
        <v>42787.988680555551</v>
      </c>
      <c r="K271">
        <v>1485146622</v>
      </c>
      <c r="L271" s="9">
        <f>($K271/86400)+DATE(1970,1,1)</f>
        <v>42758.197013888886</v>
      </c>
      <c r="M271" t="b">
        <v>1</v>
      </c>
      <c r="N271">
        <v>1596</v>
      </c>
      <c r="O271" s="5">
        <f>($E271/$D271)*100</f>
        <v>147.23376999999999</v>
      </c>
      <c r="P271">
        <f>AVERAGE($E271,$N271)</f>
        <v>74414.884999999995</v>
      </c>
      <c r="Q271" t="s">
        <v>8310</v>
      </c>
      <c r="R271" t="s">
        <v>8315</v>
      </c>
      <c r="S271" t="s">
        <v>8269</v>
      </c>
      <c r="T271" t="b">
        <v>1</v>
      </c>
    </row>
    <row r="272" spans="1:20" ht="49.5" x14ac:dyDescent="0.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 s="9">
        <f>(I272/86400)+25569+(-5/24)</f>
        <v>40687.958333333328</v>
      </c>
      <c r="K272">
        <v>1301950070</v>
      </c>
      <c r="L272" s="9">
        <f>($K272/86400)+DATE(1970,1,1)</f>
        <v>40637.86655092593</v>
      </c>
      <c r="M272" t="b">
        <v>1</v>
      </c>
      <c r="N272">
        <v>61</v>
      </c>
      <c r="O272" s="5">
        <f>($E272/$D272)*100</f>
        <v>152.60869565217391</v>
      </c>
      <c r="P272">
        <f>AVERAGE($E272,$N272)</f>
        <v>1785.5</v>
      </c>
      <c r="Q272" t="s">
        <v>8310</v>
      </c>
      <c r="R272" t="s">
        <v>8315</v>
      </c>
      <c r="S272" t="s">
        <v>8269</v>
      </c>
      <c r="T272" t="b">
        <v>1</v>
      </c>
    </row>
    <row r="273" spans="1:20" ht="66" x14ac:dyDescent="0.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 s="9">
        <f>(I273/86400)+25569+(-5/24)</f>
        <v>41641.125</v>
      </c>
      <c r="K273">
        <v>1386123861</v>
      </c>
      <c r="L273" s="9">
        <f>($K273/86400)+DATE(1970,1,1)</f>
        <v>41612.100243055553</v>
      </c>
      <c r="M273" t="b">
        <v>1</v>
      </c>
      <c r="N273">
        <v>287</v>
      </c>
      <c r="O273" s="5">
        <f>($E273/$D273)*100</f>
        <v>104.67999999999999</v>
      </c>
      <c r="P273">
        <f>AVERAGE($E273,$N273)</f>
        <v>15845.5</v>
      </c>
      <c r="Q273" t="s">
        <v>8310</v>
      </c>
      <c r="R273" t="s">
        <v>8315</v>
      </c>
      <c r="S273" t="s">
        <v>8269</v>
      </c>
      <c r="T273" t="b">
        <v>1</v>
      </c>
    </row>
    <row r="274" spans="1:20" ht="66" x14ac:dyDescent="0.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 s="9">
        <f>(I274/86400)+25569+(-5/24)</f>
        <v>40296.575694444444</v>
      </c>
      <c r="K274">
        <v>1267220191</v>
      </c>
      <c r="L274" s="9">
        <f>($K274/86400)+DATE(1970,1,1)</f>
        <v>40235.900358796294</v>
      </c>
      <c r="M274" t="b">
        <v>1</v>
      </c>
      <c r="N274">
        <v>65</v>
      </c>
      <c r="O274" s="5">
        <f>($E274/$D274)*100</f>
        <v>177.43366666666668</v>
      </c>
      <c r="P274">
        <f>AVERAGE($E274,$N274)</f>
        <v>2694.0050000000001</v>
      </c>
      <c r="Q274" t="s">
        <v>8310</v>
      </c>
      <c r="R274" t="s">
        <v>8315</v>
      </c>
      <c r="S274" t="s">
        <v>8269</v>
      </c>
      <c r="T274" t="b">
        <v>1</v>
      </c>
    </row>
    <row r="275" spans="1:20" ht="66" x14ac:dyDescent="0.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 s="9">
        <f>(I275/86400)+25569+(-5/24)</f>
        <v>40727.29011574074</v>
      </c>
      <c r="K275">
        <v>1307102266</v>
      </c>
      <c r="L275" s="9">
        <f>($K275/86400)+DATE(1970,1,1)</f>
        <v>40697.498449074075</v>
      </c>
      <c r="M275" t="b">
        <v>1</v>
      </c>
      <c r="N275">
        <v>118</v>
      </c>
      <c r="O275" s="5">
        <f>($E275/$D275)*100</f>
        <v>107.7758</v>
      </c>
      <c r="P275">
        <f>AVERAGE($E275,$N275)</f>
        <v>2753.395</v>
      </c>
      <c r="Q275" t="s">
        <v>8310</v>
      </c>
      <c r="R275" t="s">
        <v>8315</v>
      </c>
      <c r="S275" t="s">
        <v>8269</v>
      </c>
      <c r="T275" t="b">
        <v>1</v>
      </c>
    </row>
    <row r="276" spans="1:20" ht="66" x14ac:dyDescent="0.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 s="9">
        <f>(I276/86400)+25569+(-5/24)</f>
        <v>41004.082638888889</v>
      </c>
      <c r="K276">
        <v>1330638829</v>
      </c>
      <c r="L276" s="9">
        <f>($K276/86400)+DATE(1970,1,1)</f>
        <v>40969.912372685183</v>
      </c>
      <c r="M276" t="b">
        <v>1</v>
      </c>
      <c r="N276">
        <v>113</v>
      </c>
      <c r="O276" s="5">
        <f>($E276/$D276)*100</f>
        <v>156</v>
      </c>
      <c r="P276">
        <f>AVERAGE($E276,$N276)</f>
        <v>3176.5</v>
      </c>
      <c r="Q276" t="s">
        <v>8310</v>
      </c>
      <c r="R276" t="s">
        <v>8315</v>
      </c>
      <c r="S276" t="s">
        <v>8269</v>
      </c>
      <c r="T276" t="b">
        <v>1</v>
      </c>
    </row>
    <row r="277" spans="1:20" ht="49.5" x14ac:dyDescent="0.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 s="9">
        <f>(I277/86400)+25569+(-5/24)</f>
        <v>41222.865347222221</v>
      </c>
      <c r="K277">
        <v>1349916366</v>
      </c>
      <c r="L277" s="9">
        <f>($K277/86400)+DATE(1970,1,1)</f>
        <v>41193.032013888893</v>
      </c>
      <c r="M277" t="b">
        <v>1</v>
      </c>
      <c r="N277">
        <v>332</v>
      </c>
      <c r="O277" s="5">
        <f>($E277/$D277)*100</f>
        <v>108.395</v>
      </c>
      <c r="P277">
        <f>AVERAGE($E277,$N277)</f>
        <v>11005.5</v>
      </c>
      <c r="Q277" t="s">
        <v>8310</v>
      </c>
      <c r="R277" t="s">
        <v>8315</v>
      </c>
      <c r="S277" t="s">
        <v>8269</v>
      </c>
      <c r="T277" t="b">
        <v>1</v>
      </c>
    </row>
    <row r="278" spans="1:20" ht="66" x14ac:dyDescent="0.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 s="9">
        <f>(I278/86400)+25569+(-5/24)</f>
        <v>41026.831874999996</v>
      </c>
      <c r="K278">
        <v>1330394274</v>
      </c>
      <c r="L278" s="9">
        <f>($K278/86400)+DATE(1970,1,1)</f>
        <v>40967.081875000003</v>
      </c>
      <c r="M278" t="b">
        <v>1</v>
      </c>
      <c r="N278">
        <v>62</v>
      </c>
      <c r="O278" s="5">
        <f>($E278/$D278)*100</f>
        <v>147.6</v>
      </c>
      <c r="P278">
        <f>AVERAGE($E278,$N278)</f>
        <v>2983</v>
      </c>
      <c r="Q278" t="s">
        <v>8310</v>
      </c>
      <c r="R278" t="s">
        <v>8315</v>
      </c>
      <c r="S278" t="s">
        <v>8269</v>
      </c>
      <c r="T278" t="b">
        <v>1</v>
      </c>
    </row>
    <row r="279" spans="1:20" ht="66" x14ac:dyDescent="0.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 s="9">
        <f>(I279/86400)+25569+(-5/24)</f>
        <v>42147.68309027778</v>
      </c>
      <c r="K279">
        <v>1429824219</v>
      </c>
      <c r="L279" s="9">
        <f>($K279/86400)+DATE(1970,1,1)</f>
        <v>42117.891423611116</v>
      </c>
      <c r="M279" t="b">
        <v>1</v>
      </c>
      <c r="N279">
        <v>951</v>
      </c>
      <c r="O279" s="5">
        <f>($E279/$D279)*100</f>
        <v>110.38153846153847</v>
      </c>
      <c r="P279">
        <f>AVERAGE($E279,$N279)</f>
        <v>36349.5</v>
      </c>
      <c r="Q279" t="s">
        <v>8310</v>
      </c>
      <c r="R279" t="s">
        <v>8315</v>
      </c>
      <c r="S279" t="s">
        <v>8269</v>
      </c>
      <c r="T279" t="b">
        <v>1</v>
      </c>
    </row>
    <row r="280" spans="1:20" ht="49.5" x14ac:dyDescent="0.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 s="9">
        <f>(I280/86400)+25569+(-5/24)</f>
        <v>41193.832627314812</v>
      </c>
      <c r="K280">
        <v>1347411539</v>
      </c>
      <c r="L280" s="9">
        <f>($K280/86400)+DATE(1970,1,1)</f>
        <v>41164.040960648148</v>
      </c>
      <c r="M280" t="b">
        <v>1</v>
      </c>
      <c r="N280">
        <v>415</v>
      </c>
      <c r="O280" s="5">
        <f>($E280/$D280)*100</f>
        <v>150.34814814814814</v>
      </c>
      <c r="P280">
        <f>AVERAGE($E280,$N280)</f>
        <v>20504.5</v>
      </c>
      <c r="Q280" t="s">
        <v>8310</v>
      </c>
      <c r="R280" t="s">
        <v>8315</v>
      </c>
      <c r="S280" t="s">
        <v>8269</v>
      </c>
      <c r="T280" t="b">
        <v>1</v>
      </c>
    </row>
    <row r="281" spans="1:20" ht="66" x14ac:dyDescent="0.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 s="9">
        <f>(I281/86400)+25569+(-5/24)</f>
        <v>42792.875694444439</v>
      </c>
      <c r="K281">
        <v>1485237096</v>
      </c>
      <c r="L281" s="9">
        <f>($K281/86400)+DATE(1970,1,1)</f>
        <v>42759.244166666671</v>
      </c>
      <c r="M281" t="b">
        <v>1</v>
      </c>
      <c r="N281">
        <v>305</v>
      </c>
      <c r="O281" s="5">
        <f>($E281/$D281)*100</f>
        <v>157.31829411764707</v>
      </c>
      <c r="P281">
        <f>AVERAGE($E281,$N281)</f>
        <v>13524.555</v>
      </c>
      <c r="Q281" t="s">
        <v>8310</v>
      </c>
      <c r="R281" t="s">
        <v>8315</v>
      </c>
      <c r="S281" t="s">
        <v>8269</v>
      </c>
      <c r="T281" t="b">
        <v>1</v>
      </c>
    </row>
    <row r="282" spans="1:20" ht="66" x14ac:dyDescent="0.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 s="9">
        <f>(I282/86400)+25569+(-5/24)</f>
        <v>41789.382349537038</v>
      </c>
      <c r="K282">
        <v>1397571035</v>
      </c>
      <c r="L282" s="9">
        <f>($K282/86400)+DATE(1970,1,1)</f>
        <v>41744.590682870374</v>
      </c>
      <c r="M282" t="b">
        <v>1</v>
      </c>
      <c r="N282">
        <v>2139</v>
      </c>
      <c r="O282" s="5">
        <f>($E282/$D282)*100</f>
        <v>156.14400000000001</v>
      </c>
      <c r="P282">
        <f>AVERAGE($E282,$N282)</f>
        <v>59623.5</v>
      </c>
      <c r="Q282" t="s">
        <v>8310</v>
      </c>
      <c r="R282" t="s">
        <v>8315</v>
      </c>
      <c r="S282" t="s">
        <v>8269</v>
      </c>
      <c r="T282" t="b">
        <v>1</v>
      </c>
    </row>
    <row r="283" spans="1:20" ht="66" x14ac:dyDescent="0.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 s="9">
        <f>(I283/86400)+25569+(-5/24)</f>
        <v>40035.601388888885</v>
      </c>
      <c r="K283">
        <v>1242532513</v>
      </c>
      <c r="L283" s="9">
        <f>($K283/86400)+DATE(1970,1,1)</f>
        <v>39950.163344907407</v>
      </c>
      <c r="M283" t="b">
        <v>1</v>
      </c>
      <c r="N283">
        <v>79</v>
      </c>
      <c r="O283" s="5">
        <f>($E283/$D283)*100</f>
        <v>120.58763636363636</v>
      </c>
      <c r="P283">
        <f>AVERAGE($E283,$N283)</f>
        <v>3355.66</v>
      </c>
      <c r="Q283" t="s">
        <v>8310</v>
      </c>
      <c r="R283" t="s">
        <v>8315</v>
      </c>
      <c r="S283" t="s">
        <v>8269</v>
      </c>
      <c r="T283" t="b">
        <v>1</v>
      </c>
    </row>
    <row r="284" spans="1:20" ht="49.5" x14ac:dyDescent="0.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 s="9">
        <f>(I284/86400)+25569+(-5/24)</f>
        <v>40231.708333333328</v>
      </c>
      <c r="K284">
        <v>1263679492</v>
      </c>
      <c r="L284" s="9">
        <f>($K284/86400)+DATE(1970,1,1)</f>
        <v>40194.920046296298</v>
      </c>
      <c r="M284" t="b">
        <v>1</v>
      </c>
      <c r="N284">
        <v>179</v>
      </c>
      <c r="O284" s="5">
        <f>($E284/$D284)*100</f>
        <v>101.18888888888888</v>
      </c>
      <c r="P284">
        <f>AVERAGE($E284,$N284)</f>
        <v>22857</v>
      </c>
      <c r="Q284" t="s">
        <v>8310</v>
      </c>
      <c r="R284" t="s">
        <v>8315</v>
      </c>
      <c r="S284" t="s">
        <v>8269</v>
      </c>
      <c r="T284" t="b">
        <v>1</v>
      </c>
    </row>
    <row r="285" spans="1:20" ht="33" x14ac:dyDescent="0.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 s="9">
        <f>(I285/86400)+25569+(-5/24)</f>
        <v>40694.999305555553</v>
      </c>
      <c r="K285">
        <v>1305219744</v>
      </c>
      <c r="L285" s="9">
        <f>($K285/86400)+DATE(1970,1,1)</f>
        <v>40675.71</v>
      </c>
      <c r="M285" t="b">
        <v>1</v>
      </c>
      <c r="N285">
        <v>202</v>
      </c>
      <c r="O285" s="5">
        <f>($E285/$D285)*100</f>
        <v>114.27249999999999</v>
      </c>
      <c r="P285">
        <f>AVERAGE($E285,$N285)</f>
        <v>10385.525</v>
      </c>
      <c r="Q285" t="s">
        <v>8310</v>
      </c>
      <c r="R285" t="s">
        <v>8315</v>
      </c>
      <c r="S285" t="s">
        <v>8269</v>
      </c>
      <c r="T285" t="b">
        <v>1</v>
      </c>
    </row>
    <row r="286" spans="1:20" ht="66" x14ac:dyDescent="0.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 s="9">
        <f>(I286/86400)+25569+(-5/24)</f>
        <v>40929.529861111107</v>
      </c>
      <c r="K286">
        <v>1325007780</v>
      </c>
      <c r="L286" s="9">
        <f>($K286/86400)+DATE(1970,1,1)</f>
        <v>40904.738194444442</v>
      </c>
      <c r="M286" t="b">
        <v>1</v>
      </c>
      <c r="N286">
        <v>760</v>
      </c>
      <c r="O286" s="5">
        <f>($E286/$D286)*100</f>
        <v>104.62615</v>
      </c>
      <c r="P286">
        <f>AVERAGE($E286,$N286)</f>
        <v>21305.23</v>
      </c>
      <c r="Q286" t="s">
        <v>8310</v>
      </c>
      <c r="R286" t="s">
        <v>8315</v>
      </c>
      <c r="S286" t="s">
        <v>8269</v>
      </c>
      <c r="T286" t="b">
        <v>1</v>
      </c>
    </row>
    <row r="287" spans="1:20" ht="66" x14ac:dyDescent="0.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 s="9">
        <f>(I287/86400)+25569+(-5/24)</f>
        <v>41536.547777777778</v>
      </c>
      <c r="K287">
        <v>1377022128</v>
      </c>
      <c r="L287" s="9">
        <f>($K287/86400)+DATE(1970,1,1)</f>
        <v>41506.756111111114</v>
      </c>
      <c r="M287" t="b">
        <v>1</v>
      </c>
      <c r="N287">
        <v>563</v>
      </c>
      <c r="O287" s="5">
        <f>($E287/$D287)*100</f>
        <v>228.82507142857142</v>
      </c>
      <c r="P287">
        <f>AVERAGE($E287,$N287)</f>
        <v>16299.254999999999</v>
      </c>
      <c r="Q287" t="s">
        <v>8310</v>
      </c>
      <c r="R287" t="s">
        <v>8315</v>
      </c>
      <c r="S287" t="s">
        <v>8269</v>
      </c>
      <c r="T287" t="b">
        <v>1</v>
      </c>
    </row>
    <row r="288" spans="1:20" ht="66" x14ac:dyDescent="0.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 s="9">
        <f>(I288/86400)+25569+(-5/24)</f>
        <v>41358.566249999996</v>
      </c>
      <c r="K288">
        <v>1360352124</v>
      </c>
      <c r="L288" s="9">
        <f>($K288/86400)+DATE(1970,1,1)</f>
        <v>41313.816250000003</v>
      </c>
      <c r="M288" t="b">
        <v>1</v>
      </c>
      <c r="N288">
        <v>135</v>
      </c>
      <c r="O288" s="5">
        <f>($E288/$D288)*100</f>
        <v>109.15333333333332</v>
      </c>
      <c r="P288">
        <f>AVERAGE($E288,$N288)</f>
        <v>8254</v>
      </c>
      <c r="Q288" t="s">
        <v>8310</v>
      </c>
      <c r="R288" t="s">
        <v>8315</v>
      </c>
      <c r="S288" t="s">
        <v>8269</v>
      </c>
      <c r="T288" t="b">
        <v>1</v>
      </c>
    </row>
    <row r="289" spans="1:20" ht="33" x14ac:dyDescent="0.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 s="9">
        <f>(I289/86400)+25569+(-5/24)</f>
        <v>41214.958333333328</v>
      </c>
      <c r="K289">
        <v>1349160018</v>
      </c>
      <c r="L289" s="9">
        <f>($K289/86400)+DATE(1970,1,1)</f>
        <v>41184.277986111112</v>
      </c>
      <c r="M289" t="b">
        <v>1</v>
      </c>
      <c r="N289">
        <v>290</v>
      </c>
      <c r="O289" s="5">
        <f>($E289/$D289)*100</f>
        <v>176.29999999999998</v>
      </c>
      <c r="P289">
        <f>AVERAGE($E289,$N289)</f>
        <v>13367.5</v>
      </c>
      <c r="Q289" t="s">
        <v>8310</v>
      </c>
      <c r="R289" t="s">
        <v>8315</v>
      </c>
      <c r="S289" t="s">
        <v>8269</v>
      </c>
      <c r="T289" t="b">
        <v>1</v>
      </c>
    </row>
    <row r="290" spans="1:20" ht="66" x14ac:dyDescent="0.3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 s="9">
        <f>(I290/86400)+25569+(-5/24)</f>
        <v>41085.960567129623</v>
      </c>
      <c r="K290">
        <v>1337659393</v>
      </c>
      <c r="L290" s="9">
        <f>($K290/86400)+DATE(1970,1,1)</f>
        <v>41051.168900462959</v>
      </c>
      <c r="M290" t="b">
        <v>1</v>
      </c>
      <c r="N290">
        <v>447</v>
      </c>
      <c r="O290" s="5">
        <f>($E290/$D290)*100</f>
        <v>103.21061999999999</v>
      </c>
      <c r="P290">
        <f>AVERAGE($E290,$N290)</f>
        <v>26026.154999999999</v>
      </c>
      <c r="Q290" t="s">
        <v>8310</v>
      </c>
      <c r="R290" t="s">
        <v>8315</v>
      </c>
      <c r="S290" t="s">
        <v>8269</v>
      </c>
      <c r="T290" t="b">
        <v>1</v>
      </c>
    </row>
    <row r="291" spans="1:20" ht="66" x14ac:dyDescent="0.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 s="9">
        <f>(I291/86400)+25569+(-5/24)</f>
        <v>41580.248078703698</v>
      </c>
      <c r="K291">
        <v>1380797834</v>
      </c>
      <c r="L291" s="9">
        <f>($K291/86400)+DATE(1970,1,1)</f>
        <v>41550.456412037034</v>
      </c>
      <c r="M291" t="b">
        <v>1</v>
      </c>
      <c r="N291">
        <v>232</v>
      </c>
      <c r="O291" s="5">
        <f>($E291/$D291)*100</f>
        <v>104.82000000000001</v>
      </c>
      <c r="P291">
        <f>AVERAGE($E291,$N291)</f>
        <v>7977.5</v>
      </c>
      <c r="Q291" t="s">
        <v>8310</v>
      </c>
      <c r="R291" t="s">
        <v>8315</v>
      </c>
      <c r="S291" t="s">
        <v>8269</v>
      </c>
      <c r="T291" t="b">
        <v>1</v>
      </c>
    </row>
    <row r="292" spans="1:20" ht="49.5" x14ac:dyDescent="0.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 s="9">
        <f>(I292/86400)+25569+(-5/24)</f>
        <v>40576.124305555553</v>
      </c>
      <c r="K292">
        <v>1292316697</v>
      </c>
      <c r="L292" s="9">
        <f>($K292/86400)+DATE(1970,1,1)</f>
        <v>40526.36917824074</v>
      </c>
      <c r="M292" t="b">
        <v>1</v>
      </c>
      <c r="N292">
        <v>168</v>
      </c>
      <c r="O292" s="5">
        <f>($E292/$D292)*100</f>
        <v>106.68444444444445</v>
      </c>
      <c r="P292">
        <f>AVERAGE($E292,$N292)</f>
        <v>2484.4</v>
      </c>
      <c r="Q292" t="s">
        <v>8310</v>
      </c>
      <c r="R292" t="s">
        <v>8315</v>
      </c>
      <c r="S292" t="s">
        <v>8269</v>
      </c>
      <c r="T292" t="b">
        <v>1</v>
      </c>
    </row>
    <row r="293" spans="1:20" ht="49.5" x14ac:dyDescent="0.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 s="9">
        <f>(I293/86400)+25569+(-5/24)</f>
        <v>41394.792361111111</v>
      </c>
      <c r="K293">
        <v>1365791246</v>
      </c>
      <c r="L293" s="9">
        <f>($K293/86400)+DATE(1970,1,1)</f>
        <v>41376.769050925926</v>
      </c>
      <c r="M293" t="b">
        <v>1</v>
      </c>
      <c r="N293">
        <v>128</v>
      </c>
      <c r="O293" s="5">
        <f>($E293/$D293)*100</f>
        <v>120.02</v>
      </c>
      <c r="P293">
        <f>AVERAGE($E293,$N293)</f>
        <v>3064.5</v>
      </c>
      <c r="Q293" t="s">
        <v>8310</v>
      </c>
      <c r="R293" t="s">
        <v>8315</v>
      </c>
      <c r="S293" t="s">
        <v>8269</v>
      </c>
      <c r="T293" t="b">
        <v>1</v>
      </c>
    </row>
    <row r="294" spans="1:20" ht="66" x14ac:dyDescent="0.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 s="9">
        <f>(I294/86400)+25569+(-5/24)</f>
        <v>40844.957638888889</v>
      </c>
      <c r="K294">
        <v>1317064599</v>
      </c>
      <c r="L294" s="9">
        <f>($K294/86400)+DATE(1970,1,1)</f>
        <v>40812.803229166668</v>
      </c>
      <c r="M294" t="b">
        <v>1</v>
      </c>
      <c r="N294">
        <v>493</v>
      </c>
      <c r="O294" s="5">
        <f>($E294/$D294)*100</f>
        <v>101.50693333333334</v>
      </c>
      <c r="P294">
        <f>AVERAGE($E294,$N294)</f>
        <v>38311.599999999999</v>
      </c>
      <c r="Q294" t="s">
        <v>8310</v>
      </c>
      <c r="R294" t="s">
        <v>8315</v>
      </c>
      <c r="S294" t="s">
        <v>8269</v>
      </c>
      <c r="T294" t="b">
        <v>1</v>
      </c>
    </row>
    <row r="295" spans="1:20" ht="66" x14ac:dyDescent="0.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 s="9">
        <f>(I295/86400)+25569+(-5/24)</f>
        <v>41749.459652777776</v>
      </c>
      <c r="K295">
        <v>1395417714</v>
      </c>
      <c r="L295" s="9">
        <f>($K295/86400)+DATE(1970,1,1)</f>
        <v>41719.667986111112</v>
      </c>
      <c r="M295" t="b">
        <v>1</v>
      </c>
      <c r="N295">
        <v>131</v>
      </c>
      <c r="O295" s="5">
        <f>($E295/$D295)*100</f>
        <v>101.38461538461539</v>
      </c>
      <c r="P295">
        <f>AVERAGE($E295,$N295)</f>
        <v>13245.5</v>
      </c>
      <c r="Q295" t="s">
        <v>8310</v>
      </c>
      <c r="R295" t="s">
        <v>8315</v>
      </c>
      <c r="S295" t="s">
        <v>8269</v>
      </c>
      <c r="T295" t="b">
        <v>1</v>
      </c>
    </row>
    <row r="296" spans="1:20" ht="99" x14ac:dyDescent="0.3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 s="9">
        <f>(I296/86400)+25569+(-5/24)</f>
        <v>40378.458333333328</v>
      </c>
      <c r="K296">
        <v>1276480894</v>
      </c>
      <c r="L296" s="9">
        <f>($K296/86400)+DATE(1970,1,1)</f>
        <v>40343.084421296298</v>
      </c>
      <c r="M296" t="b">
        <v>1</v>
      </c>
      <c r="N296">
        <v>50</v>
      </c>
      <c r="O296" s="5">
        <f>($E296/$D296)*100</f>
        <v>100</v>
      </c>
      <c r="P296">
        <f>AVERAGE($E296,$N296)</f>
        <v>2525</v>
      </c>
      <c r="Q296" t="s">
        <v>8310</v>
      </c>
      <c r="R296" t="s">
        <v>8315</v>
      </c>
      <c r="S296" t="s">
        <v>8269</v>
      </c>
      <c r="T296" t="b">
        <v>1</v>
      </c>
    </row>
    <row r="297" spans="1:20" ht="66" x14ac:dyDescent="0.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 s="9">
        <f>(I297/86400)+25569+(-5/24)</f>
        <v>41578.791666666664</v>
      </c>
      <c r="K297">
        <v>1378080409</v>
      </c>
      <c r="L297" s="9">
        <f>($K297/86400)+DATE(1970,1,1)</f>
        <v>41519.004733796297</v>
      </c>
      <c r="M297" t="b">
        <v>1</v>
      </c>
      <c r="N297">
        <v>665</v>
      </c>
      <c r="O297" s="5">
        <f>($E297/$D297)*100</f>
        <v>133.10911999999999</v>
      </c>
      <c r="P297">
        <f>AVERAGE($E297,$N297)</f>
        <v>33609.78</v>
      </c>
      <c r="Q297" t="s">
        <v>8310</v>
      </c>
      <c r="R297" t="s">
        <v>8315</v>
      </c>
      <c r="S297" t="s">
        <v>8269</v>
      </c>
      <c r="T297" t="b">
        <v>1</v>
      </c>
    </row>
    <row r="298" spans="1:20" ht="49.5" x14ac:dyDescent="0.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 s="9">
        <f>(I298/86400)+25569+(-5/24)</f>
        <v>41159.267164351848</v>
      </c>
      <c r="K298">
        <v>1344857083</v>
      </c>
      <c r="L298" s="9">
        <f>($K298/86400)+DATE(1970,1,1)</f>
        <v>41134.475497685184</v>
      </c>
      <c r="M298" t="b">
        <v>1</v>
      </c>
      <c r="N298">
        <v>129</v>
      </c>
      <c r="O298" s="5">
        <f>($E298/$D298)*100</f>
        <v>118.72620000000001</v>
      </c>
      <c r="P298">
        <f>AVERAGE($E298,$N298)</f>
        <v>14905.275</v>
      </c>
      <c r="Q298" t="s">
        <v>8310</v>
      </c>
      <c r="R298" t="s">
        <v>8315</v>
      </c>
      <c r="S298" t="s">
        <v>8269</v>
      </c>
      <c r="T298" t="b">
        <v>1</v>
      </c>
    </row>
    <row r="299" spans="1:20" ht="66" x14ac:dyDescent="0.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 s="9">
        <f>(I299/86400)+25569+(-5/24)</f>
        <v>42124.957638888889</v>
      </c>
      <c r="K299">
        <v>1427390901</v>
      </c>
      <c r="L299" s="9">
        <f>($K299/86400)+DATE(1970,1,1)</f>
        <v>42089.728020833332</v>
      </c>
      <c r="M299" t="b">
        <v>1</v>
      </c>
      <c r="N299">
        <v>142</v>
      </c>
      <c r="O299" s="5">
        <f>($E299/$D299)*100</f>
        <v>100.64</v>
      </c>
      <c r="P299">
        <f>AVERAGE($E299,$N299)</f>
        <v>10135</v>
      </c>
      <c r="Q299" t="s">
        <v>8310</v>
      </c>
      <c r="R299" t="s">
        <v>8315</v>
      </c>
      <c r="S299" t="s">
        <v>8269</v>
      </c>
      <c r="T299" t="b">
        <v>1</v>
      </c>
    </row>
    <row r="300" spans="1:20" ht="33" x14ac:dyDescent="0.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 s="9">
        <f>(I300/86400)+25569+(-5/24)</f>
        <v>41768.666666666664</v>
      </c>
      <c r="K300">
        <v>1394536048</v>
      </c>
      <c r="L300" s="9">
        <f>($K300/86400)+DATE(1970,1,1)</f>
        <v>41709.463518518518</v>
      </c>
      <c r="M300" t="b">
        <v>1</v>
      </c>
      <c r="N300">
        <v>2436</v>
      </c>
      <c r="O300" s="5">
        <f>($E300/$D300)*100</f>
        <v>108.93241269841269</v>
      </c>
      <c r="P300">
        <f>AVERAGE($E300,$N300)</f>
        <v>69845.42</v>
      </c>
      <c r="Q300" t="s">
        <v>8310</v>
      </c>
      <c r="R300" t="s">
        <v>8315</v>
      </c>
      <c r="S300" t="s">
        <v>8269</v>
      </c>
      <c r="T300" t="b">
        <v>1</v>
      </c>
    </row>
    <row r="301" spans="1:20" ht="66" x14ac:dyDescent="0.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 s="9">
        <f>(I301/86400)+25569+(-5/24)</f>
        <v>40499.058564814812</v>
      </c>
      <c r="K301">
        <v>1287379460</v>
      </c>
      <c r="L301" s="9">
        <f>($K301/86400)+DATE(1970,1,1)</f>
        <v>40469.225231481483</v>
      </c>
      <c r="M301" t="b">
        <v>1</v>
      </c>
      <c r="N301">
        <v>244</v>
      </c>
      <c r="O301" s="5">
        <f>($E301/$D301)*100</f>
        <v>178.95250000000001</v>
      </c>
      <c r="P301">
        <f>AVERAGE($E301,$N301)</f>
        <v>9069.625</v>
      </c>
      <c r="Q301" t="s">
        <v>8310</v>
      </c>
      <c r="R301" t="s">
        <v>8315</v>
      </c>
      <c r="S301" t="s">
        <v>8269</v>
      </c>
      <c r="T301" t="b">
        <v>1</v>
      </c>
    </row>
    <row r="302" spans="1:20" ht="66" x14ac:dyDescent="0.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 s="9">
        <f>(I302/86400)+25569+(-5/24)</f>
        <v>40657.751597222217</v>
      </c>
      <c r="K302">
        <v>1301007738</v>
      </c>
      <c r="L302" s="9">
        <f>($K302/86400)+DATE(1970,1,1)</f>
        <v>40626.959930555553</v>
      </c>
      <c r="M302" t="b">
        <v>1</v>
      </c>
      <c r="N302">
        <v>298</v>
      </c>
      <c r="O302" s="5">
        <f>($E302/$D302)*100</f>
        <v>101.72264</v>
      </c>
      <c r="P302">
        <f>AVERAGE($E302,$N302)</f>
        <v>12864.33</v>
      </c>
      <c r="Q302" t="s">
        <v>8310</v>
      </c>
      <c r="R302" t="s">
        <v>8315</v>
      </c>
      <c r="S302" t="s">
        <v>8269</v>
      </c>
      <c r="T302" t="b">
        <v>1</v>
      </c>
    </row>
    <row r="303" spans="1:20" ht="49.5" x14ac:dyDescent="0.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 s="9">
        <f>(I303/86400)+25569+(-5/24)</f>
        <v>41352.487673611111</v>
      </c>
      <c r="K303">
        <v>1360258935</v>
      </c>
      <c r="L303" s="9">
        <f>($K303/86400)+DATE(1970,1,1)</f>
        <v>41312.737673611111</v>
      </c>
      <c r="M303" t="b">
        <v>1</v>
      </c>
      <c r="N303">
        <v>251</v>
      </c>
      <c r="O303" s="5">
        <f>($E303/$D303)*100</f>
        <v>118.73499999999999</v>
      </c>
      <c r="P303">
        <f>AVERAGE($E303,$N303)</f>
        <v>7843.2749999999996</v>
      </c>
      <c r="Q303" t="s">
        <v>8310</v>
      </c>
      <c r="R303" t="s">
        <v>8315</v>
      </c>
      <c r="S303" t="s">
        <v>8269</v>
      </c>
      <c r="T303" t="b">
        <v>1</v>
      </c>
    </row>
    <row r="304" spans="1:20" ht="66" x14ac:dyDescent="0.3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 s="9">
        <f>(I304/86400)+25569+(-5/24)</f>
        <v>40963.648587962962</v>
      </c>
      <c r="K304">
        <v>1327523638</v>
      </c>
      <c r="L304" s="9">
        <f>($K304/86400)+DATE(1970,1,1)</f>
        <v>40933.856921296298</v>
      </c>
      <c r="M304" t="b">
        <v>1</v>
      </c>
      <c r="N304">
        <v>108</v>
      </c>
      <c r="O304" s="5">
        <f>($E304/$D304)*100</f>
        <v>100.46</v>
      </c>
      <c r="P304">
        <f>AVERAGE($E304,$N304)</f>
        <v>5077</v>
      </c>
      <c r="Q304" t="s">
        <v>8310</v>
      </c>
      <c r="R304" t="s">
        <v>8315</v>
      </c>
      <c r="S304" t="s">
        <v>8269</v>
      </c>
      <c r="T304" t="b">
        <v>1</v>
      </c>
    </row>
    <row r="305" spans="1:20" ht="49.5" x14ac:dyDescent="0.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 s="9">
        <f>(I305/86400)+25569+(-5/24)</f>
        <v>41061.862800925919</v>
      </c>
      <c r="K305">
        <v>1336009346</v>
      </c>
      <c r="L305" s="9">
        <f>($K305/86400)+DATE(1970,1,1)</f>
        <v>41032.071134259255</v>
      </c>
      <c r="M305" t="b">
        <v>1</v>
      </c>
      <c r="N305">
        <v>82</v>
      </c>
      <c r="O305" s="5">
        <f>($E305/$D305)*100</f>
        <v>137.46666666666667</v>
      </c>
      <c r="P305">
        <f>AVERAGE($E305,$N305)</f>
        <v>2103</v>
      </c>
      <c r="Q305" t="s">
        <v>8310</v>
      </c>
      <c r="R305" t="s">
        <v>8315</v>
      </c>
      <c r="S305" t="s">
        <v>8269</v>
      </c>
      <c r="T305" t="b">
        <v>1</v>
      </c>
    </row>
    <row r="306" spans="1:20" ht="49.5" x14ac:dyDescent="0.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 s="9">
        <f>(I306/86400)+25569+(-5/24)</f>
        <v>41152.875</v>
      </c>
      <c r="K306">
        <v>1343096197</v>
      </c>
      <c r="L306" s="9">
        <f>($K306/86400)+DATE(1970,1,1)</f>
        <v>41114.094872685186</v>
      </c>
      <c r="M306" t="b">
        <v>1</v>
      </c>
      <c r="N306">
        <v>74</v>
      </c>
      <c r="O306" s="5">
        <f>($E306/$D306)*100</f>
        <v>231.64705882352939</v>
      </c>
      <c r="P306">
        <f>AVERAGE($E306,$N306)</f>
        <v>3975</v>
      </c>
      <c r="Q306" t="s">
        <v>8310</v>
      </c>
      <c r="R306" t="s">
        <v>8315</v>
      </c>
      <c r="S306" t="s">
        <v>8269</v>
      </c>
      <c r="T306" t="b">
        <v>1</v>
      </c>
    </row>
    <row r="307" spans="1:20" ht="49.5" x14ac:dyDescent="0.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 s="9">
        <f>(I307/86400)+25569+(-5/24)</f>
        <v>40978.421863425923</v>
      </c>
      <c r="K307">
        <v>1328800049</v>
      </c>
      <c r="L307" s="9">
        <f>($K307/86400)+DATE(1970,1,1)</f>
        <v>40948.630196759259</v>
      </c>
      <c r="M307" t="b">
        <v>1</v>
      </c>
      <c r="N307">
        <v>189</v>
      </c>
      <c r="O307" s="5">
        <f>($E307/$D307)*100</f>
        <v>130.33333333333331</v>
      </c>
      <c r="P307">
        <f>AVERAGE($E307,$N307)</f>
        <v>4982</v>
      </c>
      <c r="Q307" t="s">
        <v>8310</v>
      </c>
      <c r="R307" t="s">
        <v>8315</v>
      </c>
      <c r="S307" t="s">
        <v>8269</v>
      </c>
      <c r="T307" t="b">
        <v>1</v>
      </c>
    </row>
    <row r="308" spans="1:20" ht="33" x14ac:dyDescent="0.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 s="9">
        <f>(I308/86400)+25569+(-5/24)</f>
        <v>41353.587187499994</v>
      </c>
      <c r="K308">
        <v>1362081933</v>
      </c>
      <c r="L308" s="9">
        <f>($K308/86400)+DATE(1970,1,1)</f>
        <v>41333.837187500001</v>
      </c>
      <c r="M308" t="b">
        <v>1</v>
      </c>
      <c r="N308">
        <v>80</v>
      </c>
      <c r="O308" s="5">
        <f>($E308/$D308)*100</f>
        <v>292.89999999999998</v>
      </c>
      <c r="P308">
        <f>AVERAGE($E308,$N308)</f>
        <v>1504.5</v>
      </c>
      <c r="Q308" t="s">
        <v>8310</v>
      </c>
      <c r="R308" t="s">
        <v>8315</v>
      </c>
      <c r="S308" t="s">
        <v>8269</v>
      </c>
      <c r="T308" t="b">
        <v>1</v>
      </c>
    </row>
    <row r="309" spans="1:20" x14ac:dyDescent="0.3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 s="9">
        <f>(I309/86400)+25569+(-5/24)</f>
        <v>41312.736122685186</v>
      </c>
      <c r="K309">
        <v>1357684801</v>
      </c>
      <c r="L309" s="9">
        <f>($K309/86400)+DATE(1970,1,1)</f>
        <v>41282.944456018522</v>
      </c>
      <c r="M309" t="b">
        <v>1</v>
      </c>
      <c r="N309">
        <v>576</v>
      </c>
      <c r="O309" s="5">
        <f>($E309/$D309)*100</f>
        <v>111.31818181818183</v>
      </c>
      <c r="P309">
        <f>AVERAGE($E309,$N309)</f>
        <v>12533</v>
      </c>
      <c r="Q309" t="s">
        <v>8310</v>
      </c>
      <c r="R309" t="s">
        <v>8315</v>
      </c>
      <c r="S309" t="s">
        <v>8269</v>
      </c>
      <c r="T309" t="b">
        <v>1</v>
      </c>
    </row>
    <row r="310" spans="1:20" ht="66" x14ac:dyDescent="0.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 s="9">
        <f>(I310/86400)+25569+(-5/24)</f>
        <v>40612.486226851848</v>
      </c>
      <c r="K310">
        <v>1295887210</v>
      </c>
      <c r="L310" s="9">
        <f>($K310/86400)+DATE(1970,1,1)</f>
        <v>40567.694560185184</v>
      </c>
      <c r="M310" t="b">
        <v>1</v>
      </c>
      <c r="N310">
        <v>202</v>
      </c>
      <c r="O310" s="5">
        <f>($E310/$D310)*100</f>
        <v>105.56666666666668</v>
      </c>
      <c r="P310">
        <f>AVERAGE($E310,$N310)</f>
        <v>6435</v>
      </c>
      <c r="Q310" t="s">
        <v>8310</v>
      </c>
      <c r="R310" t="s">
        <v>8315</v>
      </c>
      <c r="S310" t="s">
        <v>8269</v>
      </c>
      <c r="T310" t="b">
        <v>1</v>
      </c>
    </row>
    <row r="311" spans="1:20" ht="66" x14ac:dyDescent="0.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 s="9">
        <f>(I311/86400)+25569+(-5/24)</f>
        <v>41155.543217592589</v>
      </c>
      <c r="K311">
        <v>1344880934</v>
      </c>
      <c r="L311" s="9">
        <f>($K311/86400)+DATE(1970,1,1)</f>
        <v>41134.751550925925</v>
      </c>
      <c r="M311" t="b">
        <v>1</v>
      </c>
      <c r="N311">
        <v>238</v>
      </c>
      <c r="O311" s="5">
        <f>($E311/$D311)*100</f>
        <v>118.94444444444446</v>
      </c>
      <c r="P311">
        <f>AVERAGE($E311,$N311)</f>
        <v>10824</v>
      </c>
      <c r="Q311" t="s">
        <v>8310</v>
      </c>
      <c r="R311" t="s">
        <v>8315</v>
      </c>
      <c r="S311" t="s">
        <v>8269</v>
      </c>
      <c r="T311" t="b">
        <v>1</v>
      </c>
    </row>
    <row r="312" spans="1:20" ht="49.5" x14ac:dyDescent="0.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 s="9">
        <f>(I312/86400)+25569+(-5/24)</f>
        <v>40835.875</v>
      </c>
      <c r="K312">
        <v>1317788623</v>
      </c>
      <c r="L312" s="9">
        <f>($K312/86400)+DATE(1970,1,1)</f>
        <v>40821.183136574073</v>
      </c>
      <c r="M312" t="b">
        <v>1</v>
      </c>
      <c r="N312">
        <v>36</v>
      </c>
      <c r="O312" s="5">
        <f>($E312/$D312)*100</f>
        <v>104.129</v>
      </c>
      <c r="P312">
        <f>AVERAGE($E312,$N312)</f>
        <v>538.64499999999998</v>
      </c>
      <c r="Q312" t="s">
        <v>8310</v>
      </c>
      <c r="R312" t="s">
        <v>8315</v>
      </c>
      <c r="S312" t="s">
        <v>8269</v>
      </c>
      <c r="T312" t="b">
        <v>1</v>
      </c>
    </row>
    <row r="313" spans="1:20" ht="49.5" x14ac:dyDescent="0.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 s="9">
        <f>(I313/86400)+25569+(-5/24)</f>
        <v>40909.124305555553</v>
      </c>
      <c r="K313">
        <v>1321852592</v>
      </c>
      <c r="L313" s="9">
        <f>($K313/86400)+DATE(1970,1,1)</f>
        <v>40868.219814814816</v>
      </c>
      <c r="M313" t="b">
        <v>1</v>
      </c>
      <c r="N313">
        <v>150</v>
      </c>
      <c r="O313" s="5">
        <f>($E313/$D313)*100</f>
        <v>104.10165000000001</v>
      </c>
      <c r="P313">
        <f>AVERAGE($E313,$N313)</f>
        <v>10485.165000000001</v>
      </c>
      <c r="Q313" t="s">
        <v>8310</v>
      </c>
      <c r="R313" t="s">
        <v>8315</v>
      </c>
      <c r="S313" t="s">
        <v>8269</v>
      </c>
      <c r="T313" t="b">
        <v>1</v>
      </c>
    </row>
    <row r="314" spans="1:20" ht="66" x14ac:dyDescent="0.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 s="9">
        <f>(I314/86400)+25569+(-5/24)</f>
        <v>41378.669351851851</v>
      </c>
      <c r="K314">
        <v>1363381432</v>
      </c>
      <c r="L314" s="9">
        <f>($K314/86400)+DATE(1970,1,1)</f>
        <v>41348.877685185187</v>
      </c>
      <c r="M314" t="b">
        <v>1</v>
      </c>
      <c r="N314">
        <v>146</v>
      </c>
      <c r="O314" s="5">
        <f>($E314/$D314)*100</f>
        <v>111.87499999999999</v>
      </c>
      <c r="P314">
        <f>AVERAGE($E314,$N314)</f>
        <v>4548</v>
      </c>
      <c r="Q314" t="s">
        <v>8310</v>
      </c>
      <c r="R314" t="s">
        <v>8315</v>
      </c>
      <c r="S314" t="s">
        <v>8269</v>
      </c>
      <c r="T314" t="b">
        <v>1</v>
      </c>
    </row>
    <row r="315" spans="1:20" ht="66" x14ac:dyDescent="0.3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 s="9">
        <f>(I315/86400)+25569+(-5/24)</f>
        <v>40401.457638888889</v>
      </c>
      <c r="K315">
        <v>1277702894</v>
      </c>
      <c r="L315" s="9">
        <f>($K315/86400)+DATE(1970,1,1)</f>
        <v>40357.227939814817</v>
      </c>
      <c r="M315" t="b">
        <v>1</v>
      </c>
      <c r="N315">
        <v>222</v>
      </c>
      <c r="O315" s="5">
        <f>($E315/$D315)*100</f>
        <v>104.73529411764706</v>
      </c>
      <c r="P315">
        <f>AVERAGE($E315,$N315)</f>
        <v>9013.5</v>
      </c>
      <c r="Q315" t="s">
        <v>8310</v>
      </c>
      <c r="R315" t="s">
        <v>8315</v>
      </c>
      <c r="S315" t="s">
        <v>8269</v>
      </c>
      <c r="T315" t="b">
        <v>1</v>
      </c>
    </row>
    <row r="316" spans="1:20" ht="66" x14ac:dyDescent="0.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 s="9">
        <f>(I316/86400)+25569+(-5/24)</f>
        <v>41334.624861111108</v>
      </c>
      <c r="K316">
        <v>1359575988</v>
      </c>
      <c r="L316" s="9">
        <f>($K316/86400)+DATE(1970,1,1)</f>
        <v>41304.833194444444</v>
      </c>
      <c r="M316" t="b">
        <v>1</v>
      </c>
      <c r="N316">
        <v>120</v>
      </c>
      <c r="O316" s="5">
        <f>($E316/$D316)*100</f>
        <v>385.15000000000003</v>
      </c>
      <c r="P316">
        <f>AVERAGE($E316,$N316)</f>
        <v>1985.75</v>
      </c>
      <c r="Q316" t="s">
        <v>8310</v>
      </c>
      <c r="R316" t="s">
        <v>8315</v>
      </c>
      <c r="S316" t="s">
        <v>8269</v>
      </c>
      <c r="T316" t="b">
        <v>1</v>
      </c>
    </row>
    <row r="317" spans="1:20" ht="49.5" x14ac:dyDescent="0.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 s="9">
        <f>(I317/86400)+25569+(-5/24)</f>
        <v>41143.564050925925</v>
      </c>
      <c r="K317">
        <v>1343068334</v>
      </c>
      <c r="L317" s="9">
        <f>($K317/86400)+DATE(1970,1,1)</f>
        <v>41113.77238425926</v>
      </c>
      <c r="M317" t="b">
        <v>1</v>
      </c>
      <c r="N317">
        <v>126</v>
      </c>
      <c r="O317" s="5">
        <f>($E317/$D317)*100</f>
        <v>101.248</v>
      </c>
      <c r="P317">
        <f>AVERAGE($E317,$N317)</f>
        <v>12719</v>
      </c>
      <c r="Q317" t="s">
        <v>8310</v>
      </c>
      <c r="R317" t="s">
        <v>8315</v>
      </c>
      <c r="S317" t="s">
        <v>8269</v>
      </c>
      <c r="T317" t="b">
        <v>1</v>
      </c>
    </row>
    <row r="318" spans="1:20" ht="49.5" x14ac:dyDescent="0.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 s="9">
        <f>(I318/86400)+25569+(-5/24)</f>
        <v>41983.999305555553</v>
      </c>
      <c r="K318">
        <v>1415398197</v>
      </c>
      <c r="L318" s="9">
        <f>($K318/86400)+DATE(1970,1,1)</f>
        <v>41950.923576388886</v>
      </c>
      <c r="M318" t="b">
        <v>1</v>
      </c>
      <c r="N318">
        <v>158</v>
      </c>
      <c r="O318" s="5">
        <f>($E318/$D318)*100</f>
        <v>113.77333333333333</v>
      </c>
      <c r="P318">
        <f>AVERAGE($E318,$N318)</f>
        <v>8612</v>
      </c>
      <c r="Q318" t="s">
        <v>8310</v>
      </c>
      <c r="R318" t="s">
        <v>8315</v>
      </c>
      <c r="S318" t="s">
        <v>8269</v>
      </c>
      <c r="T318" t="b">
        <v>1</v>
      </c>
    </row>
    <row r="319" spans="1:20" ht="49.5" x14ac:dyDescent="0.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 s="9">
        <f>(I319/86400)+25569+(-5/24)</f>
        <v>41619.468553240738</v>
      </c>
      <c r="K319">
        <v>1384186483</v>
      </c>
      <c r="L319" s="9">
        <f>($K319/86400)+DATE(1970,1,1)</f>
        <v>41589.676886574074</v>
      </c>
      <c r="M319" t="b">
        <v>1</v>
      </c>
      <c r="N319">
        <v>316</v>
      </c>
      <c r="O319" s="5">
        <f>($E319/$D319)*100</f>
        <v>100.80333333333333</v>
      </c>
      <c r="P319">
        <f>AVERAGE($E319,$N319)</f>
        <v>15278.5</v>
      </c>
      <c r="Q319" t="s">
        <v>8310</v>
      </c>
      <c r="R319" t="s">
        <v>8315</v>
      </c>
      <c r="S319" t="s">
        <v>8269</v>
      </c>
      <c r="T319" t="b">
        <v>1</v>
      </c>
    </row>
    <row r="320" spans="1:20" ht="49.5" x14ac:dyDescent="0.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 s="9">
        <f>(I320/86400)+25569+(-5/24)</f>
        <v>41359.788784722223</v>
      </c>
      <c r="K320">
        <v>1361753751</v>
      </c>
      <c r="L320" s="9">
        <f>($K320/86400)+DATE(1970,1,1)</f>
        <v>41330.038784722223</v>
      </c>
      <c r="M320" t="b">
        <v>1</v>
      </c>
      <c r="N320">
        <v>284</v>
      </c>
      <c r="O320" s="5">
        <f>($E320/$D320)*100</f>
        <v>283.32</v>
      </c>
      <c r="P320">
        <f>AVERAGE($E320,$N320)</f>
        <v>7225</v>
      </c>
      <c r="Q320" t="s">
        <v>8310</v>
      </c>
      <c r="R320" t="s">
        <v>8315</v>
      </c>
      <c r="S320" t="s">
        <v>8269</v>
      </c>
      <c r="T320" t="b">
        <v>1</v>
      </c>
    </row>
    <row r="321" spans="1:20" ht="66" x14ac:dyDescent="0.3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 s="9">
        <f>(I321/86400)+25569+(-5/24)</f>
        <v>40211.124305555553</v>
      </c>
      <c r="K321">
        <v>1257538029</v>
      </c>
      <c r="L321" s="9">
        <f>($K321/86400)+DATE(1970,1,1)</f>
        <v>40123.83829861111</v>
      </c>
      <c r="M321" t="b">
        <v>1</v>
      </c>
      <c r="N321">
        <v>51</v>
      </c>
      <c r="O321" s="5">
        <f>($E321/$D321)*100</f>
        <v>112.68</v>
      </c>
      <c r="P321">
        <f>AVERAGE($E321,$N321)</f>
        <v>2842.5</v>
      </c>
      <c r="Q321" t="s">
        <v>8310</v>
      </c>
      <c r="R321" t="s">
        <v>8315</v>
      </c>
      <c r="S321" t="s">
        <v>8269</v>
      </c>
      <c r="T321" t="b">
        <v>1</v>
      </c>
    </row>
    <row r="322" spans="1:20" ht="66" x14ac:dyDescent="0.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 s="9">
        <f>(I322/86400)+25569+(-5/24)</f>
        <v>42360.749999999993</v>
      </c>
      <c r="K322">
        <v>1448284433</v>
      </c>
      <c r="L322" s="9">
        <f>($K322/86400)+DATE(1970,1,1)</f>
        <v>42331.551307870366</v>
      </c>
      <c r="M322" t="b">
        <v>1</v>
      </c>
      <c r="N322">
        <v>158</v>
      </c>
      <c r="O322" s="5">
        <f>($E322/$D322)*100</f>
        <v>106.58000000000001</v>
      </c>
      <c r="P322">
        <f>AVERAGE($E322,$N322)</f>
        <v>10737</v>
      </c>
      <c r="Q322" t="s">
        <v>8310</v>
      </c>
      <c r="R322" t="s">
        <v>8315</v>
      </c>
      <c r="S322" t="s">
        <v>8269</v>
      </c>
      <c r="T322" t="b">
        <v>1</v>
      </c>
    </row>
    <row r="323" spans="1:20" ht="49.5" x14ac:dyDescent="0.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 s="9">
        <f>(I323/86400)+25569+(-5/24)</f>
        <v>42682.279930555553</v>
      </c>
      <c r="K323">
        <v>1475577786</v>
      </c>
      <c r="L323" s="9">
        <f>($K323/86400)+DATE(1970,1,1)</f>
        <v>42647.446597222224</v>
      </c>
      <c r="M323" t="b">
        <v>1</v>
      </c>
      <c r="N323">
        <v>337</v>
      </c>
      <c r="O323" s="5">
        <f>($E323/$D323)*100</f>
        <v>102.66285714285715</v>
      </c>
      <c r="P323">
        <f>AVERAGE($E323,$N323)</f>
        <v>18134.5</v>
      </c>
      <c r="Q323" t="s">
        <v>8310</v>
      </c>
      <c r="R323" t="s">
        <v>8315</v>
      </c>
      <c r="S323" t="s">
        <v>8269</v>
      </c>
      <c r="T323" t="b">
        <v>1</v>
      </c>
    </row>
    <row r="324" spans="1:20" ht="49.5" x14ac:dyDescent="0.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 s="9">
        <f>(I324/86400)+25569+(-5/24)</f>
        <v>42503.361666666664</v>
      </c>
      <c r="K324">
        <v>1460554848</v>
      </c>
      <c r="L324" s="9">
        <f>($K324/86400)+DATE(1970,1,1)</f>
        <v>42473.57</v>
      </c>
      <c r="M324" t="b">
        <v>1</v>
      </c>
      <c r="N324">
        <v>186</v>
      </c>
      <c r="O324" s="5">
        <f>($E324/$D324)*100</f>
        <v>107.91200000000001</v>
      </c>
      <c r="P324">
        <f>AVERAGE($E324,$N324)</f>
        <v>13582</v>
      </c>
      <c r="Q324" t="s">
        <v>8310</v>
      </c>
      <c r="R324" t="s">
        <v>8315</v>
      </c>
      <c r="S324" t="s">
        <v>8269</v>
      </c>
      <c r="T324" t="b">
        <v>1</v>
      </c>
    </row>
    <row r="325" spans="1:20" ht="66" x14ac:dyDescent="0.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 s="9">
        <f>(I325/86400)+25569+(-5/24)</f>
        <v>42725.124305555553</v>
      </c>
      <c r="K325">
        <v>1479886966</v>
      </c>
      <c r="L325" s="9">
        <f>($K325/86400)+DATE(1970,1,1)</f>
        <v>42697.32136574074</v>
      </c>
      <c r="M325" t="b">
        <v>1</v>
      </c>
      <c r="N325">
        <v>58</v>
      </c>
      <c r="O325" s="5">
        <f>($E325/$D325)*100</f>
        <v>123.07407407407408</v>
      </c>
      <c r="P325">
        <f>AVERAGE($E325,$N325)</f>
        <v>3352</v>
      </c>
      <c r="Q325" t="s">
        <v>8310</v>
      </c>
      <c r="R325" t="s">
        <v>8315</v>
      </c>
      <c r="S325" t="s">
        <v>8269</v>
      </c>
      <c r="T325" t="b">
        <v>1</v>
      </c>
    </row>
    <row r="326" spans="1:20" ht="49.5" x14ac:dyDescent="0.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 s="9">
        <f>(I326/86400)+25569+(-5/24)</f>
        <v>42217.417916666665</v>
      </c>
      <c r="K326">
        <v>1435590108</v>
      </c>
      <c r="L326" s="9">
        <f>($K326/86400)+DATE(1970,1,1)</f>
        <v>42184.626250000001</v>
      </c>
      <c r="M326" t="b">
        <v>1</v>
      </c>
      <c r="N326">
        <v>82</v>
      </c>
      <c r="O326" s="5">
        <f>($E326/$D326)*100</f>
        <v>101.6</v>
      </c>
      <c r="P326">
        <f>AVERAGE($E326,$N326)</f>
        <v>4359</v>
      </c>
      <c r="Q326" t="s">
        <v>8310</v>
      </c>
      <c r="R326" t="s">
        <v>8315</v>
      </c>
      <c r="S326" t="s">
        <v>8269</v>
      </c>
      <c r="T326" t="b">
        <v>1</v>
      </c>
    </row>
    <row r="327" spans="1:20" ht="49.5" x14ac:dyDescent="0.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 s="9">
        <f>(I327/86400)+25569+(-5/24)</f>
        <v>42723.979548611103</v>
      </c>
      <c r="K327">
        <v>1479184233</v>
      </c>
      <c r="L327" s="9">
        <f>($K327/86400)+DATE(1970,1,1)</f>
        <v>42689.187881944439</v>
      </c>
      <c r="M327" t="b">
        <v>1</v>
      </c>
      <c r="N327">
        <v>736</v>
      </c>
      <c r="O327" s="5">
        <f>($E327/$D327)*100</f>
        <v>104.396</v>
      </c>
      <c r="P327">
        <f>AVERAGE($E327,$N327)</f>
        <v>26467</v>
      </c>
      <c r="Q327" t="s">
        <v>8310</v>
      </c>
      <c r="R327" t="s">
        <v>8315</v>
      </c>
      <c r="S327" t="s">
        <v>8269</v>
      </c>
      <c r="T327" t="b">
        <v>1</v>
      </c>
    </row>
    <row r="328" spans="1:20" ht="49.5" x14ac:dyDescent="0.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 s="9">
        <f>(I328/86400)+25569+(-5/24)</f>
        <v>42808.747916666667</v>
      </c>
      <c r="K328">
        <v>1486625606</v>
      </c>
      <c r="L328" s="9">
        <f>($K328/86400)+DATE(1970,1,1)</f>
        <v>42775.314884259264</v>
      </c>
      <c r="M328" t="b">
        <v>1</v>
      </c>
      <c r="N328">
        <v>1151</v>
      </c>
      <c r="O328" s="5">
        <f>($E328/$D328)*100</f>
        <v>112.92973333333333</v>
      </c>
      <c r="P328">
        <f>AVERAGE($E328,$N328)</f>
        <v>85272.8</v>
      </c>
      <c r="Q328" t="s">
        <v>8310</v>
      </c>
      <c r="R328" t="s">
        <v>8315</v>
      </c>
      <c r="S328" t="s">
        <v>8269</v>
      </c>
      <c r="T328" t="b">
        <v>1</v>
      </c>
    </row>
    <row r="329" spans="1:20" ht="66" x14ac:dyDescent="0.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 s="9">
        <f>(I329/86400)+25569+(-5/24)</f>
        <v>42085.124999999993</v>
      </c>
      <c r="K329">
        <v>1424669929</v>
      </c>
      <c r="L329" s="9">
        <f>($K329/86400)+DATE(1970,1,1)</f>
        <v>42058.235289351855</v>
      </c>
      <c r="M329" t="b">
        <v>1</v>
      </c>
      <c r="N329">
        <v>34</v>
      </c>
      <c r="O329" s="5">
        <f>($E329/$D329)*100</f>
        <v>136.4</v>
      </c>
      <c r="P329">
        <f>AVERAGE($E329,$N329)</f>
        <v>2745</v>
      </c>
      <c r="Q329" t="s">
        <v>8310</v>
      </c>
      <c r="R329" t="s">
        <v>8315</v>
      </c>
      <c r="S329" t="s">
        <v>8269</v>
      </c>
      <c r="T329" t="b">
        <v>1</v>
      </c>
    </row>
    <row r="330" spans="1:20" ht="49.5" x14ac:dyDescent="0.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 s="9">
        <f>(I330/86400)+25569+(-5/24)</f>
        <v>42308.958333333336</v>
      </c>
      <c r="K330">
        <v>1443739388</v>
      </c>
      <c r="L330" s="9">
        <f>($K330/86400)+DATE(1970,1,1)</f>
        <v>42278.946620370371</v>
      </c>
      <c r="M330" t="b">
        <v>1</v>
      </c>
      <c r="N330">
        <v>498</v>
      </c>
      <c r="O330" s="5">
        <f>($E330/$D330)*100</f>
        <v>103.61439999999999</v>
      </c>
      <c r="P330">
        <f>AVERAGE($E330,$N330)</f>
        <v>39104.400000000001</v>
      </c>
      <c r="Q330" t="s">
        <v>8310</v>
      </c>
      <c r="R330" t="s">
        <v>8315</v>
      </c>
      <c r="S330" t="s">
        <v>8269</v>
      </c>
      <c r="T330" t="b">
        <v>1</v>
      </c>
    </row>
    <row r="331" spans="1:20" ht="49.5" x14ac:dyDescent="0.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 s="9">
        <f>(I331/86400)+25569+(-5/24)</f>
        <v>42314.958333333336</v>
      </c>
      <c r="K331">
        <v>1444821127</v>
      </c>
      <c r="L331" s="9">
        <f>($K331/86400)+DATE(1970,1,1)</f>
        <v>42291.46674768519</v>
      </c>
      <c r="M331" t="b">
        <v>1</v>
      </c>
      <c r="N331">
        <v>167</v>
      </c>
      <c r="O331" s="5">
        <f>($E331/$D331)*100</f>
        <v>105.5</v>
      </c>
      <c r="P331">
        <f>AVERAGE($E331,$N331)</f>
        <v>5358.5</v>
      </c>
      <c r="Q331" t="s">
        <v>8310</v>
      </c>
      <c r="R331" t="s">
        <v>8315</v>
      </c>
      <c r="S331" t="s">
        <v>8269</v>
      </c>
      <c r="T331" t="b">
        <v>1</v>
      </c>
    </row>
    <row r="332" spans="1:20" ht="66" x14ac:dyDescent="0.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 s="9">
        <f>(I332/86400)+25569+(-5/24)</f>
        <v>41410.957638888889</v>
      </c>
      <c r="K332">
        <v>1366028563</v>
      </c>
      <c r="L332" s="9">
        <f>($K332/86400)+DATE(1970,1,1)</f>
        <v>41379.515775462962</v>
      </c>
      <c r="M332" t="b">
        <v>1</v>
      </c>
      <c r="N332">
        <v>340</v>
      </c>
      <c r="O332" s="5">
        <f>($E332/$D332)*100</f>
        <v>101.82857142857142</v>
      </c>
      <c r="P332">
        <f>AVERAGE($E332,$N332)</f>
        <v>17990</v>
      </c>
      <c r="Q332" t="s">
        <v>8310</v>
      </c>
      <c r="R332" t="s">
        <v>8315</v>
      </c>
      <c r="S332" t="s">
        <v>8269</v>
      </c>
      <c r="T332" t="b">
        <v>1</v>
      </c>
    </row>
    <row r="333" spans="1:20" ht="66" x14ac:dyDescent="0.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 s="9">
        <f>(I333/86400)+25569+(-5/24)</f>
        <v>42538.373078703698</v>
      </c>
      <c r="K333">
        <v>1463493434</v>
      </c>
      <c r="L333" s="9">
        <f>($K333/86400)+DATE(1970,1,1)</f>
        <v>42507.581412037034</v>
      </c>
      <c r="M333" t="b">
        <v>1</v>
      </c>
      <c r="N333">
        <v>438</v>
      </c>
      <c r="O333" s="5">
        <f>($E333/$D333)*100</f>
        <v>106.60499999999999</v>
      </c>
      <c r="P333">
        <f>AVERAGE($E333,$N333)</f>
        <v>21540</v>
      </c>
      <c r="Q333" t="s">
        <v>8310</v>
      </c>
      <c r="R333" t="s">
        <v>8315</v>
      </c>
      <c r="S333" t="s">
        <v>8269</v>
      </c>
      <c r="T333" t="b">
        <v>1</v>
      </c>
    </row>
    <row r="334" spans="1:20" ht="66" x14ac:dyDescent="0.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 s="9">
        <f>(I334/86400)+25569+(-5/24)</f>
        <v>42305.124999999993</v>
      </c>
      <c r="K334">
        <v>1442420377</v>
      </c>
      <c r="L334" s="9">
        <f>($K334/86400)+DATE(1970,1,1)</f>
        <v>42263.680289351847</v>
      </c>
      <c r="M334" t="b">
        <v>1</v>
      </c>
      <c r="N334">
        <v>555</v>
      </c>
      <c r="O334" s="5">
        <f>($E334/$D334)*100</f>
        <v>113.015</v>
      </c>
      <c r="P334">
        <f>AVERAGE($E334,$N334)</f>
        <v>56785</v>
      </c>
      <c r="Q334" t="s">
        <v>8310</v>
      </c>
      <c r="R334" t="s">
        <v>8315</v>
      </c>
      <c r="S334" t="s">
        <v>8269</v>
      </c>
      <c r="T334" t="b">
        <v>1</v>
      </c>
    </row>
    <row r="335" spans="1:20" ht="66" x14ac:dyDescent="0.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 s="9">
        <f>(I335/86400)+25569+(-5/24)</f>
        <v>42467.386469907404</v>
      </c>
      <c r="K335">
        <v>1457450191</v>
      </c>
      <c r="L335" s="9">
        <f>($K335/86400)+DATE(1970,1,1)</f>
        <v>42437.636469907404</v>
      </c>
      <c r="M335" t="b">
        <v>1</v>
      </c>
      <c r="N335">
        <v>266</v>
      </c>
      <c r="O335" s="5">
        <f>($E335/$D335)*100</f>
        <v>125.22750000000001</v>
      </c>
      <c r="P335">
        <f>AVERAGE($E335,$N335)</f>
        <v>25178.5</v>
      </c>
      <c r="Q335" t="s">
        <v>8310</v>
      </c>
      <c r="R335" t="s">
        <v>8315</v>
      </c>
      <c r="S335" t="s">
        <v>8269</v>
      </c>
      <c r="T335" t="b">
        <v>1</v>
      </c>
    </row>
    <row r="336" spans="1:20" ht="66" x14ac:dyDescent="0.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 s="9">
        <f>(I336/86400)+25569+(-5/24)</f>
        <v>42139.583333333336</v>
      </c>
      <c r="K336">
        <v>1428423757</v>
      </c>
      <c r="L336" s="9">
        <f>($K336/86400)+DATE(1970,1,1)</f>
        <v>42101.682372685187</v>
      </c>
      <c r="M336" t="b">
        <v>1</v>
      </c>
      <c r="N336">
        <v>69</v>
      </c>
      <c r="O336" s="5">
        <f>($E336/$D336)*100</f>
        <v>101.19</v>
      </c>
      <c r="P336">
        <f>AVERAGE($E336,$N336)</f>
        <v>5094</v>
      </c>
      <c r="Q336" t="s">
        <v>8310</v>
      </c>
      <c r="R336" t="s">
        <v>8315</v>
      </c>
      <c r="S336" t="s">
        <v>8269</v>
      </c>
      <c r="T336" t="b">
        <v>1</v>
      </c>
    </row>
    <row r="337" spans="1:20" ht="66" x14ac:dyDescent="0.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 s="9">
        <f>(I337/86400)+25569+(-5/24)</f>
        <v>42132.708333333336</v>
      </c>
      <c r="K337">
        <v>1428428515</v>
      </c>
      <c r="L337" s="9">
        <f>($K337/86400)+DATE(1970,1,1)</f>
        <v>42101.737442129626</v>
      </c>
      <c r="M337" t="b">
        <v>1</v>
      </c>
      <c r="N337">
        <v>80</v>
      </c>
      <c r="O337" s="5">
        <f>($E337/$D337)*100</f>
        <v>102.76470588235294</v>
      </c>
      <c r="P337">
        <f>AVERAGE($E337,$N337)</f>
        <v>4407.5</v>
      </c>
      <c r="Q337" t="s">
        <v>8310</v>
      </c>
      <c r="R337" t="s">
        <v>8315</v>
      </c>
      <c r="S337" t="s">
        <v>8269</v>
      </c>
      <c r="T337" t="b">
        <v>1</v>
      </c>
    </row>
    <row r="338" spans="1:20" ht="49.5" x14ac:dyDescent="0.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 s="9">
        <f>(I338/86400)+25569+(-5/24)</f>
        <v>42321.429606481477</v>
      </c>
      <c r="K338">
        <v>1444832318</v>
      </c>
      <c r="L338" s="9">
        <f>($K338/86400)+DATE(1970,1,1)</f>
        <v>42291.596273148149</v>
      </c>
      <c r="M338" t="b">
        <v>1</v>
      </c>
      <c r="N338">
        <v>493</v>
      </c>
      <c r="O338" s="5">
        <f>($E338/$D338)*100</f>
        <v>116.83911999999998</v>
      </c>
      <c r="P338">
        <f>AVERAGE($E338,$N338)</f>
        <v>14851.39</v>
      </c>
      <c r="Q338" t="s">
        <v>8310</v>
      </c>
      <c r="R338" t="s">
        <v>8315</v>
      </c>
      <c r="S338" t="s">
        <v>8269</v>
      </c>
      <c r="T338" t="b">
        <v>1</v>
      </c>
    </row>
    <row r="339" spans="1:20" ht="66" x14ac:dyDescent="0.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 s="9">
        <f>(I339/86400)+25569+(-5/24)</f>
        <v>42076.878564814811</v>
      </c>
      <c r="K339">
        <v>1423710308</v>
      </c>
      <c r="L339" s="9">
        <f>($K339/86400)+DATE(1970,1,1)</f>
        <v>42047.128564814819</v>
      </c>
      <c r="M339" t="b">
        <v>1</v>
      </c>
      <c r="N339">
        <v>31</v>
      </c>
      <c r="O339" s="5">
        <f>($E339/$D339)*100</f>
        <v>101.16833333333335</v>
      </c>
      <c r="P339">
        <f>AVERAGE($E339,$N339)</f>
        <v>1533.0250000000001</v>
      </c>
      <c r="Q339" t="s">
        <v>8310</v>
      </c>
      <c r="R339" t="s">
        <v>8315</v>
      </c>
      <c r="S339" t="s">
        <v>8269</v>
      </c>
      <c r="T339" t="b">
        <v>1</v>
      </c>
    </row>
    <row r="340" spans="1:20" ht="66" x14ac:dyDescent="0.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 s="9">
        <f>(I340/86400)+25569+(-5/24)</f>
        <v>42615.833333333336</v>
      </c>
      <c r="K340">
        <v>1468001290</v>
      </c>
      <c r="L340" s="9">
        <f>($K340/86400)+DATE(1970,1,1)</f>
        <v>42559.755671296298</v>
      </c>
      <c r="M340" t="b">
        <v>1</v>
      </c>
      <c r="N340">
        <v>236</v>
      </c>
      <c r="O340" s="5">
        <f>($E340/$D340)*100</f>
        <v>110.13360000000002</v>
      </c>
      <c r="P340">
        <f>AVERAGE($E340,$N340)</f>
        <v>8378.02</v>
      </c>
      <c r="Q340" t="s">
        <v>8310</v>
      </c>
      <c r="R340" t="s">
        <v>8315</v>
      </c>
      <c r="S340" t="s">
        <v>8269</v>
      </c>
      <c r="T340" t="b">
        <v>1</v>
      </c>
    </row>
    <row r="341" spans="1:20" ht="49.5" x14ac:dyDescent="0.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 s="9">
        <f>(I341/86400)+25569+(-5/24)</f>
        <v>42123.551712962959</v>
      </c>
      <c r="K341">
        <v>1427739268</v>
      </c>
      <c r="L341" s="9">
        <f>($K341/86400)+DATE(1970,1,1)</f>
        <v>42093.760046296295</v>
      </c>
      <c r="M341" t="b">
        <v>1</v>
      </c>
      <c r="N341">
        <v>89</v>
      </c>
      <c r="O341" s="5">
        <f>($E341/$D341)*100</f>
        <v>108.08333333333333</v>
      </c>
      <c r="P341">
        <f>AVERAGE($E341,$N341)</f>
        <v>3287</v>
      </c>
      <c r="Q341" t="s">
        <v>8310</v>
      </c>
      <c r="R341" t="s">
        <v>8315</v>
      </c>
      <c r="S341" t="s">
        <v>8269</v>
      </c>
      <c r="T341" t="b">
        <v>1</v>
      </c>
    </row>
    <row r="342" spans="1:20" ht="49.5" x14ac:dyDescent="0.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 s="9">
        <f>(I342/86400)+25569+(-5/24)</f>
        <v>42802.666666666664</v>
      </c>
      <c r="K342">
        <v>1486397007</v>
      </c>
      <c r="L342" s="9">
        <f>($K342/86400)+DATE(1970,1,1)</f>
        <v>42772.669062500005</v>
      </c>
      <c r="M342" t="b">
        <v>1</v>
      </c>
      <c r="N342">
        <v>299</v>
      </c>
      <c r="O342" s="5">
        <f>($E342/$D342)*100</f>
        <v>125.02285714285715</v>
      </c>
      <c r="P342">
        <f>AVERAGE($E342,$N342)</f>
        <v>22028.5</v>
      </c>
      <c r="Q342" t="s">
        <v>8310</v>
      </c>
      <c r="R342" t="s">
        <v>8315</v>
      </c>
      <c r="S342" t="s">
        <v>8269</v>
      </c>
      <c r="T342" t="b">
        <v>1</v>
      </c>
    </row>
    <row r="343" spans="1:20" ht="66" x14ac:dyDescent="0.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 s="9">
        <f>(I343/86400)+25569+(-5/24)</f>
        <v>41912.957638888889</v>
      </c>
      <c r="K343">
        <v>1410555998</v>
      </c>
      <c r="L343" s="9">
        <f>($K343/86400)+DATE(1970,1,1)</f>
        <v>41894.879606481481</v>
      </c>
      <c r="M343" t="b">
        <v>1</v>
      </c>
      <c r="N343">
        <v>55</v>
      </c>
      <c r="O343" s="5">
        <f>($E343/$D343)*100</f>
        <v>106.71428571428572</v>
      </c>
      <c r="P343">
        <f>AVERAGE($E343,$N343)</f>
        <v>1895</v>
      </c>
      <c r="Q343" t="s">
        <v>8310</v>
      </c>
      <c r="R343" t="s">
        <v>8315</v>
      </c>
      <c r="S343" t="s">
        <v>8269</v>
      </c>
      <c r="T343" t="b">
        <v>1</v>
      </c>
    </row>
    <row r="344" spans="1:20" ht="33" x14ac:dyDescent="0.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 s="9">
        <f>(I344/86400)+25569+(-5/24)</f>
        <v>42489.572511574072</v>
      </c>
      <c r="K344">
        <v>1459363465</v>
      </c>
      <c r="L344" s="9">
        <f>($K344/86400)+DATE(1970,1,1)</f>
        <v>42459.780844907407</v>
      </c>
      <c r="M344" t="b">
        <v>1</v>
      </c>
      <c r="N344">
        <v>325</v>
      </c>
      <c r="O344" s="5">
        <f>($E344/$D344)*100</f>
        <v>100.36639999999998</v>
      </c>
      <c r="P344">
        <f>AVERAGE($E344,$N344)</f>
        <v>27763.26</v>
      </c>
      <c r="Q344" t="s">
        <v>8310</v>
      </c>
      <c r="R344" t="s">
        <v>8315</v>
      </c>
      <c r="S344" t="s">
        <v>8269</v>
      </c>
      <c r="T344" t="b">
        <v>1</v>
      </c>
    </row>
    <row r="345" spans="1:20" ht="66" x14ac:dyDescent="0.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 s="9">
        <f>(I345/86400)+25569+(-5/24)</f>
        <v>41956.916666666664</v>
      </c>
      <c r="K345">
        <v>1413308545</v>
      </c>
      <c r="L345" s="9">
        <f>($K345/86400)+DATE(1970,1,1)</f>
        <v>41926.73778935185</v>
      </c>
      <c r="M345" t="b">
        <v>1</v>
      </c>
      <c r="N345">
        <v>524</v>
      </c>
      <c r="O345" s="5">
        <f>($E345/$D345)*100</f>
        <v>102.02863333333335</v>
      </c>
      <c r="P345">
        <f>AVERAGE($E345,$N345)</f>
        <v>15566.295</v>
      </c>
      <c r="Q345" t="s">
        <v>8310</v>
      </c>
      <c r="R345" t="s">
        <v>8315</v>
      </c>
      <c r="S345" t="s">
        <v>8269</v>
      </c>
      <c r="T345" t="b">
        <v>1</v>
      </c>
    </row>
    <row r="346" spans="1:20" ht="66" x14ac:dyDescent="0.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 s="9">
        <f>(I346/86400)+25569+(-5/24)</f>
        <v>42155.888888888883</v>
      </c>
      <c r="K346">
        <v>1429312694</v>
      </c>
      <c r="L346" s="9">
        <f>($K346/86400)+DATE(1970,1,1)</f>
        <v>42111.970995370371</v>
      </c>
      <c r="M346" t="b">
        <v>1</v>
      </c>
      <c r="N346">
        <v>285</v>
      </c>
      <c r="O346" s="5">
        <f>($E346/$D346)*100</f>
        <v>102.08358208955224</v>
      </c>
      <c r="P346">
        <f>AVERAGE($E346,$N346)</f>
        <v>17241.5</v>
      </c>
      <c r="Q346" t="s">
        <v>8310</v>
      </c>
      <c r="R346" t="s">
        <v>8315</v>
      </c>
      <c r="S346" t="s">
        <v>8269</v>
      </c>
      <c r="T346" t="b">
        <v>1</v>
      </c>
    </row>
    <row r="347" spans="1:20" ht="49.5" x14ac:dyDescent="0.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 s="9">
        <f>(I347/86400)+25569+(-5/24)</f>
        <v>42144.735995370364</v>
      </c>
      <c r="K347">
        <v>1429569590</v>
      </c>
      <c r="L347" s="9">
        <f>($K347/86400)+DATE(1970,1,1)</f>
        <v>42114.944328703699</v>
      </c>
      <c r="M347" t="b">
        <v>1</v>
      </c>
      <c r="N347">
        <v>179</v>
      </c>
      <c r="O347" s="5">
        <f>($E347/$D347)*100</f>
        <v>123.27586206896552</v>
      </c>
      <c r="P347">
        <f>AVERAGE($E347,$N347)</f>
        <v>9027</v>
      </c>
      <c r="Q347" t="s">
        <v>8310</v>
      </c>
      <c r="R347" t="s">
        <v>8315</v>
      </c>
      <c r="S347" t="s">
        <v>8269</v>
      </c>
      <c r="T347" t="b">
        <v>1</v>
      </c>
    </row>
    <row r="348" spans="1:20" ht="66" x14ac:dyDescent="0.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 s="9">
        <f>(I348/86400)+25569+(-5/24)</f>
        <v>42291.291909722218</v>
      </c>
      <c r="K348">
        <v>1442232021</v>
      </c>
      <c r="L348" s="9">
        <f>($K348/86400)+DATE(1970,1,1)</f>
        <v>42261.500243055554</v>
      </c>
      <c r="M348" t="b">
        <v>1</v>
      </c>
      <c r="N348">
        <v>188</v>
      </c>
      <c r="O348" s="5">
        <f>($E348/$D348)*100</f>
        <v>170.28880000000001</v>
      </c>
      <c r="P348">
        <f>AVERAGE($E348,$N348)</f>
        <v>8608.44</v>
      </c>
      <c r="Q348" t="s">
        <v>8310</v>
      </c>
      <c r="R348" t="s">
        <v>8315</v>
      </c>
      <c r="S348" t="s">
        <v>8269</v>
      </c>
      <c r="T348" t="b">
        <v>1</v>
      </c>
    </row>
    <row r="349" spans="1:20" ht="66" x14ac:dyDescent="0.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 s="9">
        <f>(I349/86400)+25569+(-5/24)</f>
        <v>42322.32880787037</v>
      </c>
      <c r="K349">
        <v>1444910009</v>
      </c>
      <c r="L349" s="9">
        <f>($K349/86400)+DATE(1970,1,1)</f>
        <v>42292.495474537034</v>
      </c>
      <c r="M349" t="b">
        <v>1</v>
      </c>
      <c r="N349">
        <v>379</v>
      </c>
      <c r="O349" s="5">
        <f>($E349/$D349)*100</f>
        <v>111.59049999999999</v>
      </c>
      <c r="P349">
        <f>AVERAGE($E349,$N349)</f>
        <v>22507.599999999999</v>
      </c>
      <c r="Q349" t="s">
        <v>8310</v>
      </c>
      <c r="R349" t="s">
        <v>8315</v>
      </c>
      <c r="S349" t="s">
        <v>8269</v>
      </c>
      <c r="T349" t="b">
        <v>1</v>
      </c>
    </row>
    <row r="350" spans="1:20" ht="66" x14ac:dyDescent="0.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 s="9">
        <f>(I350/86400)+25569+(-5/24)</f>
        <v>42237.378657407404</v>
      </c>
      <c r="K350">
        <v>1437573916</v>
      </c>
      <c r="L350" s="9">
        <f>($K350/86400)+DATE(1970,1,1)</f>
        <v>42207.58699074074</v>
      </c>
      <c r="M350" t="b">
        <v>1</v>
      </c>
      <c r="N350">
        <v>119</v>
      </c>
      <c r="O350" s="5">
        <f>($E350/$D350)*100</f>
        <v>103</v>
      </c>
      <c r="P350">
        <f>AVERAGE($E350,$N350)</f>
        <v>5209.5</v>
      </c>
      <c r="Q350" t="s">
        <v>8310</v>
      </c>
      <c r="R350" t="s">
        <v>8315</v>
      </c>
      <c r="S350" t="s">
        <v>8269</v>
      </c>
      <c r="T350" t="b">
        <v>1</v>
      </c>
    </row>
    <row r="351" spans="1:20" ht="49.5" x14ac:dyDescent="0.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 s="9">
        <f>(I351/86400)+25569+(-5/24)</f>
        <v>42790.290601851848</v>
      </c>
      <c r="K351">
        <v>1485345508</v>
      </c>
      <c r="L351" s="9">
        <f>($K351/86400)+DATE(1970,1,1)</f>
        <v>42760.498935185184</v>
      </c>
      <c r="M351" t="b">
        <v>1</v>
      </c>
      <c r="N351">
        <v>167</v>
      </c>
      <c r="O351" s="5">
        <f>($E351/$D351)*100</f>
        <v>106.63570159857905</v>
      </c>
      <c r="P351">
        <f>AVERAGE($E351,$N351)</f>
        <v>6087.09</v>
      </c>
      <c r="Q351" t="s">
        <v>8310</v>
      </c>
      <c r="R351" t="s">
        <v>8315</v>
      </c>
      <c r="S351" t="s">
        <v>8269</v>
      </c>
      <c r="T351" t="b">
        <v>1</v>
      </c>
    </row>
    <row r="352" spans="1:20" ht="49.5" x14ac:dyDescent="0.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 s="9">
        <f>(I352/86400)+25569+(-5/24)</f>
        <v>42623.957638888889</v>
      </c>
      <c r="K352">
        <v>1470274509</v>
      </c>
      <c r="L352" s="9">
        <f>($K352/86400)+DATE(1970,1,1)</f>
        <v>42586.066076388888</v>
      </c>
      <c r="M352" t="b">
        <v>1</v>
      </c>
      <c r="N352">
        <v>221</v>
      </c>
      <c r="O352" s="5">
        <f>($E352/$D352)*100</f>
        <v>114.75999999999999</v>
      </c>
      <c r="P352">
        <f>AVERAGE($E352,$N352)</f>
        <v>14455.5</v>
      </c>
      <c r="Q352" t="s">
        <v>8310</v>
      </c>
      <c r="R352" t="s">
        <v>8315</v>
      </c>
      <c r="S352" t="s">
        <v>8269</v>
      </c>
      <c r="T352" t="b">
        <v>1</v>
      </c>
    </row>
    <row r="353" spans="1:20" ht="66" x14ac:dyDescent="0.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 s="9">
        <f>(I353/86400)+25569+(-5/24)</f>
        <v>42467.714745370373</v>
      </c>
      <c r="K353">
        <v>1456614554</v>
      </c>
      <c r="L353" s="9">
        <f>($K353/86400)+DATE(1970,1,1)</f>
        <v>42427.964745370366</v>
      </c>
      <c r="M353" t="b">
        <v>1</v>
      </c>
      <c r="N353">
        <v>964</v>
      </c>
      <c r="O353" s="5">
        <f>($E353/$D353)*100</f>
        <v>127.34117647058822</v>
      </c>
      <c r="P353">
        <f>AVERAGE($E353,$N353)</f>
        <v>22130</v>
      </c>
      <c r="Q353" t="s">
        <v>8310</v>
      </c>
      <c r="R353" t="s">
        <v>8315</v>
      </c>
      <c r="S353" t="s">
        <v>8269</v>
      </c>
      <c r="T353" t="b">
        <v>1</v>
      </c>
    </row>
    <row r="354" spans="1:20" ht="66" x14ac:dyDescent="0.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 s="9">
        <f>(I354/86400)+25569+(-5/24)</f>
        <v>41919.959120370368</v>
      </c>
      <c r="K354">
        <v>1410148868</v>
      </c>
      <c r="L354" s="9">
        <f>($K354/86400)+DATE(1970,1,1)</f>
        <v>41890.167453703703</v>
      </c>
      <c r="M354" t="b">
        <v>1</v>
      </c>
      <c r="N354">
        <v>286</v>
      </c>
      <c r="O354" s="5">
        <f>($E354/$D354)*100</f>
        <v>116.56</v>
      </c>
      <c r="P354">
        <f>AVERAGE($E354,$N354)</f>
        <v>5971</v>
      </c>
      <c r="Q354" t="s">
        <v>8310</v>
      </c>
      <c r="R354" t="s">
        <v>8315</v>
      </c>
      <c r="S354" t="s">
        <v>8269</v>
      </c>
      <c r="T354" t="b">
        <v>1</v>
      </c>
    </row>
    <row r="355" spans="1:20" ht="66" x14ac:dyDescent="0.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 s="9">
        <f>(I355/86400)+25569+(-5/24)</f>
        <v>42327.625219907401</v>
      </c>
      <c r="K355">
        <v>1445367619</v>
      </c>
      <c r="L355" s="9">
        <f>($K355/86400)+DATE(1970,1,1)</f>
        <v>42297.791886574079</v>
      </c>
      <c r="M355" t="b">
        <v>1</v>
      </c>
      <c r="N355">
        <v>613</v>
      </c>
      <c r="O355" s="5">
        <f>($E355/$D355)*100</f>
        <v>108.61819426615318</v>
      </c>
      <c r="P355">
        <f>AVERAGE($E355,$N355)</f>
        <v>32036.59</v>
      </c>
      <c r="Q355" t="s">
        <v>8310</v>
      </c>
      <c r="R355" t="s">
        <v>8315</v>
      </c>
      <c r="S355" t="s">
        <v>8269</v>
      </c>
      <c r="T355" t="b">
        <v>1</v>
      </c>
    </row>
    <row r="356" spans="1:20" ht="66" x14ac:dyDescent="0.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 s="9">
        <f>(I356/86400)+25569+(-5/24)</f>
        <v>42468.577789351846</v>
      </c>
      <c r="K356">
        <v>1457553121</v>
      </c>
      <c r="L356" s="9">
        <f>($K356/86400)+DATE(1970,1,1)</f>
        <v>42438.827789351853</v>
      </c>
      <c r="M356" t="b">
        <v>1</v>
      </c>
      <c r="N356">
        <v>29</v>
      </c>
      <c r="O356" s="5">
        <f>($E356/$D356)*100</f>
        <v>103.94285714285714</v>
      </c>
      <c r="P356">
        <f>AVERAGE($E356,$N356)</f>
        <v>1833.5</v>
      </c>
      <c r="Q356" t="s">
        <v>8310</v>
      </c>
      <c r="R356" t="s">
        <v>8315</v>
      </c>
      <c r="S356" t="s">
        <v>8269</v>
      </c>
      <c r="T356" t="b">
        <v>1</v>
      </c>
    </row>
    <row r="357" spans="1:20" ht="49.5" x14ac:dyDescent="0.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 s="9">
        <f>(I357/86400)+25569+(-5/24)</f>
        <v>41974.127245370364</v>
      </c>
      <c r="K357">
        <v>1414738994</v>
      </c>
      <c r="L357" s="9">
        <f>($K357/86400)+DATE(1970,1,1)</f>
        <v>41943.293912037036</v>
      </c>
      <c r="M357" t="b">
        <v>1</v>
      </c>
      <c r="N357">
        <v>165</v>
      </c>
      <c r="O357" s="5">
        <f>($E357/$D357)*100</f>
        <v>116.25714285714285</v>
      </c>
      <c r="P357">
        <f>AVERAGE($E357,$N357)</f>
        <v>20427.5</v>
      </c>
      <c r="Q357" t="s">
        <v>8310</v>
      </c>
      <c r="R357" t="s">
        <v>8315</v>
      </c>
      <c r="S357" t="s">
        <v>8269</v>
      </c>
      <c r="T357" t="b">
        <v>1</v>
      </c>
    </row>
    <row r="358" spans="1:20" ht="49.5" x14ac:dyDescent="0.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 s="9">
        <f>(I358/86400)+25569+(-5/24)</f>
        <v>42445.553159722222</v>
      </c>
      <c r="K358">
        <v>1455563793</v>
      </c>
      <c r="L358" s="9">
        <f>($K358/86400)+DATE(1970,1,1)</f>
        <v>42415.803159722222</v>
      </c>
      <c r="M358" t="b">
        <v>1</v>
      </c>
      <c r="N358">
        <v>97</v>
      </c>
      <c r="O358" s="5">
        <f>($E358/$D358)*100</f>
        <v>102.69239999999999</v>
      </c>
      <c r="P358">
        <f>AVERAGE($E358,$N358)</f>
        <v>3899.4650000000001</v>
      </c>
      <c r="Q358" t="s">
        <v>8310</v>
      </c>
      <c r="R358" t="s">
        <v>8315</v>
      </c>
      <c r="S358" t="s">
        <v>8269</v>
      </c>
      <c r="T358" t="b">
        <v>1</v>
      </c>
    </row>
    <row r="359" spans="1:20" ht="66" x14ac:dyDescent="0.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 s="9">
        <f>(I359/86400)+25569+(-5/24)</f>
        <v>42118.01385416666</v>
      </c>
      <c r="K359">
        <v>1426396797</v>
      </c>
      <c r="L359" s="9">
        <f>($K359/86400)+DATE(1970,1,1)</f>
        <v>42078.222187499996</v>
      </c>
      <c r="M359" t="b">
        <v>1</v>
      </c>
      <c r="N359">
        <v>303</v>
      </c>
      <c r="O359" s="5">
        <f>($E359/$D359)*100</f>
        <v>174</v>
      </c>
      <c r="P359">
        <f>AVERAGE($E359,$N359)</f>
        <v>13201.5</v>
      </c>
      <c r="Q359" t="s">
        <v>8310</v>
      </c>
      <c r="R359" t="s">
        <v>8315</v>
      </c>
      <c r="S359" t="s">
        <v>8269</v>
      </c>
      <c r="T359" t="b">
        <v>1</v>
      </c>
    </row>
    <row r="360" spans="1:20" ht="49.5" x14ac:dyDescent="0.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 s="9">
        <f>(I360/86400)+25569+(-5/24)</f>
        <v>42536.416666666664</v>
      </c>
      <c r="K360">
        <v>1463517521</v>
      </c>
      <c r="L360" s="9">
        <f>($K360/86400)+DATE(1970,1,1)</f>
        <v>42507.860196759255</v>
      </c>
      <c r="M360" t="b">
        <v>1</v>
      </c>
      <c r="N360">
        <v>267</v>
      </c>
      <c r="O360" s="5">
        <f>($E360/$D360)*100</f>
        <v>103.08800000000001</v>
      </c>
      <c r="P360">
        <f>AVERAGE($E360,$N360)</f>
        <v>25905.5</v>
      </c>
      <c r="Q360" t="s">
        <v>8310</v>
      </c>
      <c r="R360" t="s">
        <v>8315</v>
      </c>
      <c r="S360" t="s">
        <v>8269</v>
      </c>
      <c r="T360" t="b">
        <v>1</v>
      </c>
    </row>
    <row r="361" spans="1:20" ht="49.5" x14ac:dyDescent="0.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 s="9">
        <f>(I361/86400)+25569+(-5/24)</f>
        <v>41957.008333333331</v>
      </c>
      <c r="K361">
        <v>1414028490</v>
      </c>
      <c r="L361" s="9">
        <f>($K361/86400)+DATE(1970,1,1)</f>
        <v>41935.070486111115</v>
      </c>
      <c r="M361" t="b">
        <v>1</v>
      </c>
      <c r="N361">
        <v>302</v>
      </c>
      <c r="O361" s="5">
        <f>($E361/$D361)*100</f>
        <v>104.85537190082646</v>
      </c>
      <c r="P361">
        <f>AVERAGE($E361,$N361)</f>
        <v>12838.5</v>
      </c>
      <c r="Q361" t="s">
        <v>8310</v>
      </c>
      <c r="R361" t="s">
        <v>8315</v>
      </c>
      <c r="S361" t="s">
        <v>8269</v>
      </c>
      <c r="T361" t="b">
        <v>1</v>
      </c>
    </row>
    <row r="362" spans="1:20" ht="66" x14ac:dyDescent="0.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 s="9">
        <f>(I362/86400)+25569+(-5/24)</f>
        <v>42207.924305555549</v>
      </c>
      <c r="K362">
        <v>1433799180</v>
      </c>
      <c r="L362" s="9">
        <f>($K362/86400)+DATE(1970,1,1)</f>
        <v>42163.897916666669</v>
      </c>
      <c r="M362" t="b">
        <v>0</v>
      </c>
      <c r="N362">
        <v>87</v>
      </c>
      <c r="O362" s="5">
        <f>($E362/$D362)*100</f>
        <v>101.375</v>
      </c>
      <c r="P362">
        <f>AVERAGE($E362,$N362)</f>
        <v>6126</v>
      </c>
      <c r="Q362" t="s">
        <v>8310</v>
      </c>
      <c r="R362" t="s">
        <v>8315</v>
      </c>
      <c r="S362" t="s">
        <v>8269</v>
      </c>
      <c r="T362" t="b">
        <v>1</v>
      </c>
    </row>
    <row r="363" spans="1:20" ht="66" x14ac:dyDescent="0.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 s="9">
        <f>(I363/86400)+25569+(-5/24)</f>
        <v>41965.834560185183</v>
      </c>
      <c r="K363">
        <v>1414108906</v>
      </c>
      <c r="L363" s="9">
        <f>($K363/86400)+DATE(1970,1,1)</f>
        <v>41936.001226851848</v>
      </c>
      <c r="M363" t="b">
        <v>0</v>
      </c>
      <c r="N363">
        <v>354</v>
      </c>
      <c r="O363" s="5">
        <f>($E363/$D363)*100</f>
        <v>111.07699999999998</v>
      </c>
      <c r="P363">
        <f>AVERAGE($E363,$N363)</f>
        <v>19615.474999999999</v>
      </c>
      <c r="Q363" t="s">
        <v>8310</v>
      </c>
      <c r="R363" t="s">
        <v>8315</v>
      </c>
      <c r="S363" t="s">
        <v>8269</v>
      </c>
      <c r="T363" t="b">
        <v>1</v>
      </c>
    </row>
    <row r="364" spans="1:20" ht="66" x14ac:dyDescent="0.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 s="9">
        <f>(I364/86400)+25569+(-5/24)</f>
        <v>41858.791666666664</v>
      </c>
      <c r="K364">
        <v>1405573391</v>
      </c>
      <c r="L364" s="9">
        <f>($K364/86400)+DATE(1970,1,1)</f>
        <v>41837.210543981484</v>
      </c>
      <c r="M364" t="b">
        <v>0</v>
      </c>
      <c r="N364">
        <v>86</v>
      </c>
      <c r="O364" s="5">
        <f>($E364/$D364)*100</f>
        <v>124.15933781686496</v>
      </c>
      <c r="P364">
        <f>AVERAGE($E364,$N364)</f>
        <v>6043</v>
      </c>
      <c r="Q364" t="s">
        <v>8310</v>
      </c>
      <c r="R364" t="s">
        <v>8315</v>
      </c>
      <c r="S364" t="s">
        <v>8269</v>
      </c>
      <c r="T364" t="b">
        <v>1</v>
      </c>
    </row>
    <row r="365" spans="1:20" ht="66" x14ac:dyDescent="0.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 s="9">
        <f>(I365/86400)+25569+(-5/24)</f>
        <v>40300.598611111105</v>
      </c>
      <c r="K365">
        <v>1268934736</v>
      </c>
      <c r="L365" s="9">
        <f>($K365/86400)+DATE(1970,1,1)</f>
        <v>40255.744629629626</v>
      </c>
      <c r="M365" t="b">
        <v>0</v>
      </c>
      <c r="N365">
        <v>26</v>
      </c>
      <c r="O365" s="5">
        <f>($E365/$D365)*100</f>
        <v>101.33333333333334</v>
      </c>
      <c r="P365">
        <f>AVERAGE($E365,$N365)</f>
        <v>4535</v>
      </c>
      <c r="Q365" t="s">
        <v>8310</v>
      </c>
      <c r="R365" t="s">
        <v>8315</v>
      </c>
      <c r="S365" t="s">
        <v>8269</v>
      </c>
      <c r="T365" t="b">
        <v>1</v>
      </c>
    </row>
    <row r="366" spans="1:20" ht="66" x14ac:dyDescent="0.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 s="9">
        <f>(I366/86400)+25569+(-5/24)</f>
        <v>41810.957638888889</v>
      </c>
      <c r="K366">
        <v>1400704672</v>
      </c>
      <c r="L366" s="9">
        <f>($K366/86400)+DATE(1970,1,1)</f>
        <v>41780.859629629631</v>
      </c>
      <c r="M366" t="b">
        <v>0</v>
      </c>
      <c r="N366">
        <v>113</v>
      </c>
      <c r="O366" s="5">
        <f>($E366/$D366)*100</f>
        <v>110.16142857142856</v>
      </c>
      <c r="P366">
        <f>AVERAGE($E366,$N366)</f>
        <v>3912.15</v>
      </c>
      <c r="Q366" t="s">
        <v>8310</v>
      </c>
      <c r="R366" t="s">
        <v>8315</v>
      </c>
      <c r="S366" t="s">
        <v>8269</v>
      </c>
      <c r="T366" t="b">
        <v>1</v>
      </c>
    </row>
    <row r="367" spans="1:20" ht="49.5" x14ac:dyDescent="0.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 s="9">
        <f>(I367/86400)+25569+(-5/24)</f>
        <v>41698.398136574069</v>
      </c>
      <c r="K367">
        <v>1391005999</v>
      </c>
      <c r="L367" s="9">
        <f>($K367/86400)+DATE(1970,1,1)</f>
        <v>41668.606469907405</v>
      </c>
      <c r="M367" t="b">
        <v>0</v>
      </c>
      <c r="N367">
        <v>65</v>
      </c>
      <c r="O367" s="5">
        <f>($E367/$D367)*100</f>
        <v>103.97333333333334</v>
      </c>
      <c r="P367">
        <f>AVERAGE($E367,$N367)</f>
        <v>7830.5</v>
      </c>
      <c r="Q367" t="s">
        <v>8310</v>
      </c>
      <c r="R367" t="s">
        <v>8315</v>
      </c>
      <c r="S367" t="s">
        <v>8269</v>
      </c>
      <c r="T367" t="b">
        <v>1</v>
      </c>
    </row>
    <row r="368" spans="1:20" ht="49.5" x14ac:dyDescent="0.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 s="9">
        <f>(I368/86400)+25569+(-5/24)</f>
        <v>41049.584699074076</v>
      </c>
      <c r="K368">
        <v>1334948518</v>
      </c>
      <c r="L368" s="9">
        <f>($K368/86400)+DATE(1970,1,1)</f>
        <v>41019.793032407411</v>
      </c>
      <c r="M368" t="b">
        <v>0</v>
      </c>
      <c r="N368">
        <v>134</v>
      </c>
      <c r="O368" s="5">
        <f>($E368/$D368)*100</f>
        <v>101.31578947368421</v>
      </c>
      <c r="P368">
        <f>AVERAGE($E368,$N368)</f>
        <v>19317</v>
      </c>
      <c r="Q368" t="s">
        <v>8310</v>
      </c>
      <c r="R368" t="s">
        <v>8315</v>
      </c>
      <c r="S368" t="s">
        <v>8269</v>
      </c>
      <c r="T368" t="b">
        <v>1</v>
      </c>
    </row>
    <row r="369" spans="1:20" ht="66" x14ac:dyDescent="0.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 s="9">
        <f>(I369/86400)+25569+(-5/24)</f>
        <v>41394.999305555553</v>
      </c>
      <c r="K369">
        <v>1363960278</v>
      </c>
      <c r="L369" s="9">
        <f>($K369/86400)+DATE(1970,1,1)</f>
        <v>41355.577291666668</v>
      </c>
      <c r="M369" t="b">
        <v>0</v>
      </c>
      <c r="N369">
        <v>119</v>
      </c>
      <c r="O369" s="5">
        <f>($E369/$D369)*100</f>
        <v>103.3501</v>
      </c>
      <c r="P369">
        <f>AVERAGE($E369,$N369)</f>
        <v>5227.0050000000001</v>
      </c>
      <c r="Q369" t="s">
        <v>8310</v>
      </c>
      <c r="R369" t="s">
        <v>8315</v>
      </c>
      <c r="S369" t="s">
        <v>8269</v>
      </c>
      <c r="T369" t="b">
        <v>1</v>
      </c>
    </row>
    <row r="370" spans="1:20" ht="66" x14ac:dyDescent="0.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 s="9">
        <f>(I370/86400)+25569+(-5/24)</f>
        <v>42078.355578703697</v>
      </c>
      <c r="K370">
        <v>1423405922</v>
      </c>
      <c r="L370" s="9">
        <f>($K370/86400)+DATE(1970,1,1)</f>
        <v>42043.605578703704</v>
      </c>
      <c r="M370" t="b">
        <v>0</v>
      </c>
      <c r="N370">
        <v>159</v>
      </c>
      <c r="O370" s="5">
        <f>($E370/$D370)*100</f>
        <v>104.11200000000001</v>
      </c>
      <c r="P370">
        <f>AVERAGE($E370,$N370)</f>
        <v>6586.5</v>
      </c>
      <c r="Q370" t="s">
        <v>8310</v>
      </c>
      <c r="R370" t="s">
        <v>8315</v>
      </c>
      <c r="S370" t="s">
        <v>8269</v>
      </c>
      <c r="T370" t="b">
        <v>1</v>
      </c>
    </row>
    <row r="371" spans="1:20" ht="66" x14ac:dyDescent="0.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 s="9">
        <f>(I371/86400)+25569+(-5/24)</f>
        <v>40923.3433912037</v>
      </c>
      <c r="K371">
        <v>1324041269</v>
      </c>
      <c r="L371" s="9">
        <f>($K371/86400)+DATE(1970,1,1)</f>
        <v>40893.551724537036</v>
      </c>
      <c r="M371" t="b">
        <v>0</v>
      </c>
      <c r="N371">
        <v>167</v>
      </c>
      <c r="O371" s="5">
        <f>($E371/$D371)*100</f>
        <v>110.15569230769231</v>
      </c>
      <c r="P371">
        <f>AVERAGE($E371,$N371)</f>
        <v>3663.56</v>
      </c>
      <c r="Q371" t="s">
        <v>8310</v>
      </c>
      <c r="R371" t="s">
        <v>8315</v>
      </c>
      <c r="S371" t="s">
        <v>8269</v>
      </c>
      <c r="T371" t="b">
        <v>1</v>
      </c>
    </row>
    <row r="372" spans="1:20" ht="66" x14ac:dyDescent="0.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 s="9">
        <f>(I372/86400)+25569+(-5/24)</f>
        <v>42741.586805555555</v>
      </c>
      <c r="K372">
        <v>1481137500</v>
      </c>
      <c r="L372" s="9">
        <f>($K372/86400)+DATE(1970,1,1)</f>
        <v>42711.795138888891</v>
      </c>
      <c r="M372" t="b">
        <v>0</v>
      </c>
      <c r="N372">
        <v>43</v>
      </c>
      <c r="O372" s="5">
        <f>($E372/$D372)*100</f>
        <v>122.02</v>
      </c>
      <c r="P372">
        <f>AVERAGE($E372,$N372)</f>
        <v>15274</v>
      </c>
      <c r="Q372" t="s">
        <v>8310</v>
      </c>
      <c r="R372" t="s">
        <v>8315</v>
      </c>
      <c r="S372" t="s">
        <v>8269</v>
      </c>
      <c r="T372" t="b">
        <v>1</v>
      </c>
    </row>
    <row r="373" spans="1:20" ht="66" x14ac:dyDescent="0.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 s="9">
        <f>(I373/86400)+25569+(-5/24)</f>
        <v>41306.559479166666</v>
      </c>
      <c r="K373">
        <v>1355855139</v>
      </c>
      <c r="L373" s="9">
        <f>($K373/86400)+DATE(1970,1,1)</f>
        <v>41261.767812500002</v>
      </c>
      <c r="M373" t="b">
        <v>0</v>
      </c>
      <c r="N373">
        <v>1062</v>
      </c>
      <c r="O373" s="5">
        <f>($E373/$D373)*100</f>
        <v>114.16866666666667</v>
      </c>
      <c r="P373">
        <f>AVERAGE($E373,$N373)</f>
        <v>86157.5</v>
      </c>
      <c r="Q373" t="s">
        <v>8310</v>
      </c>
      <c r="R373" t="s">
        <v>8315</v>
      </c>
      <c r="S373" t="s">
        <v>8269</v>
      </c>
      <c r="T373" t="b">
        <v>1</v>
      </c>
    </row>
    <row r="374" spans="1:20" ht="33" x14ac:dyDescent="0.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 s="9">
        <f>(I374/86400)+25569+(-5/24)</f>
        <v>42465.458333333336</v>
      </c>
      <c r="K374">
        <v>1456408244</v>
      </c>
      <c r="L374" s="9">
        <f>($K374/86400)+DATE(1970,1,1)</f>
        <v>42425.576898148152</v>
      </c>
      <c r="M374" t="b">
        <v>0</v>
      </c>
      <c r="N374">
        <v>9</v>
      </c>
      <c r="O374" s="5">
        <f>($E374/$D374)*100</f>
        <v>125.33333333333334</v>
      </c>
      <c r="P374">
        <f>AVERAGE($E374,$N374)</f>
        <v>192.5</v>
      </c>
      <c r="Q374" t="s">
        <v>8310</v>
      </c>
      <c r="R374" t="s">
        <v>8315</v>
      </c>
      <c r="S374" t="s">
        <v>8269</v>
      </c>
      <c r="T374" t="b">
        <v>1</v>
      </c>
    </row>
    <row r="375" spans="1:20" ht="49.5" x14ac:dyDescent="0.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 s="9">
        <f>(I375/86400)+25569+(-5/24)</f>
        <v>41108.703680555554</v>
      </c>
      <c r="K375">
        <v>1340056398</v>
      </c>
      <c r="L375" s="9">
        <f>($K375/86400)+DATE(1970,1,1)</f>
        <v>41078.91201388889</v>
      </c>
      <c r="M375" t="b">
        <v>0</v>
      </c>
      <c r="N375">
        <v>89</v>
      </c>
      <c r="O375" s="5">
        <f>($E375/$D375)*100</f>
        <v>106.66666666666667</v>
      </c>
      <c r="P375">
        <f>AVERAGE($E375,$N375)</f>
        <v>4044.5</v>
      </c>
      <c r="Q375" t="s">
        <v>8310</v>
      </c>
      <c r="R375" t="s">
        <v>8315</v>
      </c>
      <c r="S375" t="s">
        <v>8269</v>
      </c>
      <c r="T375" t="b">
        <v>1</v>
      </c>
    </row>
    <row r="376" spans="1:20" ht="66" x14ac:dyDescent="0.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 s="9">
        <f>(I376/86400)+25569+(-5/24)</f>
        <v>40802.680914351848</v>
      </c>
      <c r="K376">
        <v>1312320031</v>
      </c>
      <c r="L376" s="9">
        <f>($K376/86400)+DATE(1970,1,1)</f>
        <v>40757.889247685183</v>
      </c>
      <c r="M376" t="b">
        <v>0</v>
      </c>
      <c r="N376">
        <v>174</v>
      </c>
      <c r="O376" s="5">
        <f>($E376/$D376)*100</f>
        <v>130.65</v>
      </c>
      <c r="P376">
        <f>AVERAGE($E376,$N376)</f>
        <v>4006.5</v>
      </c>
      <c r="Q376" t="s">
        <v>8310</v>
      </c>
      <c r="R376" t="s">
        <v>8315</v>
      </c>
      <c r="S376" t="s">
        <v>8269</v>
      </c>
      <c r="T376" t="b">
        <v>1</v>
      </c>
    </row>
    <row r="377" spans="1:20" ht="66" x14ac:dyDescent="0.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 s="9">
        <f>(I377/86400)+25569+(-5/24)</f>
        <v>41699.512499999997</v>
      </c>
      <c r="K377">
        <v>1390088311</v>
      </c>
      <c r="L377" s="9">
        <f>($K377/86400)+DATE(1970,1,1)</f>
        <v>41657.985081018516</v>
      </c>
      <c r="M377" t="b">
        <v>0</v>
      </c>
      <c r="N377">
        <v>14</v>
      </c>
      <c r="O377" s="5">
        <f>($E377/$D377)*100</f>
        <v>120</v>
      </c>
      <c r="P377">
        <f>AVERAGE($E377,$N377)</f>
        <v>307</v>
      </c>
      <c r="Q377" t="s">
        <v>8310</v>
      </c>
      <c r="R377" t="s">
        <v>8315</v>
      </c>
      <c r="S377" t="s">
        <v>8269</v>
      </c>
      <c r="T377" t="b">
        <v>1</v>
      </c>
    </row>
    <row r="378" spans="1:20" ht="66" x14ac:dyDescent="0.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 s="9">
        <f>(I378/86400)+25569+(-5/24)</f>
        <v>42607.244398148141</v>
      </c>
      <c r="K378">
        <v>1469443916</v>
      </c>
      <c r="L378" s="9">
        <f>($K378/86400)+DATE(1970,1,1)</f>
        <v>42576.452731481477</v>
      </c>
      <c r="M378" t="b">
        <v>0</v>
      </c>
      <c r="N378">
        <v>48</v>
      </c>
      <c r="O378" s="5">
        <f>($E378/$D378)*100</f>
        <v>105.9591836734694</v>
      </c>
      <c r="P378">
        <f>AVERAGE($E378,$N378)</f>
        <v>1322</v>
      </c>
      <c r="Q378" t="s">
        <v>8310</v>
      </c>
      <c r="R378" t="s">
        <v>8315</v>
      </c>
      <c r="S378" t="s">
        <v>8269</v>
      </c>
      <c r="T378" t="b">
        <v>1</v>
      </c>
    </row>
    <row r="379" spans="1:20" ht="49.5" x14ac:dyDescent="0.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 s="9">
        <f>(I379/86400)+25569+(-5/24)</f>
        <v>42322.084027777775</v>
      </c>
      <c r="K379">
        <v>1444888868</v>
      </c>
      <c r="L379" s="9">
        <f>($K379/86400)+DATE(1970,1,1)</f>
        <v>42292.250787037032</v>
      </c>
      <c r="M379" t="b">
        <v>0</v>
      </c>
      <c r="N379">
        <v>133</v>
      </c>
      <c r="O379" s="5">
        <f>($E379/$D379)*100</f>
        <v>114.39999999999999</v>
      </c>
      <c r="P379">
        <f>AVERAGE($E379,$N379)</f>
        <v>6930.5</v>
      </c>
      <c r="Q379" t="s">
        <v>8310</v>
      </c>
      <c r="R379" t="s">
        <v>8315</v>
      </c>
      <c r="S379" t="s">
        <v>8269</v>
      </c>
      <c r="T379" t="b">
        <v>1</v>
      </c>
    </row>
    <row r="380" spans="1:20" ht="66" x14ac:dyDescent="0.3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 s="9">
        <f>(I380/86400)+25569+(-5/24)</f>
        <v>42394.786111111105</v>
      </c>
      <c r="K380">
        <v>1451655808</v>
      </c>
      <c r="L380" s="9">
        <f>($K380/86400)+DATE(1970,1,1)</f>
        <v>42370.571851851855</v>
      </c>
      <c r="M380" t="b">
        <v>0</v>
      </c>
      <c r="N380">
        <v>83</v>
      </c>
      <c r="O380" s="5">
        <f>($E380/$D380)*100</f>
        <v>111.76666666666665</v>
      </c>
      <c r="P380">
        <f>AVERAGE($E380,$N380)</f>
        <v>1718</v>
      </c>
      <c r="Q380" t="s">
        <v>8310</v>
      </c>
      <c r="R380" t="s">
        <v>8315</v>
      </c>
      <c r="S380" t="s">
        <v>8269</v>
      </c>
      <c r="T380" t="b">
        <v>1</v>
      </c>
    </row>
    <row r="381" spans="1:20" ht="66" x14ac:dyDescent="0.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 s="9">
        <f>(I381/86400)+25569+(-5/24)</f>
        <v>41032.479999999996</v>
      </c>
      <c r="K381">
        <v>1332174672</v>
      </c>
      <c r="L381" s="9">
        <f>($K381/86400)+DATE(1970,1,1)</f>
        <v>40987.688333333332</v>
      </c>
      <c r="M381" t="b">
        <v>0</v>
      </c>
      <c r="N381">
        <v>149</v>
      </c>
      <c r="O381" s="5">
        <f>($E381/$D381)*100</f>
        <v>116.08000000000001</v>
      </c>
      <c r="P381">
        <f>AVERAGE($E381,$N381)</f>
        <v>8780.5</v>
      </c>
      <c r="Q381" t="s">
        <v>8310</v>
      </c>
      <c r="R381" t="s">
        <v>8315</v>
      </c>
      <c r="S381" t="s">
        <v>8269</v>
      </c>
      <c r="T381" t="b">
        <v>1</v>
      </c>
    </row>
    <row r="382" spans="1:20" ht="66" x14ac:dyDescent="0.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 s="9">
        <f>(I382/86400)+25569+(-5/24)</f>
        <v>42392.511481481481</v>
      </c>
      <c r="K382">
        <v>1451409392</v>
      </c>
      <c r="L382" s="9">
        <f>($K382/86400)+DATE(1970,1,1)</f>
        <v>42367.719814814816</v>
      </c>
      <c r="M382" t="b">
        <v>0</v>
      </c>
      <c r="N382">
        <v>49</v>
      </c>
      <c r="O382" s="5">
        <f>($E382/$D382)*100</f>
        <v>141.5</v>
      </c>
      <c r="P382">
        <f>AVERAGE($E382,$N382)</f>
        <v>2854.5</v>
      </c>
      <c r="Q382" t="s">
        <v>8310</v>
      </c>
      <c r="R382" t="s">
        <v>8315</v>
      </c>
      <c r="S382" t="s">
        <v>8269</v>
      </c>
      <c r="T382" t="b">
        <v>1</v>
      </c>
    </row>
    <row r="383" spans="1:20" ht="49.5" x14ac:dyDescent="0.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 s="9">
        <f>(I383/86400)+25569+(-5/24)</f>
        <v>41120</v>
      </c>
      <c r="K383">
        <v>1340642717</v>
      </c>
      <c r="L383" s="9">
        <f>($K383/86400)+DATE(1970,1,1)</f>
        <v>41085.698113425926</v>
      </c>
      <c r="M383" t="b">
        <v>0</v>
      </c>
      <c r="N383">
        <v>251</v>
      </c>
      <c r="O383" s="5">
        <f>($E383/$D383)*100</f>
        <v>104.72999999999999</v>
      </c>
      <c r="P383">
        <f>AVERAGE($E383,$N383)</f>
        <v>13216.75</v>
      </c>
      <c r="Q383" t="s">
        <v>8310</v>
      </c>
      <c r="R383" t="s">
        <v>8315</v>
      </c>
      <c r="S383" t="s">
        <v>8269</v>
      </c>
      <c r="T383" t="b">
        <v>1</v>
      </c>
    </row>
    <row r="384" spans="1:20" ht="66" x14ac:dyDescent="0.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 s="9">
        <f>(I384/86400)+25569+(-5/24)</f>
        <v>41158.501157407409</v>
      </c>
      <c r="K384">
        <v>1345741300</v>
      </c>
      <c r="L384" s="9">
        <f>($K384/86400)+DATE(1970,1,1)</f>
        <v>41144.709490740745</v>
      </c>
      <c r="M384" t="b">
        <v>0</v>
      </c>
      <c r="N384">
        <v>22</v>
      </c>
      <c r="O384" s="5">
        <f>($E384/$D384)*100</f>
        <v>255.83333333333331</v>
      </c>
      <c r="P384">
        <f>AVERAGE($E384,$N384)</f>
        <v>778.5</v>
      </c>
      <c r="Q384" t="s">
        <v>8310</v>
      </c>
      <c r="R384" t="s">
        <v>8315</v>
      </c>
      <c r="S384" t="s">
        <v>8269</v>
      </c>
      <c r="T384" t="b">
        <v>1</v>
      </c>
    </row>
    <row r="385" spans="1:20" ht="66" x14ac:dyDescent="0.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 s="9">
        <f>(I385/86400)+25569+(-5/24)</f>
        <v>41777.90924768518</v>
      </c>
      <c r="K385">
        <v>1398480559</v>
      </c>
      <c r="L385" s="9">
        <f>($K385/86400)+DATE(1970,1,1)</f>
        <v>41755.117581018516</v>
      </c>
      <c r="M385" t="b">
        <v>0</v>
      </c>
      <c r="N385">
        <v>48</v>
      </c>
      <c r="O385" s="5">
        <f>($E385/$D385)*100</f>
        <v>206.70670670670671</v>
      </c>
      <c r="P385">
        <f>AVERAGE($E385,$N385)</f>
        <v>1056.5</v>
      </c>
      <c r="Q385" t="s">
        <v>8310</v>
      </c>
      <c r="R385" t="s">
        <v>8315</v>
      </c>
      <c r="S385" t="s">
        <v>8269</v>
      </c>
      <c r="T385" t="b">
        <v>1</v>
      </c>
    </row>
    <row r="386" spans="1:20" ht="66" x14ac:dyDescent="0.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 s="9">
        <f>(I386/86400)+25569+(-5/24)</f>
        <v>42010.573460648149</v>
      </c>
      <c r="K386">
        <v>1417977947</v>
      </c>
      <c r="L386" s="9">
        <f>($K386/86400)+DATE(1970,1,1)</f>
        <v>41980.781793981485</v>
      </c>
      <c r="M386" t="b">
        <v>0</v>
      </c>
      <c r="N386">
        <v>383</v>
      </c>
      <c r="O386" s="5">
        <f>($E386/$D386)*100</f>
        <v>112.105</v>
      </c>
      <c r="P386">
        <f>AVERAGE($E386,$N386)</f>
        <v>11402</v>
      </c>
      <c r="Q386" t="s">
        <v>8310</v>
      </c>
      <c r="R386" t="s">
        <v>8315</v>
      </c>
      <c r="S386" t="s">
        <v>8269</v>
      </c>
      <c r="T386" t="b">
        <v>1</v>
      </c>
    </row>
    <row r="387" spans="1:20" ht="66" x14ac:dyDescent="0.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 s="9">
        <f>(I387/86400)+25569+(-5/24)</f>
        <v>41964.41783564815</v>
      </c>
      <c r="K387">
        <v>1413986501</v>
      </c>
      <c r="L387" s="9">
        <f>($K387/86400)+DATE(1970,1,1)</f>
        <v>41934.584502314814</v>
      </c>
      <c r="M387" t="b">
        <v>0</v>
      </c>
      <c r="N387">
        <v>237</v>
      </c>
      <c r="O387" s="5">
        <f>($E387/$D387)*100</f>
        <v>105.982</v>
      </c>
      <c r="P387">
        <f>AVERAGE($E387,$N387)</f>
        <v>13366.25</v>
      </c>
      <c r="Q387" t="s">
        <v>8310</v>
      </c>
      <c r="R387" t="s">
        <v>8315</v>
      </c>
      <c r="S387" t="s">
        <v>8269</v>
      </c>
      <c r="T387" t="b">
        <v>1</v>
      </c>
    </row>
    <row r="388" spans="1:20" ht="66" x14ac:dyDescent="0.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 s="9">
        <f>(I388/86400)+25569+(-5/24)</f>
        <v>42226.742951388886</v>
      </c>
      <c r="K388">
        <v>1437950991</v>
      </c>
      <c r="L388" s="9">
        <f>($K388/86400)+DATE(1970,1,1)</f>
        <v>42211.951284722221</v>
      </c>
      <c r="M388" t="b">
        <v>0</v>
      </c>
      <c r="N388">
        <v>13</v>
      </c>
      <c r="O388" s="5">
        <f>($E388/$D388)*100</f>
        <v>100.16666666666667</v>
      </c>
      <c r="P388">
        <f>AVERAGE($E388,$N388)</f>
        <v>307</v>
      </c>
      <c r="Q388" t="s">
        <v>8310</v>
      </c>
      <c r="R388" t="s">
        <v>8315</v>
      </c>
      <c r="S388" t="s">
        <v>8269</v>
      </c>
      <c r="T388" t="b">
        <v>1</v>
      </c>
    </row>
    <row r="389" spans="1:20" ht="66" x14ac:dyDescent="0.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 s="9">
        <f>(I389/86400)+25569+(-5/24)</f>
        <v>42231.041666666664</v>
      </c>
      <c r="K389">
        <v>1436976858</v>
      </c>
      <c r="L389" s="9">
        <f>($K389/86400)+DATE(1970,1,1)</f>
        <v>42200.67659722222</v>
      </c>
      <c r="M389" t="b">
        <v>0</v>
      </c>
      <c r="N389">
        <v>562</v>
      </c>
      <c r="O389" s="5">
        <f>($E389/$D389)*100</f>
        <v>213.98947368421051</v>
      </c>
      <c r="P389">
        <f>AVERAGE($E389,$N389)</f>
        <v>40939</v>
      </c>
      <c r="Q389" t="s">
        <v>8310</v>
      </c>
      <c r="R389" t="s">
        <v>8315</v>
      </c>
      <c r="S389" t="s">
        <v>8269</v>
      </c>
      <c r="T389" t="b">
        <v>1</v>
      </c>
    </row>
    <row r="390" spans="1:20" ht="49.5" x14ac:dyDescent="0.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 s="9">
        <f>(I390/86400)+25569+(-5/24)</f>
        <v>42578.86782407407</v>
      </c>
      <c r="K390">
        <v>1467078580</v>
      </c>
      <c r="L390" s="9">
        <f>($K390/86400)+DATE(1970,1,1)</f>
        <v>42549.076157407406</v>
      </c>
      <c r="M390" t="b">
        <v>0</v>
      </c>
      <c r="N390">
        <v>71</v>
      </c>
      <c r="O390" s="5">
        <f>($E390/$D390)*100</f>
        <v>126.16000000000001</v>
      </c>
      <c r="P390">
        <f>AVERAGE($E390,$N390)</f>
        <v>3189.5</v>
      </c>
      <c r="Q390" t="s">
        <v>8310</v>
      </c>
      <c r="R390" t="s">
        <v>8315</v>
      </c>
      <c r="S390" t="s">
        <v>8269</v>
      </c>
      <c r="T390" t="b">
        <v>1</v>
      </c>
    </row>
    <row r="391" spans="1:20" ht="66" x14ac:dyDescent="0.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 s="9">
        <f>(I391/86400)+25569+(-5/24)</f>
        <v>41705.749305555553</v>
      </c>
      <c r="K391">
        <v>1391477450</v>
      </c>
      <c r="L391" s="9">
        <f>($K391/86400)+DATE(1970,1,1)</f>
        <v>41674.063078703708</v>
      </c>
      <c r="M391" t="b">
        <v>0</v>
      </c>
      <c r="N391">
        <v>1510</v>
      </c>
      <c r="O391" s="5">
        <f>($E391/$D391)*100</f>
        <v>181.53547058823528</v>
      </c>
      <c r="P391">
        <f>AVERAGE($E391,$N391)</f>
        <v>62477.06</v>
      </c>
      <c r="Q391" t="s">
        <v>8310</v>
      </c>
      <c r="R391" t="s">
        <v>8315</v>
      </c>
      <c r="S391" t="s">
        <v>8269</v>
      </c>
      <c r="T391" t="b">
        <v>1</v>
      </c>
    </row>
    <row r="392" spans="1:20" ht="49.5" x14ac:dyDescent="0.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 s="9">
        <f>(I392/86400)+25569+(-5/24)</f>
        <v>42131.828379629624</v>
      </c>
      <c r="K392">
        <v>1429318372</v>
      </c>
      <c r="L392" s="9">
        <f>($K392/86400)+DATE(1970,1,1)</f>
        <v>42112.036712962959</v>
      </c>
      <c r="M392" t="b">
        <v>0</v>
      </c>
      <c r="N392">
        <v>14</v>
      </c>
      <c r="O392" s="5">
        <f>($E392/$D392)*100</f>
        <v>100</v>
      </c>
      <c r="P392">
        <f>AVERAGE($E392,$N392)</f>
        <v>507</v>
      </c>
      <c r="Q392" t="s">
        <v>8310</v>
      </c>
      <c r="R392" t="s">
        <v>8315</v>
      </c>
      <c r="S392" t="s">
        <v>8269</v>
      </c>
      <c r="T392" t="b">
        <v>1</v>
      </c>
    </row>
    <row r="393" spans="1:20" ht="49.5" x14ac:dyDescent="0.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 s="9">
        <f>(I393/86400)+25569+(-5/24)</f>
        <v>40894.832638888889</v>
      </c>
      <c r="K393">
        <v>1321578051</v>
      </c>
      <c r="L393" s="9">
        <f>($K393/86400)+DATE(1970,1,1)</f>
        <v>40865.042256944442</v>
      </c>
      <c r="M393" t="b">
        <v>0</v>
      </c>
      <c r="N393">
        <v>193</v>
      </c>
      <c r="O393" s="5">
        <f>($E393/$D393)*100</f>
        <v>100.61</v>
      </c>
      <c r="P393">
        <f>AVERAGE($E393,$N393)</f>
        <v>10157.5</v>
      </c>
      <c r="Q393" t="s">
        <v>8310</v>
      </c>
      <c r="R393" t="s">
        <v>8315</v>
      </c>
      <c r="S393" t="s">
        <v>8269</v>
      </c>
      <c r="T393" t="b">
        <v>1</v>
      </c>
    </row>
    <row r="394" spans="1:20" ht="66" x14ac:dyDescent="0.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 s="9">
        <f>(I394/86400)+25569+(-5/24)</f>
        <v>40793.916666666664</v>
      </c>
      <c r="K394">
        <v>1312823571</v>
      </c>
      <c r="L394" s="9">
        <f>($K394/86400)+DATE(1970,1,1)</f>
        <v>40763.717256944445</v>
      </c>
      <c r="M394" t="b">
        <v>0</v>
      </c>
      <c r="N394">
        <v>206</v>
      </c>
      <c r="O394" s="5">
        <f>($E394/$D394)*100</f>
        <v>100.9027027027027</v>
      </c>
      <c r="P394">
        <f>AVERAGE($E394,$N394)</f>
        <v>9436.5</v>
      </c>
      <c r="Q394" t="s">
        <v>8310</v>
      </c>
      <c r="R394" t="s">
        <v>8315</v>
      </c>
      <c r="S394" t="s">
        <v>8269</v>
      </c>
      <c r="T394" t="b">
        <v>1</v>
      </c>
    </row>
    <row r="395" spans="1:20" ht="49.5" x14ac:dyDescent="0.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 s="9">
        <f>(I395/86400)+25569+(-5/24)</f>
        <v>41557.500601851847</v>
      </c>
      <c r="K395">
        <v>1378746052</v>
      </c>
      <c r="L395" s="9">
        <f>($K395/86400)+DATE(1970,1,1)</f>
        <v>41526.708935185183</v>
      </c>
      <c r="M395" t="b">
        <v>0</v>
      </c>
      <c r="N395">
        <v>351</v>
      </c>
      <c r="O395" s="5">
        <f>($E395/$D395)*100</f>
        <v>110.446</v>
      </c>
      <c r="P395">
        <f>AVERAGE($E395,$N395)</f>
        <v>27787</v>
      </c>
      <c r="Q395" t="s">
        <v>8310</v>
      </c>
      <c r="R395" t="s">
        <v>8315</v>
      </c>
      <c r="S395" t="s">
        <v>8269</v>
      </c>
      <c r="T395" t="b">
        <v>1</v>
      </c>
    </row>
    <row r="396" spans="1:20" ht="66" x14ac:dyDescent="0.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 s="9">
        <f>(I396/86400)+25569+(-5/24)</f>
        <v>42477.568078703705</v>
      </c>
      <c r="K396">
        <v>1455737882</v>
      </c>
      <c r="L396" s="9">
        <f>($K396/86400)+DATE(1970,1,1)</f>
        <v>42417.818078703705</v>
      </c>
      <c r="M396" t="b">
        <v>0</v>
      </c>
      <c r="N396">
        <v>50</v>
      </c>
      <c r="O396" s="5">
        <f>($E396/$D396)*100</f>
        <v>111.8936170212766</v>
      </c>
      <c r="P396">
        <f>AVERAGE($E396,$N396)</f>
        <v>2654.5</v>
      </c>
      <c r="Q396" t="s">
        <v>8310</v>
      </c>
      <c r="R396" t="s">
        <v>8315</v>
      </c>
      <c r="S396" t="s">
        <v>8269</v>
      </c>
      <c r="T396" t="b">
        <v>1</v>
      </c>
    </row>
    <row r="397" spans="1:20" ht="66" x14ac:dyDescent="0.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 s="9">
        <f>(I397/86400)+25569+(-5/24)</f>
        <v>41026.688888888886</v>
      </c>
      <c r="K397">
        <v>1332452960</v>
      </c>
      <c r="L397" s="9">
        <f>($K397/86400)+DATE(1970,1,1)</f>
        <v>40990.909259259257</v>
      </c>
      <c r="M397" t="b">
        <v>0</v>
      </c>
      <c r="N397">
        <v>184</v>
      </c>
      <c r="O397" s="5">
        <f>($E397/$D397)*100</f>
        <v>108.04450000000001</v>
      </c>
      <c r="P397">
        <f>AVERAGE($E397,$N397)</f>
        <v>5494.2250000000004</v>
      </c>
      <c r="Q397" t="s">
        <v>8310</v>
      </c>
      <c r="R397" t="s">
        <v>8315</v>
      </c>
      <c r="S397" t="s">
        <v>8269</v>
      </c>
      <c r="T397" t="b">
        <v>1</v>
      </c>
    </row>
    <row r="398" spans="1:20" ht="49.5" x14ac:dyDescent="0.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 s="9">
        <f>(I398/86400)+25569+(-5/24)</f>
        <v>41097.356550925928</v>
      </c>
      <c r="K398">
        <v>1340372006</v>
      </c>
      <c r="L398" s="9">
        <f>($K398/86400)+DATE(1970,1,1)</f>
        <v>41082.564884259264</v>
      </c>
      <c r="M398" t="b">
        <v>0</v>
      </c>
      <c r="N398">
        <v>196</v>
      </c>
      <c r="O398" s="5">
        <f>($E398/$D398)*100</f>
        <v>106.66666666666667</v>
      </c>
      <c r="P398">
        <f>AVERAGE($E398,$N398)</f>
        <v>8098</v>
      </c>
      <c r="Q398" t="s">
        <v>8310</v>
      </c>
      <c r="R398" t="s">
        <v>8315</v>
      </c>
      <c r="S398" t="s">
        <v>8269</v>
      </c>
      <c r="T398" t="b">
        <v>1</v>
      </c>
    </row>
    <row r="399" spans="1:20" ht="66" x14ac:dyDescent="0.3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 s="9">
        <f>(I399/86400)+25569+(-5/24)</f>
        <v>40421.947222222218</v>
      </c>
      <c r="K399">
        <v>1279651084</v>
      </c>
      <c r="L399" s="9">
        <f>($K399/86400)+DATE(1970,1,1)</f>
        <v>40379.776435185187</v>
      </c>
      <c r="M399" t="b">
        <v>0</v>
      </c>
      <c r="N399">
        <v>229</v>
      </c>
      <c r="O399" s="5">
        <f>($E399/$D399)*100</f>
        <v>103.90027322404372</v>
      </c>
      <c r="P399">
        <f>AVERAGE($E399,$N399)</f>
        <v>6579.1750000000002</v>
      </c>
      <c r="Q399" t="s">
        <v>8310</v>
      </c>
      <c r="R399" t="s">
        <v>8315</v>
      </c>
      <c r="S399" t="s">
        <v>8269</v>
      </c>
      <c r="T399" t="b">
        <v>1</v>
      </c>
    </row>
    <row r="400" spans="1:20" ht="49.5" x14ac:dyDescent="0.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 s="9">
        <f>(I400/86400)+25569+(-5/24)</f>
        <v>42123.584791666661</v>
      </c>
      <c r="K400">
        <v>1426446126</v>
      </c>
      <c r="L400" s="9">
        <f>($K400/86400)+DATE(1970,1,1)</f>
        <v>42078.793124999997</v>
      </c>
      <c r="M400" t="b">
        <v>0</v>
      </c>
      <c r="N400">
        <v>67</v>
      </c>
      <c r="O400" s="5">
        <f>($E400/$D400)*100</f>
        <v>125.16000000000001</v>
      </c>
      <c r="P400">
        <f>AVERAGE($E400,$N400)</f>
        <v>4727</v>
      </c>
      <c r="Q400" t="s">
        <v>8310</v>
      </c>
      <c r="R400" t="s">
        <v>8315</v>
      </c>
      <c r="S400" t="s">
        <v>8269</v>
      </c>
      <c r="T400" t="b">
        <v>1</v>
      </c>
    </row>
    <row r="401" spans="1:20" ht="66" x14ac:dyDescent="0.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 s="9">
        <f>(I401/86400)+25569+(-5/24)</f>
        <v>42718.291666666664</v>
      </c>
      <c r="K401">
        <v>1479070867</v>
      </c>
      <c r="L401" s="9">
        <f>($K401/86400)+DATE(1970,1,1)</f>
        <v>42687.875775462962</v>
      </c>
      <c r="M401" t="b">
        <v>0</v>
      </c>
      <c r="N401">
        <v>95</v>
      </c>
      <c r="O401" s="5">
        <f>($E401/$D401)*100</f>
        <v>106.80499999999999</v>
      </c>
      <c r="P401">
        <f>AVERAGE($E401,$N401)</f>
        <v>10728</v>
      </c>
      <c r="Q401" t="s">
        <v>8310</v>
      </c>
      <c r="R401" t="s">
        <v>8315</v>
      </c>
      <c r="S401" t="s">
        <v>8269</v>
      </c>
      <c r="T401" t="b">
        <v>1</v>
      </c>
    </row>
    <row r="402" spans="1:20" ht="49.5" x14ac:dyDescent="0.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 s="9">
        <f>(I402/86400)+25569+(-5/24)</f>
        <v>41775.9375</v>
      </c>
      <c r="K402">
        <v>1397661347</v>
      </c>
      <c r="L402" s="9">
        <f>($K402/86400)+DATE(1970,1,1)</f>
        <v>41745.635960648149</v>
      </c>
      <c r="M402" t="b">
        <v>0</v>
      </c>
      <c r="N402">
        <v>62</v>
      </c>
      <c r="O402" s="5">
        <f>($E402/$D402)*100</f>
        <v>112.30249999999999</v>
      </c>
      <c r="P402">
        <f>AVERAGE($E402,$N402)</f>
        <v>5646.125</v>
      </c>
      <c r="Q402" t="s">
        <v>8310</v>
      </c>
      <c r="R402" t="s">
        <v>8315</v>
      </c>
      <c r="S402" t="s">
        <v>8269</v>
      </c>
      <c r="T402" t="b">
        <v>1</v>
      </c>
    </row>
    <row r="403" spans="1:20" ht="66" x14ac:dyDescent="0.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 s="9">
        <f>(I403/86400)+25569+(-5/24)</f>
        <v>40762.633912037032</v>
      </c>
      <c r="K403">
        <v>1310155970</v>
      </c>
      <c r="L403" s="9">
        <f>($K403/86400)+DATE(1970,1,1)</f>
        <v>40732.842245370368</v>
      </c>
      <c r="M403" t="b">
        <v>0</v>
      </c>
      <c r="N403">
        <v>73</v>
      </c>
      <c r="O403" s="5">
        <f>($E403/$D403)*100</f>
        <v>103.812</v>
      </c>
      <c r="P403">
        <f>AVERAGE($E403,$N403)</f>
        <v>25989.5</v>
      </c>
      <c r="Q403" t="s">
        <v>8310</v>
      </c>
      <c r="R403" t="s">
        <v>8315</v>
      </c>
      <c r="S403" t="s">
        <v>8269</v>
      </c>
      <c r="T403" t="b">
        <v>1</v>
      </c>
    </row>
    <row r="404" spans="1:20" ht="66" x14ac:dyDescent="0.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 s="9">
        <f>(I404/86400)+25569+(-5/24)</f>
        <v>42313.372881944444</v>
      </c>
      <c r="K404">
        <v>1444913817</v>
      </c>
      <c r="L404" s="9">
        <f>($K404/86400)+DATE(1970,1,1)</f>
        <v>42292.539548611108</v>
      </c>
      <c r="M404" t="b">
        <v>0</v>
      </c>
      <c r="N404">
        <v>43</v>
      </c>
      <c r="O404" s="5">
        <f>($E404/$D404)*100</f>
        <v>141.65</v>
      </c>
      <c r="P404">
        <f>AVERAGE($E404,$N404)</f>
        <v>1438</v>
      </c>
      <c r="Q404" t="s">
        <v>8310</v>
      </c>
      <c r="R404" t="s">
        <v>8315</v>
      </c>
      <c r="S404" t="s">
        <v>8269</v>
      </c>
      <c r="T404" t="b">
        <v>1</v>
      </c>
    </row>
    <row r="405" spans="1:20" ht="49.5" x14ac:dyDescent="0.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 s="9">
        <f>(I405/86400)+25569+(-5/24)</f>
        <v>40765.088888888888</v>
      </c>
      <c r="K405">
        <v>1308900441</v>
      </c>
      <c r="L405" s="9">
        <f>($K405/86400)+DATE(1970,1,1)</f>
        <v>40718.310659722221</v>
      </c>
      <c r="M405" t="b">
        <v>0</v>
      </c>
      <c r="N405">
        <v>70</v>
      </c>
      <c r="O405" s="5">
        <f>($E405/$D405)*100</f>
        <v>105.25999999999999</v>
      </c>
      <c r="P405">
        <f>AVERAGE($E405,$N405)</f>
        <v>2666.5</v>
      </c>
      <c r="Q405" t="s">
        <v>8310</v>
      </c>
      <c r="R405" t="s">
        <v>8315</v>
      </c>
      <c r="S405" t="s">
        <v>8269</v>
      </c>
      <c r="T405" t="b">
        <v>1</v>
      </c>
    </row>
    <row r="406" spans="1:20" ht="49.5" x14ac:dyDescent="0.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 s="9">
        <f>(I406/86400)+25569+(-5/24)</f>
        <v>41675.75277777778</v>
      </c>
      <c r="K406">
        <v>1389107062</v>
      </c>
      <c r="L406" s="9">
        <f>($K406/86400)+DATE(1970,1,1)</f>
        <v>41646.628032407403</v>
      </c>
      <c r="M406" t="b">
        <v>0</v>
      </c>
      <c r="N406">
        <v>271</v>
      </c>
      <c r="O406" s="5">
        <f>($E406/$D406)*100</f>
        <v>103.09142857142857</v>
      </c>
      <c r="P406">
        <f>AVERAGE($E406,$N406)</f>
        <v>18176.5</v>
      </c>
      <c r="Q406" t="s">
        <v>8310</v>
      </c>
      <c r="R406" t="s">
        <v>8315</v>
      </c>
      <c r="S406" t="s">
        <v>8269</v>
      </c>
      <c r="T406" t="b">
        <v>1</v>
      </c>
    </row>
    <row r="407" spans="1:20" ht="49.5" x14ac:dyDescent="0.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 s="9">
        <f>(I407/86400)+25569+(-5/24)</f>
        <v>41703.876608796294</v>
      </c>
      <c r="K407">
        <v>1391479339</v>
      </c>
      <c r="L407" s="9">
        <f>($K407/86400)+DATE(1970,1,1)</f>
        <v>41674.08494212963</v>
      </c>
      <c r="M407" t="b">
        <v>0</v>
      </c>
      <c r="N407">
        <v>55</v>
      </c>
      <c r="O407" s="5">
        <f>($E407/$D407)*100</f>
        <v>107.65957446808511</v>
      </c>
      <c r="P407">
        <f>AVERAGE($E407,$N407)</f>
        <v>1545.5</v>
      </c>
      <c r="Q407" t="s">
        <v>8310</v>
      </c>
      <c r="R407" t="s">
        <v>8315</v>
      </c>
      <c r="S407" t="s">
        <v>8269</v>
      </c>
      <c r="T407" t="b">
        <v>1</v>
      </c>
    </row>
    <row r="408" spans="1:20" ht="66" x14ac:dyDescent="0.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 s="9">
        <f>(I408/86400)+25569+(-5/24)</f>
        <v>40672.040972222218</v>
      </c>
      <c r="K408">
        <v>1301975637</v>
      </c>
      <c r="L408" s="9">
        <f>($K408/86400)+DATE(1970,1,1)</f>
        <v>40638.162465277775</v>
      </c>
      <c r="M408" t="b">
        <v>0</v>
      </c>
      <c r="N408">
        <v>35</v>
      </c>
      <c r="O408" s="5">
        <f>($E408/$D408)*100</f>
        <v>107.70464285714286</v>
      </c>
      <c r="P408">
        <f>AVERAGE($E408,$N408)</f>
        <v>1525.365</v>
      </c>
      <c r="Q408" t="s">
        <v>8310</v>
      </c>
      <c r="R408" t="s">
        <v>8315</v>
      </c>
      <c r="S408" t="s">
        <v>8269</v>
      </c>
      <c r="T408" t="b">
        <v>1</v>
      </c>
    </row>
    <row r="409" spans="1:20" ht="49.5" x14ac:dyDescent="0.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 s="9">
        <f>(I409/86400)+25569+(-5/24)</f>
        <v>40866.704282407409</v>
      </c>
      <c r="K409">
        <v>1316552050</v>
      </c>
      <c r="L409" s="9">
        <f>($K409/86400)+DATE(1970,1,1)</f>
        <v>40806.870949074073</v>
      </c>
      <c r="M409" t="b">
        <v>0</v>
      </c>
      <c r="N409">
        <v>22</v>
      </c>
      <c r="O409" s="5">
        <f>($E409/$D409)*100</f>
        <v>101.55000000000001</v>
      </c>
      <c r="P409">
        <f>AVERAGE($E409,$N409)</f>
        <v>1026.5</v>
      </c>
      <c r="Q409" t="s">
        <v>8310</v>
      </c>
      <c r="R409" t="s">
        <v>8315</v>
      </c>
      <c r="S409" t="s">
        <v>8269</v>
      </c>
      <c r="T409" t="b">
        <v>1</v>
      </c>
    </row>
    <row r="410" spans="1:20" ht="66" x14ac:dyDescent="0.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 s="9">
        <f>(I410/86400)+25569+(-5/24)</f>
        <v>41583.569328703699</v>
      </c>
      <c r="K410">
        <v>1380217190</v>
      </c>
      <c r="L410" s="9">
        <f>($K410/86400)+DATE(1970,1,1)</f>
        <v>41543.735995370371</v>
      </c>
      <c r="M410" t="b">
        <v>0</v>
      </c>
      <c r="N410">
        <v>38</v>
      </c>
      <c r="O410" s="5">
        <f>($E410/$D410)*100</f>
        <v>101.43766666666667</v>
      </c>
      <c r="P410">
        <f>AVERAGE($E410,$N410)</f>
        <v>3062.13</v>
      </c>
      <c r="Q410" t="s">
        <v>8310</v>
      </c>
      <c r="R410" t="s">
        <v>8315</v>
      </c>
      <c r="S410" t="s">
        <v>8269</v>
      </c>
      <c r="T410" t="b">
        <v>1</v>
      </c>
    </row>
    <row r="411" spans="1:20" ht="49.5" x14ac:dyDescent="0.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 s="9">
        <f>(I411/86400)+25569+(-5/24)</f>
        <v>42573.654444444437</v>
      </c>
      <c r="K411">
        <v>1466628144</v>
      </c>
      <c r="L411" s="9">
        <f>($K411/86400)+DATE(1970,1,1)</f>
        <v>42543.862777777773</v>
      </c>
      <c r="M411" t="b">
        <v>0</v>
      </c>
      <c r="N411">
        <v>15</v>
      </c>
      <c r="O411" s="5">
        <f>($E411/$D411)*100</f>
        <v>136.80000000000001</v>
      </c>
      <c r="P411">
        <f>AVERAGE($E411,$N411)</f>
        <v>349.5</v>
      </c>
      <c r="Q411" t="s">
        <v>8310</v>
      </c>
      <c r="R411" t="s">
        <v>8315</v>
      </c>
      <c r="S411" t="s">
        <v>8269</v>
      </c>
      <c r="T411" t="b">
        <v>1</v>
      </c>
    </row>
    <row r="412" spans="1:20" ht="49.5" x14ac:dyDescent="0.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 s="9">
        <f>(I412/86400)+25569+(-5/24)</f>
        <v>42173.773113425923</v>
      </c>
      <c r="K412">
        <v>1429486397</v>
      </c>
      <c r="L412" s="9">
        <f>($K412/86400)+DATE(1970,1,1)</f>
        <v>42113.981446759259</v>
      </c>
      <c r="M412" t="b">
        <v>0</v>
      </c>
      <c r="N412">
        <v>7</v>
      </c>
      <c r="O412" s="5">
        <f>($E412/$D412)*100</f>
        <v>128.29999999999998</v>
      </c>
      <c r="P412">
        <f>AVERAGE($E412,$N412)</f>
        <v>645</v>
      </c>
      <c r="Q412" t="s">
        <v>8310</v>
      </c>
      <c r="R412" t="s">
        <v>8315</v>
      </c>
      <c r="S412" t="s">
        <v>8269</v>
      </c>
      <c r="T412" t="b">
        <v>1</v>
      </c>
    </row>
    <row r="413" spans="1:20" ht="66" x14ac:dyDescent="0.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 s="9">
        <f>(I413/86400)+25569+(-5/24)</f>
        <v>41630</v>
      </c>
      <c r="K413">
        <v>1384920804</v>
      </c>
      <c r="L413" s="9">
        <f>($K413/86400)+DATE(1970,1,1)</f>
        <v>41598.17597222222</v>
      </c>
      <c r="M413" t="b">
        <v>0</v>
      </c>
      <c r="N413">
        <v>241</v>
      </c>
      <c r="O413" s="5">
        <f>($E413/$D413)*100</f>
        <v>101.05</v>
      </c>
      <c r="P413">
        <f>AVERAGE($E413,$N413)</f>
        <v>15278</v>
      </c>
      <c r="Q413" t="s">
        <v>8310</v>
      </c>
      <c r="R413" t="s">
        <v>8315</v>
      </c>
      <c r="S413" t="s">
        <v>8269</v>
      </c>
      <c r="T413" t="b">
        <v>1</v>
      </c>
    </row>
    <row r="414" spans="1:20" ht="66" x14ac:dyDescent="0.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 s="9">
        <f>(I414/86400)+25569+(-5/24)</f>
        <v>41115.534467592588</v>
      </c>
      <c r="K414">
        <v>1341856178</v>
      </c>
      <c r="L414" s="9">
        <f>($K414/86400)+DATE(1970,1,1)</f>
        <v>41099.742800925924</v>
      </c>
      <c r="M414" t="b">
        <v>0</v>
      </c>
      <c r="N414">
        <v>55</v>
      </c>
      <c r="O414" s="5">
        <f>($E414/$D414)*100</f>
        <v>126.84</v>
      </c>
      <c r="P414">
        <f>AVERAGE($E414,$N414)</f>
        <v>1613</v>
      </c>
      <c r="Q414" t="s">
        <v>8310</v>
      </c>
      <c r="R414" t="s">
        <v>8315</v>
      </c>
      <c r="S414" t="s">
        <v>8269</v>
      </c>
      <c r="T414" t="b">
        <v>1</v>
      </c>
    </row>
    <row r="415" spans="1:20" ht="49.5" x14ac:dyDescent="0.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 s="9">
        <f>(I415/86400)+25569+(-5/24)</f>
        <v>41109.66910879629</v>
      </c>
      <c r="K415">
        <v>1340139811</v>
      </c>
      <c r="L415" s="9">
        <f>($K415/86400)+DATE(1970,1,1)</f>
        <v>41079.877442129626</v>
      </c>
      <c r="M415" t="b">
        <v>0</v>
      </c>
      <c r="N415">
        <v>171</v>
      </c>
      <c r="O415" s="5">
        <f>($E415/$D415)*100</f>
        <v>105.0859375</v>
      </c>
      <c r="P415">
        <f>AVERAGE($E415,$N415)</f>
        <v>6811</v>
      </c>
      <c r="Q415" t="s">
        <v>8310</v>
      </c>
      <c r="R415" t="s">
        <v>8315</v>
      </c>
      <c r="S415" t="s">
        <v>8269</v>
      </c>
      <c r="T415" t="b">
        <v>1</v>
      </c>
    </row>
    <row r="416" spans="1:20" ht="66" x14ac:dyDescent="0.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 s="9">
        <f>(I416/86400)+25569+(-5/24)</f>
        <v>41558.85491898148</v>
      </c>
      <c r="K416">
        <v>1378949465</v>
      </c>
      <c r="L416" s="9">
        <f>($K416/86400)+DATE(1970,1,1)</f>
        <v>41529.063252314816</v>
      </c>
      <c r="M416" t="b">
        <v>0</v>
      </c>
      <c r="N416">
        <v>208</v>
      </c>
      <c r="O416" s="5">
        <f>($E416/$D416)*100</f>
        <v>102.85405405405406</v>
      </c>
      <c r="P416">
        <f>AVERAGE($E416,$N416)</f>
        <v>9618</v>
      </c>
      <c r="Q416" t="s">
        <v>8310</v>
      </c>
      <c r="R416" t="s">
        <v>8315</v>
      </c>
      <c r="S416" t="s">
        <v>8269</v>
      </c>
      <c r="T416" t="b">
        <v>1</v>
      </c>
    </row>
    <row r="417" spans="1:20" ht="66" x14ac:dyDescent="0.3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 s="9">
        <f>(I417/86400)+25569+(-5/24)</f>
        <v>41929.291666666664</v>
      </c>
      <c r="K417">
        <v>1411417602</v>
      </c>
      <c r="L417" s="9">
        <f>($K417/86400)+DATE(1970,1,1)</f>
        <v>41904.851875</v>
      </c>
      <c r="M417" t="b">
        <v>0</v>
      </c>
      <c r="N417">
        <v>21</v>
      </c>
      <c r="O417" s="5">
        <f>($E417/$D417)*100</f>
        <v>102.14714285714285</v>
      </c>
      <c r="P417">
        <f>AVERAGE($E417,$N417)</f>
        <v>725.53</v>
      </c>
      <c r="Q417" t="s">
        <v>8310</v>
      </c>
      <c r="R417" t="s">
        <v>8315</v>
      </c>
      <c r="S417" t="s">
        <v>8269</v>
      </c>
      <c r="T417" t="b">
        <v>1</v>
      </c>
    </row>
    <row r="418" spans="1:20" ht="49.5" x14ac:dyDescent="0.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 s="9">
        <f>(I418/86400)+25569+(-5/24)</f>
        <v>41678.187858796293</v>
      </c>
      <c r="K418">
        <v>1389259831</v>
      </c>
      <c r="L418" s="9">
        <f>($K418/86400)+DATE(1970,1,1)</f>
        <v>41648.396192129629</v>
      </c>
      <c r="M418" t="b">
        <v>0</v>
      </c>
      <c r="N418">
        <v>25</v>
      </c>
      <c r="O418" s="5">
        <f>($E418/$D418)*100</f>
        <v>120.21700000000001</v>
      </c>
      <c r="P418">
        <f>AVERAGE($E418,$N418)</f>
        <v>613.58500000000004</v>
      </c>
      <c r="Q418" t="s">
        <v>8310</v>
      </c>
      <c r="R418" t="s">
        <v>8315</v>
      </c>
      <c r="S418" t="s">
        <v>8269</v>
      </c>
      <c r="T418" t="b">
        <v>1</v>
      </c>
    </row>
    <row r="419" spans="1:20" ht="66" x14ac:dyDescent="0.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 s="9">
        <f>(I419/86400)+25569+(-5/24)</f>
        <v>41371.981249999997</v>
      </c>
      <c r="K419">
        <v>1364426260</v>
      </c>
      <c r="L419" s="9">
        <f>($K419/86400)+DATE(1970,1,1)</f>
        <v>41360.970601851848</v>
      </c>
      <c r="M419" t="b">
        <v>0</v>
      </c>
      <c r="N419">
        <v>52</v>
      </c>
      <c r="O419" s="5">
        <f>($E419/$D419)*100</f>
        <v>100.24761904761905</v>
      </c>
      <c r="P419">
        <f>AVERAGE($E419,$N419)</f>
        <v>5289</v>
      </c>
      <c r="Q419" t="s">
        <v>8310</v>
      </c>
      <c r="R419" t="s">
        <v>8315</v>
      </c>
      <c r="S419" t="s">
        <v>8269</v>
      </c>
      <c r="T419" t="b">
        <v>1</v>
      </c>
    </row>
    <row r="420" spans="1:20" ht="66" x14ac:dyDescent="0.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 s="9">
        <f>(I420/86400)+25569+(-5/24)</f>
        <v>42208.07403935185</v>
      </c>
      <c r="K420">
        <v>1435041997</v>
      </c>
      <c r="L420" s="9">
        <f>($K420/86400)+DATE(1970,1,1)</f>
        <v>42178.282372685186</v>
      </c>
      <c r="M420" t="b">
        <v>0</v>
      </c>
      <c r="N420">
        <v>104</v>
      </c>
      <c r="O420" s="5">
        <f>($E420/$D420)*100</f>
        <v>100.63392857142857</v>
      </c>
      <c r="P420">
        <f>AVERAGE($E420,$N420)</f>
        <v>11323</v>
      </c>
      <c r="Q420" t="s">
        <v>8310</v>
      </c>
      <c r="R420" t="s">
        <v>8315</v>
      </c>
      <c r="S420" t="s">
        <v>8269</v>
      </c>
      <c r="T420" t="b">
        <v>1</v>
      </c>
    </row>
    <row r="421" spans="1:20" ht="49.5" x14ac:dyDescent="0.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 s="9">
        <f>(I421/86400)+25569+(-5/24)</f>
        <v>41454.634108796294</v>
      </c>
      <c r="K421">
        <v>1367352787</v>
      </c>
      <c r="L421" s="9">
        <f>($K421/86400)+DATE(1970,1,1)</f>
        <v>41394.842442129629</v>
      </c>
      <c r="M421" t="b">
        <v>0</v>
      </c>
      <c r="N421">
        <v>73</v>
      </c>
      <c r="O421" s="5">
        <f>($E421/$D421)*100</f>
        <v>100.4375</v>
      </c>
      <c r="P421">
        <f>AVERAGE($E421,$N421)</f>
        <v>4054</v>
      </c>
      <c r="Q421" t="s">
        <v>8310</v>
      </c>
      <c r="R421" t="s">
        <v>8315</v>
      </c>
      <c r="S421" t="s">
        <v>8269</v>
      </c>
      <c r="T421" t="b">
        <v>1</v>
      </c>
    </row>
    <row r="422" spans="1:20" ht="66" x14ac:dyDescent="0.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 s="9">
        <f>(I422/86400)+25569+(-5/24)</f>
        <v>41711.986469907402</v>
      </c>
      <c r="K422">
        <v>1392183631</v>
      </c>
      <c r="L422" s="9">
        <f>($K422/86400)+DATE(1970,1,1)</f>
        <v>41682.23646990741</v>
      </c>
      <c r="M422" t="b">
        <v>0</v>
      </c>
      <c r="N422">
        <v>3</v>
      </c>
      <c r="O422" s="5">
        <f>($E422/$D422)*100</f>
        <v>0.43939393939393934</v>
      </c>
      <c r="P422">
        <f>AVERAGE($E422,$N422)</f>
        <v>8.75</v>
      </c>
      <c r="Q422" t="s">
        <v>8310</v>
      </c>
      <c r="R422" t="s">
        <v>8316</v>
      </c>
      <c r="S422" t="s">
        <v>8270</v>
      </c>
      <c r="T422" t="b">
        <v>0</v>
      </c>
    </row>
    <row r="423" spans="1:20" ht="66" x14ac:dyDescent="0.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 s="9">
        <f>(I423/86400)+25569+(-5/24)</f>
        <v>42237.283055555548</v>
      </c>
      <c r="K423">
        <v>1434973656</v>
      </c>
      <c r="L423" s="9">
        <f>($K423/86400)+DATE(1970,1,1)</f>
        <v>42177.491388888884</v>
      </c>
      <c r="M423" t="b">
        <v>0</v>
      </c>
      <c r="N423">
        <v>6</v>
      </c>
      <c r="O423" s="5">
        <f>($E423/$D423)*100</f>
        <v>2.0066666666666668</v>
      </c>
      <c r="P423">
        <f>AVERAGE($E423,$N423)</f>
        <v>153.5</v>
      </c>
      <c r="Q423" t="s">
        <v>8310</v>
      </c>
      <c r="R423" t="s">
        <v>8316</v>
      </c>
      <c r="S423" t="s">
        <v>8270</v>
      </c>
      <c r="T423" t="b">
        <v>0</v>
      </c>
    </row>
    <row r="424" spans="1:20" ht="66" x14ac:dyDescent="0.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 s="9">
        <f>(I424/86400)+25569+(-5/24)</f>
        <v>41893.052048611113</v>
      </c>
      <c r="K424">
        <v>1407824097</v>
      </c>
      <c r="L424" s="9">
        <f>($K424/86400)+DATE(1970,1,1)</f>
        <v>41863.260381944448</v>
      </c>
      <c r="M424" t="b">
        <v>0</v>
      </c>
      <c r="N424">
        <v>12</v>
      </c>
      <c r="O424" s="5">
        <f>($E424/$D424)*100</f>
        <v>1.075</v>
      </c>
      <c r="P424">
        <f>AVERAGE($E424,$N424)</f>
        <v>221</v>
      </c>
      <c r="Q424" t="s">
        <v>8310</v>
      </c>
      <c r="R424" t="s">
        <v>8316</v>
      </c>
      <c r="S424" t="s">
        <v>8270</v>
      </c>
      <c r="T424" t="b">
        <v>0</v>
      </c>
    </row>
    <row r="425" spans="1:20" ht="49.5" x14ac:dyDescent="0.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 s="9">
        <f>(I425/86400)+25569+(-5/24)</f>
        <v>41430.717939814815</v>
      </c>
      <c r="K425">
        <v>1367878430</v>
      </c>
      <c r="L425" s="9">
        <f>($K425/86400)+DATE(1970,1,1)</f>
        <v>41400.92627314815</v>
      </c>
      <c r="M425" t="b">
        <v>0</v>
      </c>
      <c r="N425">
        <v>13</v>
      </c>
      <c r="O425" s="5">
        <f>($E425/$D425)*100</f>
        <v>0.76500000000000001</v>
      </c>
      <c r="P425">
        <f>AVERAGE($E425,$N425)</f>
        <v>83</v>
      </c>
      <c r="Q425" t="s">
        <v>8310</v>
      </c>
      <c r="R425" t="s">
        <v>8316</v>
      </c>
      <c r="S425" t="s">
        <v>8270</v>
      </c>
      <c r="T425" t="b">
        <v>0</v>
      </c>
    </row>
    <row r="426" spans="1:20" ht="66" x14ac:dyDescent="0.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 s="9">
        <f>(I426/86400)+25569+(-5/24)</f>
        <v>40994.126145833332</v>
      </c>
      <c r="K426">
        <v>1327568499</v>
      </c>
      <c r="L426" s="9">
        <f>($K426/86400)+DATE(1970,1,1)</f>
        <v>40934.376145833332</v>
      </c>
      <c r="M426" t="b">
        <v>0</v>
      </c>
      <c r="N426">
        <v>5</v>
      </c>
      <c r="O426" s="5">
        <f>($E426/$D426)*100</f>
        <v>6.7966666666666677</v>
      </c>
      <c r="P426">
        <f>AVERAGE($E426,$N426)</f>
        <v>104.45</v>
      </c>
      <c r="Q426" t="s">
        <v>8310</v>
      </c>
      <c r="R426" t="s">
        <v>8316</v>
      </c>
      <c r="S426" t="s">
        <v>8270</v>
      </c>
      <c r="T426" t="b">
        <v>0</v>
      </c>
    </row>
    <row r="427" spans="1:20" ht="66" x14ac:dyDescent="0.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 s="9">
        <f>(I427/86400)+25569+(-5/24)</f>
        <v>42335.694490740738</v>
      </c>
      <c r="K427">
        <v>1443472804</v>
      </c>
      <c r="L427" s="9">
        <f>($K427/86400)+DATE(1970,1,1)</f>
        <v>42275.861157407402</v>
      </c>
      <c r="M427" t="b">
        <v>0</v>
      </c>
      <c r="N427">
        <v>2</v>
      </c>
      <c r="O427" s="5">
        <f>($E427/$D427)*100</f>
        <v>1.2E-2</v>
      </c>
      <c r="P427">
        <f>AVERAGE($E427,$N427)</f>
        <v>4</v>
      </c>
      <c r="Q427" t="s">
        <v>8310</v>
      </c>
      <c r="R427" t="s">
        <v>8316</v>
      </c>
      <c r="S427" t="s">
        <v>8270</v>
      </c>
      <c r="T427" t="b">
        <v>0</v>
      </c>
    </row>
    <row r="428" spans="1:20" ht="66" x14ac:dyDescent="0.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 s="9">
        <f>(I428/86400)+25569+(-5/24)</f>
        <v>42430.503634259258</v>
      </c>
      <c r="K428">
        <v>1454259914</v>
      </c>
      <c r="L428" s="9">
        <f>($K428/86400)+DATE(1970,1,1)</f>
        <v>42400.711967592593</v>
      </c>
      <c r="M428" t="b">
        <v>0</v>
      </c>
      <c r="N428">
        <v>8</v>
      </c>
      <c r="O428" s="5">
        <f>($E428/$D428)*100</f>
        <v>1.3299999999999998</v>
      </c>
      <c r="P428">
        <f>AVERAGE($E428,$N428)</f>
        <v>70.5</v>
      </c>
      <c r="Q428" t="s">
        <v>8310</v>
      </c>
      <c r="R428" t="s">
        <v>8316</v>
      </c>
      <c r="S428" t="s">
        <v>8270</v>
      </c>
      <c r="T428" t="b">
        <v>0</v>
      </c>
    </row>
    <row r="429" spans="1:20" ht="66" x14ac:dyDescent="0.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 s="9">
        <f>(I429/86400)+25569+(-5/24)</f>
        <v>42299.582638888889</v>
      </c>
      <c r="K429">
        <v>1444340940</v>
      </c>
      <c r="L429" s="9">
        <f>($K429/86400)+DATE(1970,1,1)</f>
        <v>42285.90902777778</v>
      </c>
      <c r="M429" t="b">
        <v>0</v>
      </c>
      <c r="N429">
        <v>0</v>
      </c>
      <c r="O429" s="5">
        <f>($E429/$D429)*100</f>
        <v>0</v>
      </c>
      <c r="P429">
        <f>AVERAGE($E429,$N429)</f>
        <v>0</v>
      </c>
      <c r="Q429" t="s">
        <v>8310</v>
      </c>
      <c r="R429" t="s">
        <v>8316</v>
      </c>
      <c r="S429" t="s">
        <v>8270</v>
      </c>
      <c r="T429" t="b">
        <v>0</v>
      </c>
    </row>
    <row r="430" spans="1:20" ht="33" x14ac:dyDescent="0.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 s="9">
        <f>(I430/86400)+25569+(-5/24)</f>
        <v>41806.708333333328</v>
      </c>
      <c r="K430">
        <v>1400523845</v>
      </c>
      <c r="L430" s="9">
        <f>($K430/86400)+DATE(1970,1,1)</f>
        <v>41778.766724537039</v>
      </c>
      <c r="M430" t="b">
        <v>0</v>
      </c>
      <c r="N430">
        <v>13</v>
      </c>
      <c r="O430" s="5">
        <f>($E430/$D430)*100</f>
        <v>5.6333333333333329</v>
      </c>
      <c r="P430">
        <f>AVERAGE($E430,$N430)</f>
        <v>344.5</v>
      </c>
      <c r="Q430" t="s">
        <v>8310</v>
      </c>
      <c r="R430" t="s">
        <v>8316</v>
      </c>
      <c r="S430" t="s">
        <v>8270</v>
      </c>
      <c r="T430" t="b">
        <v>0</v>
      </c>
    </row>
    <row r="431" spans="1:20" ht="66" x14ac:dyDescent="0.3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 s="9">
        <f>(I431/86400)+25569+(-5/24)</f>
        <v>40143.999305555553</v>
      </c>
      <c r="K431">
        <v>1252964282</v>
      </c>
      <c r="L431" s="9">
        <f>($K431/86400)+DATE(1970,1,1)</f>
        <v>40070.901412037041</v>
      </c>
      <c r="M431" t="b">
        <v>0</v>
      </c>
      <c r="N431">
        <v>0</v>
      </c>
      <c r="O431" s="5">
        <f>($E431/$D431)*100</f>
        <v>0</v>
      </c>
      <c r="P431">
        <f>AVERAGE($E431,$N431)</f>
        <v>0</v>
      </c>
      <c r="Q431" t="s">
        <v>8310</v>
      </c>
      <c r="R431" t="s">
        <v>8316</v>
      </c>
      <c r="S431" t="s">
        <v>8270</v>
      </c>
      <c r="T431" t="b">
        <v>0</v>
      </c>
    </row>
    <row r="432" spans="1:20" ht="49.5" x14ac:dyDescent="0.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 s="9">
        <f>(I432/86400)+25569+(-5/24)</f>
        <v>41527.898923611108</v>
      </c>
      <c r="K432">
        <v>1377570867</v>
      </c>
      <c r="L432" s="9">
        <f>($K432/86400)+DATE(1970,1,1)</f>
        <v>41513.107256944444</v>
      </c>
      <c r="M432" t="b">
        <v>0</v>
      </c>
      <c r="N432">
        <v>5</v>
      </c>
      <c r="O432" s="5">
        <f>($E432/$D432)*100</f>
        <v>2.4</v>
      </c>
      <c r="P432">
        <f>AVERAGE($E432,$N432)</f>
        <v>14.5</v>
      </c>
      <c r="Q432" t="s">
        <v>8310</v>
      </c>
      <c r="R432" t="s">
        <v>8316</v>
      </c>
      <c r="S432" t="s">
        <v>8270</v>
      </c>
      <c r="T432" t="b">
        <v>0</v>
      </c>
    </row>
    <row r="433" spans="1:20" ht="49.5" x14ac:dyDescent="0.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 s="9">
        <f>(I433/86400)+25569+(-5/24)</f>
        <v>42556.662997685184</v>
      </c>
      <c r="K433">
        <v>1465160083</v>
      </c>
      <c r="L433" s="9">
        <f>($K433/86400)+DATE(1970,1,1)</f>
        <v>42526.871331018519</v>
      </c>
      <c r="M433" t="b">
        <v>0</v>
      </c>
      <c r="N433">
        <v>8</v>
      </c>
      <c r="O433" s="5">
        <f>($E433/$D433)*100</f>
        <v>13.833333333333334</v>
      </c>
      <c r="P433">
        <f>AVERAGE($E433,$N433)</f>
        <v>211.5</v>
      </c>
      <c r="Q433" t="s">
        <v>8310</v>
      </c>
      <c r="R433" t="s">
        <v>8316</v>
      </c>
      <c r="S433" t="s">
        <v>8270</v>
      </c>
      <c r="T433" t="b">
        <v>0</v>
      </c>
    </row>
    <row r="434" spans="1:20" ht="66" x14ac:dyDescent="0.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 s="9">
        <f>(I434/86400)+25569+(-5/24)</f>
        <v>42298.51829861111</v>
      </c>
      <c r="K434">
        <v>1440264381</v>
      </c>
      <c r="L434" s="9">
        <f>($K434/86400)+DATE(1970,1,1)</f>
        <v>42238.726631944446</v>
      </c>
      <c r="M434" t="b">
        <v>0</v>
      </c>
      <c r="N434">
        <v>8</v>
      </c>
      <c r="O434" s="5">
        <f>($E434/$D434)*100</f>
        <v>9.5</v>
      </c>
      <c r="P434">
        <f>AVERAGE($E434,$N434)</f>
        <v>289</v>
      </c>
      <c r="Q434" t="s">
        <v>8310</v>
      </c>
      <c r="R434" t="s">
        <v>8316</v>
      </c>
      <c r="S434" t="s">
        <v>8270</v>
      </c>
      <c r="T434" t="b">
        <v>0</v>
      </c>
    </row>
    <row r="435" spans="1:20" ht="66" x14ac:dyDescent="0.3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 s="9">
        <f>(I435/86400)+25569+(-5/24)</f>
        <v>42288.421550925923</v>
      </c>
      <c r="K435">
        <v>1439392022</v>
      </c>
      <c r="L435" s="9">
        <f>($K435/86400)+DATE(1970,1,1)</f>
        <v>42228.629884259259</v>
      </c>
      <c r="M435" t="b">
        <v>0</v>
      </c>
      <c r="N435">
        <v>0</v>
      </c>
      <c r="O435" s="5">
        <f>($E435/$D435)*100</f>
        <v>0</v>
      </c>
      <c r="P435">
        <f>AVERAGE($E435,$N435)</f>
        <v>0</v>
      </c>
      <c r="Q435" t="s">
        <v>8310</v>
      </c>
      <c r="R435" t="s">
        <v>8316</v>
      </c>
      <c r="S435" t="s">
        <v>8270</v>
      </c>
      <c r="T435" t="b">
        <v>0</v>
      </c>
    </row>
    <row r="436" spans="1:20" ht="66" x14ac:dyDescent="0.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 s="9">
        <f>(I436/86400)+25569+(-5/24)</f>
        <v>41609.667847222219</v>
      </c>
      <c r="K436">
        <v>1383076902</v>
      </c>
      <c r="L436" s="9">
        <f>($K436/86400)+DATE(1970,1,1)</f>
        <v>41576.834513888891</v>
      </c>
      <c r="M436" t="b">
        <v>0</v>
      </c>
      <c r="N436">
        <v>2</v>
      </c>
      <c r="O436" s="5">
        <f>($E436/$D436)*100</f>
        <v>5</v>
      </c>
      <c r="P436">
        <f>AVERAGE($E436,$N436)</f>
        <v>63.5</v>
      </c>
      <c r="Q436" t="s">
        <v>8310</v>
      </c>
      <c r="R436" t="s">
        <v>8316</v>
      </c>
      <c r="S436" t="s">
        <v>8270</v>
      </c>
      <c r="T436" t="b">
        <v>0</v>
      </c>
    </row>
    <row r="437" spans="1:20" ht="66" x14ac:dyDescent="0.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 s="9">
        <f>(I437/86400)+25569+(-5/24)</f>
        <v>41530.539120370369</v>
      </c>
      <c r="K437">
        <v>1376502980</v>
      </c>
      <c r="L437" s="9">
        <f>($K437/86400)+DATE(1970,1,1)</f>
        <v>41500.747453703705</v>
      </c>
      <c r="M437" t="b">
        <v>0</v>
      </c>
      <c r="N437">
        <v>3</v>
      </c>
      <c r="O437" s="5">
        <f>($E437/$D437)*100</f>
        <v>2.7272727272727275E-3</v>
      </c>
      <c r="P437">
        <f>AVERAGE($E437,$N437)</f>
        <v>3</v>
      </c>
      <c r="Q437" t="s">
        <v>8310</v>
      </c>
      <c r="R437" t="s">
        <v>8316</v>
      </c>
      <c r="S437" t="s">
        <v>8270</v>
      </c>
      <c r="T437" t="b">
        <v>0</v>
      </c>
    </row>
    <row r="438" spans="1:20" ht="49.5" x14ac:dyDescent="0.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 s="9">
        <f>(I438/86400)+25569+(-5/24)</f>
        <v>41486.154085648144</v>
      </c>
      <c r="K438">
        <v>1372668113</v>
      </c>
      <c r="L438" s="9">
        <f>($K438/86400)+DATE(1970,1,1)</f>
        <v>41456.36241898148</v>
      </c>
      <c r="M438" t="b">
        <v>0</v>
      </c>
      <c r="N438">
        <v>0</v>
      </c>
      <c r="O438" s="5">
        <f>($E438/$D438)*100</f>
        <v>0</v>
      </c>
      <c r="P438">
        <f>AVERAGE($E438,$N438)</f>
        <v>0</v>
      </c>
      <c r="Q438" t="s">
        <v>8310</v>
      </c>
      <c r="R438" t="s">
        <v>8316</v>
      </c>
      <c r="S438" t="s">
        <v>8270</v>
      </c>
      <c r="T438" t="b">
        <v>0</v>
      </c>
    </row>
    <row r="439" spans="1:20" ht="66" x14ac:dyDescent="0.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 s="9">
        <f>(I439/86400)+25569+(-5/24)</f>
        <v>42651.110254629624</v>
      </c>
      <c r="K439">
        <v>1470728326</v>
      </c>
      <c r="L439" s="9">
        <f>($K439/86400)+DATE(1970,1,1)</f>
        <v>42591.31858796296</v>
      </c>
      <c r="M439" t="b">
        <v>0</v>
      </c>
      <c r="N439">
        <v>0</v>
      </c>
      <c r="O439" s="5">
        <f>($E439/$D439)*100</f>
        <v>0</v>
      </c>
      <c r="P439">
        <f>AVERAGE($E439,$N439)</f>
        <v>0</v>
      </c>
      <c r="Q439" t="s">
        <v>8310</v>
      </c>
      <c r="R439" t="s">
        <v>8316</v>
      </c>
      <c r="S439" t="s">
        <v>8270</v>
      </c>
      <c r="T439" t="b">
        <v>0</v>
      </c>
    </row>
    <row r="440" spans="1:20" ht="49.5" x14ac:dyDescent="0.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 s="9">
        <f>(I440/86400)+25569+(-5/24)</f>
        <v>42326.094421296293</v>
      </c>
      <c r="K440">
        <v>1445235358</v>
      </c>
      <c r="L440" s="9">
        <f>($K440/86400)+DATE(1970,1,1)</f>
        <v>42296.261087962965</v>
      </c>
      <c r="M440" t="b">
        <v>0</v>
      </c>
      <c r="N440">
        <v>11</v>
      </c>
      <c r="O440" s="5">
        <f>($E440/$D440)*100</f>
        <v>9.379999999999999</v>
      </c>
      <c r="P440">
        <f>AVERAGE($E440,$N440)</f>
        <v>943.5</v>
      </c>
      <c r="Q440" t="s">
        <v>8310</v>
      </c>
      <c r="R440" t="s">
        <v>8316</v>
      </c>
      <c r="S440" t="s">
        <v>8270</v>
      </c>
      <c r="T440" t="b">
        <v>0</v>
      </c>
    </row>
    <row r="441" spans="1:20" ht="66" x14ac:dyDescent="0.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 s="9">
        <f>(I441/86400)+25569+(-5/24)</f>
        <v>41929.553449074076</v>
      </c>
      <c r="K441">
        <v>1412705818</v>
      </c>
      <c r="L441" s="9">
        <f>($K441/86400)+DATE(1970,1,1)</f>
        <v>41919.761782407411</v>
      </c>
      <c r="M441" t="b">
        <v>0</v>
      </c>
      <c r="N441">
        <v>0</v>
      </c>
      <c r="O441" s="5">
        <f>($E441/$D441)*100</f>
        <v>0</v>
      </c>
      <c r="P441">
        <f>AVERAGE($E441,$N441)</f>
        <v>0</v>
      </c>
      <c r="Q441" t="s">
        <v>8310</v>
      </c>
      <c r="R441" t="s">
        <v>8316</v>
      </c>
      <c r="S441" t="s">
        <v>8270</v>
      </c>
      <c r="T441" t="b">
        <v>0</v>
      </c>
    </row>
    <row r="442" spans="1:20" ht="49.5" x14ac:dyDescent="0.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 s="9">
        <f>(I442/86400)+25569+(-5/24)</f>
        <v>42453.735567129632</v>
      </c>
      <c r="K442">
        <v>1456270753</v>
      </c>
      <c r="L442" s="9">
        <f>($K442/86400)+DATE(1970,1,1)</f>
        <v>42423.985567129625</v>
      </c>
      <c r="M442" t="b">
        <v>0</v>
      </c>
      <c r="N442">
        <v>1</v>
      </c>
      <c r="O442" s="5">
        <f>($E442/$D442)*100</f>
        <v>0.1</v>
      </c>
      <c r="P442">
        <f>AVERAGE($E442,$N442)</f>
        <v>3</v>
      </c>
      <c r="Q442" t="s">
        <v>8310</v>
      </c>
      <c r="R442" t="s">
        <v>8316</v>
      </c>
      <c r="S442" t="s">
        <v>8270</v>
      </c>
      <c r="T442" t="b">
        <v>0</v>
      </c>
    </row>
    <row r="443" spans="1:20" ht="66" x14ac:dyDescent="0.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 s="9">
        <f>(I443/86400)+25569+(-5/24)</f>
        <v>41580.585601851846</v>
      </c>
      <c r="K443">
        <v>1380826996</v>
      </c>
      <c r="L443" s="9">
        <f>($K443/86400)+DATE(1970,1,1)</f>
        <v>41550.793935185182</v>
      </c>
      <c r="M443" t="b">
        <v>0</v>
      </c>
      <c r="N443">
        <v>0</v>
      </c>
      <c r="O443" s="5">
        <f>($E443/$D443)*100</f>
        <v>0</v>
      </c>
      <c r="P443">
        <f>AVERAGE($E443,$N443)</f>
        <v>0</v>
      </c>
      <c r="Q443" t="s">
        <v>8310</v>
      </c>
      <c r="R443" t="s">
        <v>8316</v>
      </c>
      <c r="S443" t="s">
        <v>8270</v>
      </c>
      <c r="T443" t="b">
        <v>0</v>
      </c>
    </row>
    <row r="444" spans="1:20" x14ac:dyDescent="0.3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 s="9">
        <f>(I444/86400)+25569+(-5/24)</f>
        <v>42054.680358796293</v>
      </c>
      <c r="K444">
        <v>1421788783</v>
      </c>
      <c r="L444" s="9">
        <f>($K444/86400)+DATE(1970,1,1)</f>
        <v>42024.888692129629</v>
      </c>
      <c r="M444" t="b">
        <v>0</v>
      </c>
      <c r="N444">
        <v>17</v>
      </c>
      <c r="O444" s="5">
        <f>($E444/$D444)*100</f>
        <v>39.358823529411765</v>
      </c>
      <c r="P444">
        <f>AVERAGE($E444,$N444)</f>
        <v>3354</v>
      </c>
      <c r="Q444" t="s">
        <v>8310</v>
      </c>
      <c r="R444" t="s">
        <v>8316</v>
      </c>
      <c r="S444" t="s">
        <v>8270</v>
      </c>
      <c r="T444" t="b">
        <v>0</v>
      </c>
    </row>
    <row r="445" spans="1:20" ht="49.5" x14ac:dyDescent="0.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 s="9">
        <f>(I445/86400)+25569+(-5/24)</f>
        <v>41679.806724537033</v>
      </c>
      <c r="K445">
        <v>1389399701</v>
      </c>
      <c r="L445" s="9">
        <f>($K445/86400)+DATE(1970,1,1)</f>
        <v>41650.015057870369</v>
      </c>
      <c r="M445" t="b">
        <v>0</v>
      </c>
      <c r="N445">
        <v>2</v>
      </c>
      <c r="O445" s="5">
        <f>($E445/$D445)*100</f>
        <v>0.1</v>
      </c>
      <c r="P445">
        <f>AVERAGE($E445,$N445)</f>
        <v>6</v>
      </c>
      <c r="Q445" t="s">
        <v>8310</v>
      </c>
      <c r="R445" t="s">
        <v>8316</v>
      </c>
      <c r="S445" t="s">
        <v>8270</v>
      </c>
      <c r="T445" t="b">
        <v>0</v>
      </c>
    </row>
    <row r="446" spans="1:20" ht="49.5" x14ac:dyDescent="0.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 s="9">
        <f>(I446/86400)+25569+(-5/24)</f>
        <v>40954.69862268518</v>
      </c>
      <c r="K446">
        <v>1324158361</v>
      </c>
      <c r="L446" s="9">
        <f>($K446/86400)+DATE(1970,1,1)</f>
        <v>40894.906956018516</v>
      </c>
      <c r="M446" t="b">
        <v>0</v>
      </c>
      <c r="N446">
        <v>1</v>
      </c>
      <c r="O446" s="5">
        <f>($E446/$D446)*100</f>
        <v>5</v>
      </c>
      <c r="P446">
        <f>AVERAGE($E446,$N446)</f>
        <v>25.5</v>
      </c>
      <c r="Q446" t="s">
        <v>8310</v>
      </c>
      <c r="R446" t="s">
        <v>8316</v>
      </c>
      <c r="S446" t="s">
        <v>8270</v>
      </c>
      <c r="T446" t="b">
        <v>0</v>
      </c>
    </row>
    <row r="447" spans="1:20" ht="66" x14ac:dyDescent="0.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 s="9">
        <f>(I447/86400)+25569+(-5/24)</f>
        <v>42145.127025462956</v>
      </c>
      <c r="K447">
        <v>1430899375</v>
      </c>
      <c r="L447" s="9">
        <f>($K447/86400)+DATE(1970,1,1)</f>
        <v>42130.335358796292</v>
      </c>
      <c r="M447" t="b">
        <v>0</v>
      </c>
      <c r="N447">
        <v>2</v>
      </c>
      <c r="O447" s="5">
        <f>($E447/$D447)*100</f>
        <v>3.3333333333333335E-3</v>
      </c>
      <c r="P447">
        <f>AVERAGE($E447,$N447)</f>
        <v>2</v>
      </c>
      <c r="Q447" t="s">
        <v>8310</v>
      </c>
      <c r="R447" t="s">
        <v>8316</v>
      </c>
      <c r="S447" t="s">
        <v>8270</v>
      </c>
      <c r="T447" t="b">
        <v>0</v>
      </c>
    </row>
    <row r="448" spans="1:20" ht="66" x14ac:dyDescent="0.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 s="9">
        <f>(I448/86400)+25569+(-5/24)</f>
        <v>42066.875231481477</v>
      </c>
      <c r="K448">
        <v>1422842420</v>
      </c>
      <c r="L448" s="9">
        <f>($K448/86400)+DATE(1970,1,1)</f>
        <v>42037.083564814813</v>
      </c>
      <c r="M448" t="b">
        <v>0</v>
      </c>
      <c r="N448">
        <v>16</v>
      </c>
      <c r="O448" s="5">
        <f>($E448/$D448)*100</f>
        <v>7.2952380952380951</v>
      </c>
      <c r="P448">
        <f>AVERAGE($E448,$N448)</f>
        <v>391</v>
      </c>
      <c r="Q448" t="s">
        <v>8310</v>
      </c>
      <c r="R448" t="s">
        <v>8316</v>
      </c>
      <c r="S448" t="s">
        <v>8270</v>
      </c>
      <c r="T448" t="b">
        <v>0</v>
      </c>
    </row>
    <row r="449" spans="1:20" ht="66" x14ac:dyDescent="0.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 s="9">
        <f>(I449/86400)+25569+(-5/24)</f>
        <v>41356.305127314808</v>
      </c>
      <c r="K449">
        <v>1361884763</v>
      </c>
      <c r="L449" s="9">
        <f>($K449/86400)+DATE(1970,1,1)</f>
        <v>41331.555127314816</v>
      </c>
      <c r="M449" t="b">
        <v>0</v>
      </c>
      <c r="N449">
        <v>1</v>
      </c>
      <c r="O449" s="5">
        <f>($E449/$D449)*100</f>
        <v>1.6666666666666666E-2</v>
      </c>
      <c r="P449">
        <f>AVERAGE($E449,$N449)</f>
        <v>3</v>
      </c>
      <c r="Q449" t="s">
        <v>8310</v>
      </c>
      <c r="R449" t="s">
        <v>8316</v>
      </c>
      <c r="S449" t="s">
        <v>8270</v>
      </c>
      <c r="T449" t="b">
        <v>0</v>
      </c>
    </row>
    <row r="450" spans="1:20" ht="66" x14ac:dyDescent="0.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 s="9">
        <f>(I450/86400)+25569+(-5/24)</f>
        <v>41773.549710648142</v>
      </c>
      <c r="K450">
        <v>1398363095</v>
      </c>
      <c r="L450" s="9">
        <f>($K450/86400)+DATE(1970,1,1)</f>
        <v>41753.758043981477</v>
      </c>
      <c r="M450" t="b">
        <v>0</v>
      </c>
      <c r="N450">
        <v>4</v>
      </c>
      <c r="O450" s="5">
        <f>($E450/$D450)*100</f>
        <v>3.2804000000000002</v>
      </c>
      <c r="P450">
        <f>AVERAGE($E450,$N450)</f>
        <v>43.005000000000003</v>
      </c>
      <c r="Q450" t="s">
        <v>8310</v>
      </c>
      <c r="R450" t="s">
        <v>8316</v>
      </c>
      <c r="S450" t="s">
        <v>8270</v>
      </c>
      <c r="T450" t="b">
        <v>0</v>
      </c>
    </row>
    <row r="451" spans="1:20" ht="66" x14ac:dyDescent="0.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 s="9">
        <f>(I451/86400)+25569+(-5/24)</f>
        <v>41564.359780092593</v>
      </c>
      <c r="K451">
        <v>1379425085</v>
      </c>
      <c r="L451" s="9">
        <f>($K451/86400)+DATE(1970,1,1)</f>
        <v>41534.568113425928</v>
      </c>
      <c r="M451" t="b">
        <v>0</v>
      </c>
      <c r="N451">
        <v>5</v>
      </c>
      <c r="O451" s="5">
        <f>($E451/$D451)*100</f>
        <v>2.25</v>
      </c>
      <c r="P451">
        <f>AVERAGE($E451,$N451)</f>
        <v>25</v>
      </c>
      <c r="Q451" t="s">
        <v>8310</v>
      </c>
      <c r="R451" t="s">
        <v>8316</v>
      </c>
      <c r="S451" t="s">
        <v>8270</v>
      </c>
      <c r="T451" t="b">
        <v>0</v>
      </c>
    </row>
    <row r="452" spans="1:20" ht="66" x14ac:dyDescent="0.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 s="9">
        <f>(I452/86400)+25569+(-5/24)</f>
        <v>41684.73842592592</v>
      </c>
      <c r="K452">
        <v>1389825800</v>
      </c>
      <c r="L452" s="9">
        <f>($K452/86400)+DATE(1970,1,1)</f>
        <v>41654.946759259255</v>
      </c>
      <c r="M452" t="b">
        <v>0</v>
      </c>
      <c r="N452">
        <v>7</v>
      </c>
      <c r="O452" s="5">
        <f>($E452/$D452)*100</f>
        <v>0.79200000000000004</v>
      </c>
      <c r="P452">
        <f>AVERAGE($E452,$N452)</f>
        <v>201.5</v>
      </c>
      <c r="Q452" t="s">
        <v>8310</v>
      </c>
      <c r="R452" t="s">
        <v>8316</v>
      </c>
      <c r="S452" t="s">
        <v>8270</v>
      </c>
      <c r="T452" t="b">
        <v>0</v>
      </c>
    </row>
    <row r="453" spans="1:20" ht="66" x14ac:dyDescent="0.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 s="9">
        <f>(I453/86400)+25569+(-5/24)</f>
        <v>41664.506840277776</v>
      </c>
      <c r="K453">
        <v>1388077791</v>
      </c>
      <c r="L453" s="9">
        <f>($K453/86400)+DATE(1970,1,1)</f>
        <v>41634.715173611112</v>
      </c>
      <c r="M453" t="b">
        <v>0</v>
      </c>
      <c r="N453">
        <v>0</v>
      </c>
      <c r="O453" s="5">
        <f>($E453/$D453)*100</f>
        <v>0</v>
      </c>
      <c r="P453">
        <f>AVERAGE($E453,$N453)</f>
        <v>0</v>
      </c>
      <c r="Q453" t="s">
        <v>8310</v>
      </c>
      <c r="R453" t="s">
        <v>8316</v>
      </c>
      <c r="S453" t="s">
        <v>8270</v>
      </c>
      <c r="T453" t="b">
        <v>0</v>
      </c>
    </row>
    <row r="454" spans="1:20" ht="49.5" x14ac:dyDescent="0.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 s="9">
        <f>(I454/86400)+25569+(-5/24)</f>
        <v>42137.49554398148</v>
      </c>
      <c r="K454">
        <v>1428944015</v>
      </c>
      <c r="L454" s="9">
        <f>($K454/86400)+DATE(1970,1,1)</f>
        <v>42107.703877314816</v>
      </c>
      <c r="M454" t="b">
        <v>0</v>
      </c>
      <c r="N454">
        <v>12</v>
      </c>
      <c r="O454" s="5">
        <f>($E454/$D454)*100</f>
        <v>64</v>
      </c>
      <c r="P454">
        <f>AVERAGE($E454,$N454)</f>
        <v>246</v>
      </c>
      <c r="Q454" t="s">
        <v>8310</v>
      </c>
      <c r="R454" t="s">
        <v>8316</v>
      </c>
      <c r="S454" t="s">
        <v>8270</v>
      </c>
      <c r="T454" t="b">
        <v>0</v>
      </c>
    </row>
    <row r="455" spans="1:20" ht="66" x14ac:dyDescent="0.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 s="9">
        <f>(I455/86400)+25569+(-5/24)</f>
        <v>42054.616655092592</v>
      </c>
      <c r="K455">
        <v>1422992879</v>
      </c>
      <c r="L455" s="9">
        <f>($K455/86400)+DATE(1970,1,1)</f>
        <v>42038.824988425928</v>
      </c>
      <c r="M455" t="b">
        <v>0</v>
      </c>
      <c r="N455">
        <v>2</v>
      </c>
      <c r="O455" s="5">
        <f>($E455/$D455)*100</f>
        <v>2.7404479578392621E-2</v>
      </c>
      <c r="P455">
        <f>AVERAGE($E455,$N455)</f>
        <v>14</v>
      </c>
      <c r="Q455" t="s">
        <v>8310</v>
      </c>
      <c r="R455" t="s">
        <v>8316</v>
      </c>
      <c r="S455" t="s">
        <v>8270</v>
      </c>
      <c r="T455" t="b">
        <v>0</v>
      </c>
    </row>
    <row r="456" spans="1:20" ht="49.5" x14ac:dyDescent="0.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 s="9">
        <f>(I456/86400)+25569+(-5/24)</f>
        <v>41969.343055555553</v>
      </c>
      <c r="K456">
        <v>1414343571</v>
      </c>
      <c r="L456" s="9">
        <f>($K456/86400)+DATE(1970,1,1)</f>
        <v>41938.717256944445</v>
      </c>
      <c r="M456" t="b">
        <v>0</v>
      </c>
      <c r="N456">
        <v>5</v>
      </c>
      <c r="O456" s="5">
        <f>($E456/$D456)*100</f>
        <v>0.82000000000000006</v>
      </c>
      <c r="P456">
        <f>AVERAGE($E456,$N456)</f>
        <v>43.5</v>
      </c>
      <c r="Q456" t="s">
        <v>8310</v>
      </c>
      <c r="R456" t="s">
        <v>8316</v>
      </c>
      <c r="S456" t="s">
        <v>8270</v>
      </c>
      <c r="T456" t="b">
        <v>0</v>
      </c>
    </row>
    <row r="457" spans="1:20" ht="66" x14ac:dyDescent="0.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 s="9">
        <f>(I457/86400)+25569+(-5/24)</f>
        <v>41015.813194444439</v>
      </c>
      <c r="K457">
        <v>1330733022</v>
      </c>
      <c r="L457" s="9">
        <f>($K457/86400)+DATE(1970,1,1)</f>
        <v>40971.002569444448</v>
      </c>
      <c r="M457" t="b">
        <v>0</v>
      </c>
      <c r="N457">
        <v>2</v>
      </c>
      <c r="O457" s="5">
        <f>($E457/$D457)*100</f>
        <v>6.9230769230769221E-2</v>
      </c>
      <c r="P457">
        <f>AVERAGE($E457,$N457)</f>
        <v>23.5</v>
      </c>
      <c r="Q457" t="s">
        <v>8310</v>
      </c>
      <c r="R457" t="s">
        <v>8316</v>
      </c>
      <c r="S457" t="s">
        <v>8270</v>
      </c>
      <c r="T457" t="b">
        <v>0</v>
      </c>
    </row>
    <row r="458" spans="1:20" ht="66" x14ac:dyDescent="0.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 s="9">
        <f>(I458/86400)+25569+(-5/24)</f>
        <v>41568.957638888889</v>
      </c>
      <c r="K458">
        <v>1380559201</v>
      </c>
      <c r="L458" s="9">
        <f>($K458/86400)+DATE(1970,1,1)</f>
        <v>41547.694456018522</v>
      </c>
      <c r="M458" t="b">
        <v>0</v>
      </c>
      <c r="N458">
        <v>3</v>
      </c>
      <c r="O458" s="5">
        <f>($E458/$D458)*100</f>
        <v>0.68631863186318631</v>
      </c>
      <c r="P458">
        <f>AVERAGE($E458,$N458)</f>
        <v>32</v>
      </c>
      <c r="Q458" t="s">
        <v>8310</v>
      </c>
      <c r="R458" t="s">
        <v>8316</v>
      </c>
      <c r="S458" t="s">
        <v>8270</v>
      </c>
      <c r="T458" t="b">
        <v>0</v>
      </c>
    </row>
    <row r="459" spans="1:20" ht="66" x14ac:dyDescent="0.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 s="9">
        <f>(I459/86400)+25569+(-5/24)</f>
        <v>41867.559166666666</v>
      </c>
      <c r="K459">
        <v>1405621512</v>
      </c>
      <c r="L459" s="9">
        <f>($K459/86400)+DATE(1970,1,1)</f>
        <v>41837.767500000002</v>
      </c>
      <c r="M459" t="b">
        <v>0</v>
      </c>
      <c r="N459">
        <v>0</v>
      </c>
      <c r="O459" s="5">
        <f>($E459/$D459)*100</f>
        <v>0</v>
      </c>
      <c r="P459">
        <f>AVERAGE($E459,$N459)</f>
        <v>0</v>
      </c>
      <c r="Q459" t="s">
        <v>8310</v>
      </c>
      <c r="R459" t="s">
        <v>8316</v>
      </c>
      <c r="S459" t="s">
        <v>8270</v>
      </c>
      <c r="T459" t="b">
        <v>0</v>
      </c>
    </row>
    <row r="460" spans="1:20" ht="66" x14ac:dyDescent="0.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 s="9">
        <f>(I460/86400)+25569+(-5/24)</f>
        <v>41408.491435185184</v>
      </c>
      <c r="K460">
        <v>1365958060</v>
      </c>
      <c r="L460" s="9">
        <f>($K460/86400)+DATE(1970,1,1)</f>
        <v>41378.69976851852</v>
      </c>
      <c r="M460" t="b">
        <v>0</v>
      </c>
      <c r="N460">
        <v>49</v>
      </c>
      <c r="O460" s="5">
        <f>($E460/$D460)*100</f>
        <v>8.2100000000000009</v>
      </c>
      <c r="P460">
        <f>AVERAGE($E460,$N460)</f>
        <v>435</v>
      </c>
      <c r="Q460" t="s">
        <v>8310</v>
      </c>
      <c r="R460" t="s">
        <v>8316</v>
      </c>
      <c r="S460" t="s">
        <v>8270</v>
      </c>
      <c r="T460" t="b">
        <v>0</v>
      </c>
    </row>
    <row r="461" spans="1:20" ht="66" x14ac:dyDescent="0.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 s="9">
        <f>(I461/86400)+25569+(-5/24)</f>
        <v>40860.473692129628</v>
      </c>
      <c r="K461">
        <v>1316013727</v>
      </c>
      <c r="L461" s="9">
        <f>($K461/86400)+DATE(1970,1,1)</f>
        <v>40800.6403587963</v>
      </c>
      <c r="M461" t="b">
        <v>0</v>
      </c>
      <c r="N461">
        <v>1</v>
      </c>
      <c r="O461" s="5">
        <f>($E461/$D461)*100</f>
        <v>6.4102564102564097E-2</v>
      </c>
      <c r="P461">
        <f>AVERAGE($E461,$N461)</f>
        <v>13</v>
      </c>
      <c r="Q461" t="s">
        <v>8310</v>
      </c>
      <c r="R461" t="s">
        <v>8316</v>
      </c>
      <c r="S461" t="s">
        <v>8270</v>
      </c>
      <c r="T461" t="b">
        <v>0</v>
      </c>
    </row>
    <row r="462" spans="1:20" ht="33" x14ac:dyDescent="0.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 s="9">
        <f>(I462/86400)+25569+(-5/24)</f>
        <v>41790.958333333328</v>
      </c>
      <c r="K462">
        <v>1398862875</v>
      </c>
      <c r="L462" s="9">
        <f>($K462/86400)+DATE(1970,1,1)</f>
        <v>41759.542534722219</v>
      </c>
      <c r="M462" t="b">
        <v>0</v>
      </c>
      <c r="N462">
        <v>2</v>
      </c>
      <c r="O462" s="5">
        <f>($E462/$D462)*100</f>
        <v>0.29411764705882354</v>
      </c>
      <c r="P462">
        <f>AVERAGE($E462,$N462)</f>
        <v>13.5</v>
      </c>
      <c r="Q462" t="s">
        <v>8310</v>
      </c>
      <c r="R462" t="s">
        <v>8316</v>
      </c>
      <c r="S462" t="s">
        <v>8270</v>
      </c>
      <c r="T462" t="b">
        <v>0</v>
      </c>
    </row>
    <row r="463" spans="1:20" ht="66" x14ac:dyDescent="0.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 s="9">
        <f>(I463/86400)+25569+(-5/24)</f>
        <v>41427.638506944444</v>
      </c>
      <c r="K463">
        <v>1368476367</v>
      </c>
      <c r="L463" s="9">
        <f>($K463/86400)+DATE(1970,1,1)</f>
        <v>41407.84684027778</v>
      </c>
      <c r="M463" t="b">
        <v>0</v>
      </c>
      <c r="N463">
        <v>0</v>
      </c>
      <c r="O463" s="5">
        <f>($E463/$D463)*100</f>
        <v>0</v>
      </c>
      <c r="P463">
        <f>AVERAGE($E463,$N463)</f>
        <v>0</v>
      </c>
      <c r="Q463" t="s">
        <v>8310</v>
      </c>
      <c r="R463" t="s">
        <v>8316</v>
      </c>
      <c r="S463" t="s">
        <v>8270</v>
      </c>
      <c r="T463" t="b">
        <v>0</v>
      </c>
    </row>
    <row r="464" spans="1:20" ht="66" x14ac:dyDescent="0.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 s="9">
        <f>(I464/86400)+25569+(-5/24)</f>
        <v>40764.918298611105</v>
      </c>
      <c r="K464">
        <v>1307761341</v>
      </c>
      <c r="L464" s="9">
        <f>($K464/86400)+DATE(1970,1,1)</f>
        <v>40705.12663194444</v>
      </c>
      <c r="M464" t="b">
        <v>0</v>
      </c>
      <c r="N464">
        <v>0</v>
      </c>
      <c r="O464" s="5">
        <f>($E464/$D464)*100</f>
        <v>0</v>
      </c>
      <c r="P464">
        <f>AVERAGE($E464,$N464)</f>
        <v>0</v>
      </c>
      <c r="Q464" t="s">
        <v>8310</v>
      </c>
      <c r="R464" t="s">
        <v>8316</v>
      </c>
      <c r="S464" t="s">
        <v>8270</v>
      </c>
      <c r="T464" t="b">
        <v>0</v>
      </c>
    </row>
    <row r="465" spans="1:20" ht="49.5" x14ac:dyDescent="0.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 s="9">
        <f>(I465/86400)+25569+(-5/24)</f>
        <v>40810.501770833333</v>
      </c>
      <c r="K465">
        <v>1311699753</v>
      </c>
      <c r="L465" s="9">
        <f>($K465/86400)+DATE(1970,1,1)</f>
        <v>40750.710104166668</v>
      </c>
      <c r="M465" t="b">
        <v>0</v>
      </c>
      <c r="N465">
        <v>11</v>
      </c>
      <c r="O465" s="5">
        <f>($E465/$D465)*100</f>
        <v>2.2727272727272729</v>
      </c>
      <c r="P465">
        <f>AVERAGE($E465,$N465)</f>
        <v>630.5</v>
      </c>
      <c r="Q465" t="s">
        <v>8310</v>
      </c>
      <c r="R465" t="s">
        <v>8316</v>
      </c>
      <c r="S465" t="s">
        <v>8270</v>
      </c>
      <c r="T465" t="b">
        <v>0</v>
      </c>
    </row>
    <row r="466" spans="1:20" ht="49.5" x14ac:dyDescent="0.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 s="9">
        <f>(I466/86400)+25569+(-5/24)</f>
        <v>42508.640451388885</v>
      </c>
      <c r="K466">
        <v>1461874935</v>
      </c>
      <c r="L466" s="9">
        <f>($K466/86400)+DATE(1970,1,1)</f>
        <v>42488.84878472222</v>
      </c>
      <c r="M466" t="b">
        <v>0</v>
      </c>
      <c r="N466">
        <v>1</v>
      </c>
      <c r="O466" s="5">
        <f>($E466/$D466)*100</f>
        <v>9.9009900990099015E-2</v>
      </c>
      <c r="P466">
        <f>AVERAGE($E466,$N466)</f>
        <v>1</v>
      </c>
      <c r="Q466" t="s">
        <v>8310</v>
      </c>
      <c r="R466" t="s">
        <v>8316</v>
      </c>
      <c r="S466" t="s">
        <v>8270</v>
      </c>
      <c r="T466" t="b">
        <v>0</v>
      </c>
    </row>
    <row r="467" spans="1:20" ht="33" x14ac:dyDescent="0.3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 s="9">
        <f>(I467/86400)+25569+(-5/24)</f>
        <v>41816.911736111106</v>
      </c>
      <c r="K467">
        <v>1402455174</v>
      </c>
      <c r="L467" s="9">
        <f>($K467/86400)+DATE(1970,1,1)</f>
        <v>41801.120069444441</v>
      </c>
      <c r="M467" t="b">
        <v>0</v>
      </c>
      <c r="N467">
        <v>8</v>
      </c>
      <c r="O467" s="5">
        <f>($E467/$D467)*100</f>
        <v>26.953125</v>
      </c>
      <c r="P467">
        <f>AVERAGE($E467,$N467)</f>
        <v>73</v>
      </c>
      <c r="Q467" t="s">
        <v>8310</v>
      </c>
      <c r="R467" t="s">
        <v>8316</v>
      </c>
      <c r="S467" t="s">
        <v>8270</v>
      </c>
      <c r="T467" t="b">
        <v>0</v>
      </c>
    </row>
    <row r="468" spans="1:20" ht="66" x14ac:dyDescent="0.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 s="9">
        <f>(I468/86400)+25569+(-5/24)</f>
        <v>41159.734537037039</v>
      </c>
      <c r="K468">
        <v>1344465464</v>
      </c>
      <c r="L468" s="9">
        <f>($K468/86400)+DATE(1970,1,1)</f>
        <v>41129.942870370374</v>
      </c>
      <c r="M468" t="b">
        <v>0</v>
      </c>
      <c r="N468">
        <v>5</v>
      </c>
      <c r="O468" s="5">
        <f>($E468/$D468)*100</f>
        <v>0.76</v>
      </c>
      <c r="P468">
        <f>AVERAGE($E468,$N468)</f>
        <v>40.5</v>
      </c>
      <c r="Q468" t="s">
        <v>8310</v>
      </c>
      <c r="R468" t="s">
        <v>8316</v>
      </c>
      <c r="S468" t="s">
        <v>8270</v>
      </c>
      <c r="T468" t="b">
        <v>0</v>
      </c>
    </row>
    <row r="469" spans="1:20" ht="66" x14ac:dyDescent="0.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 s="9">
        <f>(I469/86400)+25569+(-5/24)</f>
        <v>41180.471458333333</v>
      </c>
      <c r="K469">
        <v>1344961134</v>
      </c>
      <c r="L469" s="9">
        <f>($K469/86400)+DATE(1970,1,1)</f>
        <v>41135.679791666669</v>
      </c>
      <c r="M469" t="b">
        <v>0</v>
      </c>
      <c r="N469">
        <v>39</v>
      </c>
      <c r="O469" s="5">
        <f>($E469/$D469)*100</f>
        <v>21.574999999999999</v>
      </c>
      <c r="P469">
        <f>AVERAGE($E469,$N469)</f>
        <v>2177</v>
      </c>
      <c r="Q469" t="s">
        <v>8310</v>
      </c>
      <c r="R469" t="s">
        <v>8316</v>
      </c>
      <c r="S469" t="s">
        <v>8270</v>
      </c>
      <c r="T469" t="b">
        <v>0</v>
      </c>
    </row>
    <row r="470" spans="1:20" ht="66" x14ac:dyDescent="0.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 s="9">
        <f>(I470/86400)+25569+(-5/24)</f>
        <v>41100.952141203699</v>
      </c>
      <c r="K470">
        <v>1336795283</v>
      </c>
      <c r="L470" s="9">
        <f>($K470/86400)+DATE(1970,1,1)</f>
        <v>41041.167627314819</v>
      </c>
      <c r="M470" t="b">
        <v>0</v>
      </c>
      <c r="N470">
        <v>0</v>
      </c>
      <c r="O470" s="5">
        <f>($E470/$D470)*100</f>
        <v>0</v>
      </c>
      <c r="P470">
        <f>AVERAGE($E470,$N470)</f>
        <v>0</v>
      </c>
      <c r="Q470" t="s">
        <v>8310</v>
      </c>
      <c r="R470" t="s">
        <v>8316</v>
      </c>
      <c r="S470" t="s">
        <v>8270</v>
      </c>
      <c r="T470" t="b">
        <v>0</v>
      </c>
    </row>
    <row r="471" spans="1:20" ht="33" x14ac:dyDescent="0.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 s="9">
        <f>(I471/86400)+25569+(-5/24)</f>
        <v>41887.781527777777</v>
      </c>
      <c r="K471">
        <v>1404776724</v>
      </c>
      <c r="L471" s="9">
        <f>($K471/86400)+DATE(1970,1,1)</f>
        <v>41827.989861111113</v>
      </c>
      <c r="M471" t="b">
        <v>0</v>
      </c>
      <c r="N471">
        <v>0</v>
      </c>
      <c r="O471" s="5">
        <f>($E471/$D471)*100</f>
        <v>0</v>
      </c>
      <c r="P471">
        <f>AVERAGE($E471,$N471)</f>
        <v>0</v>
      </c>
      <c r="Q471" t="s">
        <v>8310</v>
      </c>
      <c r="R471" t="s">
        <v>8316</v>
      </c>
      <c r="S471" t="s">
        <v>8270</v>
      </c>
      <c r="T471" t="b">
        <v>0</v>
      </c>
    </row>
    <row r="472" spans="1:20" ht="66" x14ac:dyDescent="0.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 s="9">
        <f>(I472/86400)+25569+(-5/24)</f>
        <v>41654.958333333328</v>
      </c>
      <c r="K472">
        <v>1385524889</v>
      </c>
      <c r="L472" s="9">
        <f>($K472/86400)+DATE(1970,1,1)</f>
        <v>41605.167696759258</v>
      </c>
      <c r="M472" t="b">
        <v>0</v>
      </c>
      <c r="N472">
        <v>2</v>
      </c>
      <c r="O472" s="5">
        <f>($E472/$D472)*100</f>
        <v>1.02</v>
      </c>
      <c r="P472">
        <f>AVERAGE($E472,$N472)</f>
        <v>26.5</v>
      </c>
      <c r="Q472" t="s">
        <v>8310</v>
      </c>
      <c r="R472" t="s">
        <v>8316</v>
      </c>
      <c r="S472" t="s">
        <v>8270</v>
      </c>
      <c r="T472" t="b">
        <v>0</v>
      </c>
    </row>
    <row r="473" spans="1:20" ht="66" x14ac:dyDescent="0.3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 s="9">
        <f>(I473/86400)+25569+(-5/24)</f>
        <v>41748.471979166665</v>
      </c>
      <c r="K473">
        <v>1394039979</v>
      </c>
      <c r="L473" s="9">
        <f>($K473/86400)+DATE(1970,1,1)</f>
        <v>41703.721979166665</v>
      </c>
      <c r="M473" t="b">
        <v>0</v>
      </c>
      <c r="N473">
        <v>170</v>
      </c>
      <c r="O473" s="5">
        <f>($E473/$D473)*100</f>
        <v>11.892727272727273</v>
      </c>
      <c r="P473">
        <f>AVERAGE($E473,$N473)</f>
        <v>3355.5</v>
      </c>
      <c r="Q473" t="s">
        <v>8310</v>
      </c>
      <c r="R473" t="s">
        <v>8316</v>
      </c>
      <c r="S473" t="s">
        <v>8270</v>
      </c>
      <c r="T473" t="b">
        <v>0</v>
      </c>
    </row>
    <row r="474" spans="1:20" ht="66" x14ac:dyDescent="0.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 s="9">
        <f>(I474/86400)+25569+(-5/24)</f>
        <v>41874.714328703703</v>
      </c>
      <c r="K474">
        <v>1406239718</v>
      </c>
      <c r="L474" s="9">
        <f>($K474/86400)+DATE(1970,1,1)</f>
        <v>41844.922662037039</v>
      </c>
      <c r="M474" t="b">
        <v>0</v>
      </c>
      <c r="N474">
        <v>5</v>
      </c>
      <c r="O474" s="5">
        <f>($E474/$D474)*100</f>
        <v>17.625</v>
      </c>
      <c r="P474">
        <f>AVERAGE($E474,$N474)</f>
        <v>73</v>
      </c>
      <c r="Q474" t="s">
        <v>8310</v>
      </c>
      <c r="R474" t="s">
        <v>8316</v>
      </c>
      <c r="S474" t="s">
        <v>8270</v>
      </c>
      <c r="T474" t="b">
        <v>0</v>
      </c>
    </row>
    <row r="475" spans="1:20" ht="66" x14ac:dyDescent="0.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 s="9">
        <f>(I475/86400)+25569+(-5/24)</f>
        <v>41899.489803240736</v>
      </c>
      <c r="K475">
        <v>1408380319</v>
      </c>
      <c r="L475" s="9">
        <f>($K475/86400)+DATE(1970,1,1)</f>
        <v>41869.698136574072</v>
      </c>
      <c r="M475" t="b">
        <v>0</v>
      </c>
      <c r="N475">
        <v>14</v>
      </c>
      <c r="O475" s="5">
        <f>($E475/$D475)*100</f>
        <v>2.87</v>
      </c>
      <c r="P475">
        <f>AVERAGE($E475,$N475)</f>
        <v>437.5</v>
      </c>
      <c r="Q475" t="s">
        <v>8310</v>
      </c>
      <c r="R475" t="s">
        <v>8316</v>
      </c>
      <c r="S475" t="s">
        <v>8270</v>
      </c>
      <c r="T475" t="b">
        <v>0</v>
      </c>
    </row>
    <row r="476" spans="1:20" ht="49.5" x14ac:dyDescent="0.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 s="9">
        <f>(I476/86400)+25569+(-5/24)</f>
        <v>42783.120706018519</v>
      </c>
      <c r="K476">
        <v>1484726029</v>
      </c>
      <c r="L476" s="9">
        <f>($K476/86400)+DATE(1970,1,1)</f>
        <v>42753.329039351855</v>
      </c>
      <c r="M476" t="b">
        <v>0</v>
      </c>
      <c r="N476">
        <v>1</v>
      </c>
      <c r="O476" s="5">
        <f>($E476/$D476)*100</f>
        <v>3.0303030303030304E-2</v>
      </c>
      <c r="P476">
        <f>AVERAGE($E476,$N476)</f>
        <v>1</v>
      </c>
      <c r="Q476" t="s">
        <v>8310</v>
      </c>
      <c r="R476" t="s">
        <v>8316</v>
      </c>
      <c r="S476" t="s">
        <v>8270</v>
      </c>
      <c r="T476" t="b">
        <v>0</v>
      </c>
    </row>
    <row r="477" spans="1:20" ht="66" x14ac:dyDescent="0.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 s="9">
        <f>(I477/86400)+25569+(-5/24)</f>
        <v>42129.877812500003</v>
      </c>
      <c r="K477">
        <v>1428285843</v>
      </c>
      <c r="L477" s="9">
        <f>($K477/86400)+DATE(1970,1,1)</f>
        <v>42100.086145833338</v>
      </c>
      <c r="M477" t="b">
        <v>0</v>
      </c>
      <c r="N477">
        <v>0</v>
      </c>
      <c r="O477" s="5">
        <f>($E477/$D477)*100</f>
        <v>0</v>
      </c>
      <c r="P477">
        <f>AVERAGE($E477,$N477)</f>
        <v>0</v>
      </c>
      <c r="Q477" t="s">
        <v>8310</v>
      </c>
      <c r="R477" t="s">
        <v>8316</v>
      </c>
      <c r="S477" t="s">
        <v>8270</v>
      </c>
      <c r="T477" t="b">
        <v>0</v>
      </c>
    </row>
    <row r="478" spans="1:20" ht="33" x14ac:dyDescent="0.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 s="9">
        <f>(I478/86400)+25569+(-5/24)</f>
        <v>41792.957638888889</v>
      </c>
      <c r="K478">
        <v>1398727441</v>
      </c>
      <c r="L478" s="9">
        <f>($K478/86400)+DATE(1970,1,1)</f>
        <v>41757.975011574075</v>
      </c>
      <c r="M478" t="b">
        <v>0</v>
      </c>
      <c r="N478">
        <v>124</v>
      </c>
      <c r="O478" s="5">
        <f>($E478/$D478)*100</f>
        <v>2.230268181818182</v>
      </c>
      <c r="P478">
        <f>AVERAGE($E478,$N478)</f>
        <v>2515.2950000000001</v>
      </c>
      <c r="Q478" t="s">
        <v>8310</v>
      </c>
      <c r="R478" t="s">
        <v>8316</v>
      </c>
      <c r="S478" t="s">
        <v>8270</v>
      </c>
      <c r="T478" t="b">
        <v>0</v>
      </c>
    </row>
    <row r="479" spans="1:20" ht="66" x14ac:dyDescent="0.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 s="9">
        <f>(I479/86400)+25569+(-5/24)</f>
        <v>41047.626550925925</v>
      </c>
      <c r="K479">
        <v>1332187334</v>
      </c>
      <c r="L479" s="9">
        <f>($K479/86400)+DATE(1970,1,1)</f>
        <v>40987.83488425926</v>
      </c>
      <c r="M479" t="b">
        <v>0</v>
      </c>
      <c r="N479">
        <v>0</v>
      </c>
      <c r="O479" s="5">
        <f>($E479/$D479)*100</f>
        <v>0</v>
      </c>
      <c r="P479">
        <f>AVERAGE($E479,$N479)</f>
        <v>0</v>
      </c>
      <c r="Q479" t="s">
        <v>8310</v>
      </c>
      <c r="R479" t="s">
        <v>8316</v>
      </c>
      <c r="S479" t="s">
        <v>8270</v>
      </c>
      <c r="T479" t="b">
        <v>0</v>
      </c>
    </row>
    <row r="480" spans="1:20" ht="49.5" x14ac:dyDescent="0.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 s="9">
        <f>(I480/86400)+25569+(-5/24)</f>
        <v>42095.660983796297</v>
      </c>
      <c r="K480">
        <v>1425333109</v>
      </c>
      <c r="L480" s="9">
        <f>($K480/86400)+DATE(1970,1,1)</f>
        <v>42065.910983796297</v>
      </c>
      <c r="M480" t="b">
        <v>0</v>
      </c>
      <c r="N480">
        <v>0</v>
      </c>
      <c r="O480" s="5">
        <f>($E480/$D480)*100</f>
        <v>0</v>
      </c>
      <c r="P480">
        <f>AVERAGE($E480,$N480)</f>
        <v>0</v>
      </c>
      <c r="Q480" t="s">
        <v>8310</v>
      </c>
      <c r="R480" t="s">
        <v>8316</v>
      </c>
      <c r="S480" t="s">
        <v>8270</v>
      </c>
      <c r="T480" t="b">
        <v>0</v>
      </c>
    </row>
    <row r="481" spans="1:20" ht="49.5" x14ac:dyDescent="0.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 s="9">
        <f>(I481/86400)+25569+(-5/24)</f>
        <v>41964.24114583333</v>
      </c>
      <c r="K481">
        <v>1411379235</v>
      </c>
      <c r="L481" s="9">
        <f>($K481/86400)+DATE(1970,1,1)</f>
        <v>41904.407812500001</v>
      </c>
      <c r="M481" t="b">
        <v>0</v>
      </c>
      <c r="N481">
        <v>55</v>
      </c>
      <c r="O481" s="5">
        <f>($E481/$D481)*100</f>
        <v>32.56</v>
      </c>
      <c r="P481">
        <f>AVERAGE($E481,$N481)</f>
        <v>2469.5</v>
      </c>
      <c r="Q481" t="s">
        <v>8310</v>
      </c>
      <c r="R481" t="s">
        <v>8316</v>
      </c>
      <c r="S481" t="s">
        <v>8270</v>
      </c>
      <c r="T481" t="b">
        <v>0</v>
      </c>
    </row>
    <row r="482" spans="1:20" ht="66" x14ac:dyDescent="0.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 s="9">
        <f>(I482/86400)+25569+(-5/24)</f>
        <v>41495.29184027778</v>
      </c>
      <c r="K482">
        <v>1373457615</v>
      </c>
      <c r="L482" s="9">
        <f>($K482/86400)+DATE(1970,1,1)</f>
        <v>41465.500173611115</v>
      </c>
      <c r="M482" t="b">
        <v>0</v>
      </c>
      <c r="N482">
        <v>140</v>
      </c>
      <c r="O482" s="5">
        <f>($E482/$D482)*100</f>
        <v>19.41</v>
      </c>
      <c r="P482">
        <f>AVERAGE($E482,$N482)</f>
        <v>3952</v>
      </c>
      <c r="Q482" t="s">
        <v>8310</v>
      </c>
      <c r="R482" t="s">
        <v>8316</v>
      </c>
      <c r="S482" t="s">
        <v>8270</v>
      </c>
      <c r="T482" t="b">
        <v>0</v>
      </c>
    </row>
    <row r="483" spans="1:20" ht="66" x14ac:dyDescent="0.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 s="9">
        <f>(I483/86400)+25569+(-5/24)</f>
        <v>41192.46399305555</v>
      </c>
      <c r="K483">
        <v>1347293289</v>
      </c>
      <c r="L483" s="9">
        <f>($K483/86400)+DATE(1970,1,1)</f>
        <v>41162.672326388885</v>
      </c>
      <c r="M483" t="b">
        <v>0</v>
      </c>
      <c r="N483">
        <v>21</v>
      </c>
      <c r="O483" s="5">
        <f>($E483/$D483)*100</f>
        <v>6.1</v>
      </c>
      <c r="P483">
        <f>AVERAGE($E483,$N483)</f>
        <v>925.5</v>
      </c>
      <c r="Q483" t="s">
        <v>8310</v>
      </c>
      <c r="R483" t="s">
        <v>8316</v>
      </c>
      <c r="S483" t="s">
        <v>8270</v>
      </c>
      <c r="T483" t="b">
        <v>0</v>
      </c>
    </row>
    <row r="484" spans="1:20" ht="49.5" x14ac:dyDescent="0.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 s="9">
        <f>(I484/86400)+25569+(-5/24)</f>
        <v>42474.398611111108</v>
      </c>
      <c r="K484">
        <v>1458336690</v>
      </c>
      <c r="L484" s="9">
        <f>($K484/86400)+DATE(1970,1,1)</f>
        <v>42447.896874999999</v>
      </c>
      <c r="M484" t="b">
        <v>0</v>
      </c>
      <c r="N484">
        <v>1</v>
      </c>
      <c r="O484" s="5">
        <f>($E484/$D484)*100</f>
        <v>0.1</v>
      </c>
      <c r="P484">
        <f>AVERAGE($E484,$N484)</f>
        <v>5.5</v>
      </c>
      <c r="Q484" t="s">
        <v>8310</v>
      </c>
      <c r="R484" t="s">
        <v>8316</v>
      </c>
      <c r="S484" t="s">
        <v>8270</v>
      </c>
      <c r="T484" t="b">
        <v>0</v>
      </c>
    </row>
    <row r="485" spans="1:20" ht="66" x14ac:dyDescent="0.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 s="9">
        <f>(I485/86400)+25569+(-5/24)</f>
        <v>41302.989259259259</v>
      </c>
      <c r="K485">
        <v>1354250672</v>
      </c>
      <c r="L485" s="9">
        <f>($K485/86400)+DATE(1970,1,1)</f>
        <v>41243.197592592594</v>
      </c>
      <c r="M485" t="b">
        <v>0</v>
      </c>
      <c r="N485">
        <v>147</v>
      </c>
      <c r="O485" s="5">
        <f>($E485/$D485)*100</f>
        <v>50.2</v>
      </c>
      <c r="P485">
        <f>AVERAGE($E485,$N485)</f>
        <v>3838.5</v>
      </c>
      <c r="Q485" t="s">
        <v>8310</v>
      </c>
      <c r="R485" t="s">
        <v>8316</v>
      </c>
      <c r="S485" t="s">
        <v>8270</v>
      </c>
      <c r="T485" t="b">
        <v>0</v>
      </c>
    </row>
    <row r="486" spans="1:20" ht="66" x14ac:dyDescent="0.3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 s="9">
        <f>(I486/86400)+25569+(-5/24)</f>
        <v>42313.772824074076</v>
      </c>
      <c r="K486">
        <v>1443220372</v>
      </c>
      <c r="L486" s="9">
        <f>($K486/86400)+DATE(1970,1,1)</f>
        <v>42272.93949074074</v>
      </c>
      <c r="M486" t="b">
        <v>0</v>
      </c>
      <c r="N486">
        <v>11</v>
      </c>
      <c r="O486" s="5">
        <f>($E486/$D486)*100</f>
        <v>0.18625</v>
      </c>
      <c r="P486">
        <f>AVERAGE($E486,$N486)</f>
        <v>80</v>
      </c>
      <c r="Q486" t="s">
        <v>8310</v>
      </c>
      <c r="R486" t="s">
        <v>8316</v>
      </c>
      <c r="S486" t="s">
        <v>8270</v>
      </c>
      <c r="T486" t="b">
        <v>0</v>
      </c>
    </row>
    <row r="487" spans="1:20" ht="49.5" x14ac:dyDescent="0.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 s="9">
        <f>(I487/86400)+25569+(-5/24)</f>
        <v>41411.297442129631</v>
      </c>
      <c r="K487">
        <v>1366200499</v>
      </c>
      <c r="L487" s="9">
        <f>($K487/86400)+DATE(1970,1,1)</f>
        <v>41381.505775462967</v>
      </c>
      <c r="M487" t="b">
        <v>0</v>
      </c>
      <c r="N487">
        <v>125</v>
      </c>
      <c r="O487" s="5">
        <f>($E487/$D487)*100</f>
        <v>21.906971229845084</v>
      </c>
      <c r="P487">
        <f>AVERAGE($E487,$N487)</f>
        <v>4220.0050000000001</v>
      </c>
      <c r="Q487" t="s">
        <v>8310</v>
      </c>
      <c r="R487" t="s">
        <v>8316</v>
      </c>
      <c r="S487" t="s">
        <v>8270</v>
      </c>
      <c r="T487" t="b">
        <v>0</v>
      </c>
    </row>
    <row r="488" spans="1:20" ht="66" x14ac:dyDescent="0.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 s="9">
        <f>(I488/86400)+25569+(-5/24)</f>
        <v>41791.734247685185</v>
      </c>
      <c r="K488">
        <v>1399070239</v>
      </c>
      <c r="L488" s="9">
        <f>($K488/86400)+DATE(1970,1,1)</f>
        <v>41761.94258101852</v>
      </c>
      <c r="M488" t="b">
        <v>0</v>
      </c>
      <c r="N488">
        <v>1</v>
      </c>
      <c r="O488" s="5">
        <f>($E488/$D488)*100</f>
        <v>9.0909090909090905E-3</v>
      </c>
      <c r="P488">
        <f>AVERAGE($E488,$N488)</f>
        <v>25.5</v>
      </c>
      <c r="Q488" t="s">
        <v>8310</v>
      </c>
      <c r="R488" t="s">
        <v>8316</v>
      </c>
      <c r="S488" t="s">
        <v>8270</v>
      </c>
      <c r="T488" t="b">
        <v>0</v>
      </c>
    </row>
    <row r="489" spans="1:20" ht="66" x14ac:dyDescent="0.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 s="9">
        <f>(I489/86400)+25569+(-5/24)</f>
        <v>42729.428171296291</v>
      </c>
      <c r="K489">
        <v>1477491394</v>
      </c>
      <c r="L489" s="9">
        <f>($K489/86400)+DATE(1970,1,1)</f>
        <v>42669.594837962963</v>
      </c>
      <c r="M489" t="b">
        <v>0</v>
      </c>
      <c r="N489">
        <v>0</v>
      </c>
      <c r="O489" s="5">
        <f>($E489/$D489)*100</f>
        <v>0</v>
      </c>
      <c r="P489">
        <f>AVERAGE($E489,$N489)</f>
        <v>0</v>
      </c>
      <c r="Q489" t="s">
        <v>8310</v>
      </c>
      <c r="R489" t="s">
        <v>8316</v>
      </c>
      <c r="S489" t="s">
        <v>8270</v>
      </c>
      <c r="T489" t="b">
        <v>0</v>
      </c>
    </row>
    <row r="490" spans="1:20" ht="49.5" x14ac:dyDescent="0.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 s="9">
        <f>(I490/86400)+25569+(-5/24)</f>
        <v>42743.84606481481</v>
      </c>
      <c r="K490">
        <v>1481332700</v>
      </c>
      <c r="L490" s="9">
        <f>($K490/86400)+DATE(1970,1,1)</f>
        <v>42714.054398148146</v>
      </c>
      <c r="M490" t="b">
        <v>0</v>
      </c>
      <c r="N490">
        <v>0</v>
      </c>
      <c r="O490" s="5">
        <f>($E490/$D490)*100</f>
        <v>0</v>
      </c>
      <c r="P490">
        <f>AVERAGE($E490,$N490)</f>
        <v>0</v>
      </c>
      <c r="Q490" t="s">
        <v>8310</v>
      </c>
      <c r="R490" t="s">
        <v>8316</v>
      </c>
      <c r="S490" t="s">
        <v>8270</v>
      </c>
      <c r="T490" t="b">
        <v>0</v>
      </c>
    </row>
    <row r="491" spans="1:20" ht="49.5" x14ac:dyDescent="0.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 s="9">
        <f>(I491/86400)+25569+(-5/24)</f>
        <v>40913.272916666661</v>
      </c>
      <c r="K491">
        <v>1323084816</v>
      </c>
      <c r="L491" s="9">
        <f>($K491/86400)+DATE(1970,1,1)</f>
        <v>40882.481666666667</v>
      </c>
      <c r="M491" t="b">
        <v>0</v>
      </c>
      <c r="N491">
        <v>3</v>
      </c>
      <c r="O491" s="5">
        <f>($E491/$D491)*100</f>
        <v>0.28667813379201834</v>
      </c>
      <c r="P491">
        <f>AVERAGE($E491,$N491)</f>
        <v>109</v>
      </c>
      <c r="Q491" t="s">
        <v>8310</v>
      </c>
      <c r="R491" t="s">
        <v>8316</v>
      </c>
      <c r="S491" t="s">
        <v>8270</v>
      </c>
      <c r="T491" t="b">
        <v>0</v>
      </c>
    </row>
    <row r="492" spans="1:20" x14ac:dyDescent="0.3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 s="9">
        <f>(I492/86400)+25569+(-5/24)</f>
        <v>41143.760243055549</v>
      </c>
      <c r="K492">
        <v>1343085285</v>
      </c>
      <c r="L492" s="9">
        <f>($K492/86400)+DATE(1970,1,1)</f>
        <v>41113.968576388885</v>
      </c>
      <c r="M492" t="b">
        <v>0</v>
      </c>
      <c r="N492">
        <v>0</v>
      </c>
      <c r="O492" s="5">
        <f>($E492/$D492)*100</f>
        <v>0</v>
      </c>
      <c r="P492">
        <f>AVERAGE($E492,$N492)</f>
        <v>0</v>
      </c>
      <c r="Q492" t="s">
        <v>8310</v>
      </c>
      <c r="R492" t="s">
        <v>8316</v>
      </c>
      <c r="S492" t="s">
        <v>8270</v>
      </c>
      <c r="T492" t="b">
        <v>0</v>
      </c>
    </row>
    <row r="493" spans="1:20" ht="49.5" x14ac:dyDescent="0.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 s="9">
        <f>(I493/86400)+25569+(-5/24)</f>
        <v>42396.774293981478</v>
      </c>
      <c r="K493">
        <v>1451345699</v>
      </c>
      <c r="L493" s="9">
        <f>($K493/86400)+DATE(1970,1,1)</f>
        <v>42366.982627314814</v>
      </c>
      <c r="M493" t="b">
        <v>0</v>
      </c>
      <c r="N493">
        <v>0</v>
      </c>
      <c r="O493" s="5">
        <f>($E493/$D493)*100</f>
        <v>0</v>
      </c>
      <c r="P493">
        <f>AVERAGE($E493,$N493)</f>
        <v>0</v>
      </c>
      <c r="Q493" t="s">
        <v>8310</v>
      </c>
      <c r="R493" t="s">
        <v>8316</v>
      </c>
      <c r="S493" t="s">
        <v>8270</v>
      </c>
      <c r="T493" t="b">
        <v>0</v>
      </c>
    </row>
    <row r="494" spans="1:20" ht="66" x14ac:dyDescent="0.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 s="9">
        <f>(I494/86400)+25569+(-5/24)</f>
        <v>42655.826736111114</v>
      </c>
      <c r="K494">
        <v>1471135830</v>
      </c>
      <c r="L494" s="9">
        <f>($K494/86400)+DATE(1970,1,1)</f>
        <v>42596.03506944445</v>
      </c>
      <c r="M494" t="b">
        <v>0</v>
      </c>
      <c r="N494">
        <v>0</v>
      </c>
      <c r="O494" s="5">
        <f>($E494/$D494)*100</f>
        <v>0</v>
      </c>
      <c r="P494">
        <f>AVERAGE($E494,$N494)</f>
        <v>0</v>
      </c>
      <c r="Q494" t="s">
        <v>8310</v>
      </c>
      <c r="R494" t="s">
        <v>8316</v>
      </c>
      <c r="S494" t="s">
        <v>8270</v>
      </c>
      <c r="T494" t="b">
        <v>0</v>
      </c>
    </row>
    <row r="495" spans="1:20" ht="49.5" x14ac:dyDescent="0.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 s="9">
        <f>(I495/86400)+25569+(-5/24)</f>
        <v>42144.517800925925</v>
      </c>
      <c r="K495">
        <v>1429550738</v>
      </c>
      <c r="L495" s="9">
        <f>($K495/86400)+DATE(1970,1,1)</f>
        <v>42114.726134259261</v>
      </c>
      <c r="M495" t="b">
        <v>0</v>
      </c>
      <c r="N495">
        <v>0</v>
      </c>
      <c r="O495" s="5">
        <f>($E495/$D495)*100</f>
        <v>0</v>
      </c>
      <c r="P495">
        <f>AVERAGE($E495,$N495)</f>
        <v>0</v>
      </c>
      <c r="Q495" t="s">
        <v>8310</v>
      </c>
      <c r="R495" t="s">
        <v>8316</v>
      </c>
      <c r="S495" t="s">
        <v>8270</v>
      </c>
      <c r="T495" t="b">
        <v>0</v>
      </c>
    </row>
    <row r="496" spans="1:20" ht="66" x14ac:dyDescent="0.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 s="9">
        <f>(I496/86400)+25569+(-5/24)</f>
        <v>41822.916666666664</v>
      </c>
      <c r="K496">
        <v>1402343765</v>
      </c>
      <c r="L496" s="9">
        <f>($K496/86400)+DATE(1970,1,1)</f>
        <v>41799.830613425926</v>
      </c>
      <c r="M496" t="b">
        <v>0</v>
      </c>
      <c r="N496">
        <v>3</v>
      </c>
      <c r="O496" s="5">
        <f>($E496/$D496)*100</f>
        <v>0.155</v>
      </c>
      <c r="P496">
        <f>AVERAGE($E496,$N496)</f>
        <v>17</v>
      </c>
      <c r="Q496" t="s">
        <v>8310</v>
      </c>
      <c r="R496" t="s">
        <v>8316</v>
      </c>
      <c r="S496" t="s">
        <v>8270</v>
      </c>
      <c r="T496" t="b">
        <v>0</v>
      </c>
    </row>
    <row r="497" spans="1:20" ht="66" x14ac:dyDescent="0.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 s="9">
        <f>(I497/86400)+25569+(-5/24)</f>
        <v>42201.619270833333</v>
      </c>
      <c r="K497">
        <v>1434484305</v>
      </c>
      <c r="L497" s="9">
        <f>($K497/86400)+DATE(1970,1,1)</f>
        <v>42171.827604166669</v>
      </c>
      <c r="M497" t="b">
        <v>0</v>
      </c>
      <c r="N497">
        <v>0</v>
      </c>
      <c r="O497" s="5">
        <f>($E497/$D497)*100</f>
        <v>0</v>
      </c>
      <c r="P497">
        <f>AVERAGE($E497,$N497)</f>
        <v>0</v>
      </c>
      <c r="Q497" t="s">
        <v>8310</v>
      </c>
      <c r="R497" t="s">
        <v>8316</v>
      </c>
      <c r="S497" t="s">
        <v>8270</v>
      </c>
      <c r="T497" t="b">
        <v>0</v>
      </c>
    </row>
    <row r="498" spans="1:20" ht="49.5" x14ac:dyDescent="0.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 s="9">
        <f>(I498/86400)+25569+(-5/24)</f>
        <v>41680.723078703704</v>
      </c>
      <c r="K498">
        <v>1386886874</v>
      </c>
      <c r="L498" s="9">
        <f>($K498/86400)+DATE(1970,1,1)</f>
        <v>41620.93141203704</v>
      </c>
      <c r="M498" t="b">
        <v>0</v>
      </c>
      <c r="N498">
        <v>1</v>
      </c>
      <c r="O498" s="5">
        <f>($E498/$D498)*100</f>
        <v>1.6666666666666668E-3</v>
      </c>
      <c r="P498">
        <f>AVERAGE($E498,$N498)</f>
        <v>1</v>
      </c>
      <c r="Q498" t="s">
        <v>8310</v>
      </c>
      <c r="R498" t="s">
        <v>8316</v>
      </c>
      <c r="S498" t="s">
        <v>8270</v>
      </c>
      <c r="T498" t="b">
        <v>0</v>
      </c>
    </row>
    <row r="499" spans="1:20" x14ac:dyDescent="0.3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 s="9">
        <f>(I499/86400)+25569+(-5/24)</f>
        <v>41997.999999999993</v>
      </c>
      <c r="K499">
        <v>1414889665</v>
      </c>
      <c r="L499" s="9">
        <f>($K499/86400)+DATE(1970,1,1)</f>
        <v>41945.037789351853</v>
      </c>
      <c r="M499" t="b">
        <v>0</v>
      </c>
      <c r="N499">
        <v>3</v>
      </c>
      <c r="O499" s="5">
        <f>($E499/$D499)*100</f>
        <v>0.6696428571428571</v>
      </c>
      <c r="P499">
        <f>AVERAGE($E499,$N499)</f>
        <v>16.5</v>
      </c>
      <c r="Q499" t="s">
        <v>8310</v>
      </c>
      <c r="R499" t="s">
        <v>8316</v>
      </c>
      <c r="S499" t="s">
        <v>8270</v>
      </c>
      <c r="T499" t="b">
        <v>0</v>
      </c>
    </row>
    <row r="500" spans="1:20" ht="66" x14ac:dyDescent="0.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 s="9">
        <f>(I500/86400)+25569+(-5/24)</f>
        <v>40900.553807870368</v>
      </c>
      <c r="K500">
        <v>1321035449</v>
      </c>
      <c r="L500" s="9">
        <f>($K500/86400)+DATE(1970,1,1)</f>
        <v>40858.762141203704</v>
      </c>
      <c r="M500" t="b">
        <v>0</v>
      </c>
      <c r="N500">
        <v>22</v>
      </c>
      <c r="O500" s="5">
        <f>($E500/$D500)*100</f>
        <v>4.5985132395404564</v>
      </c>
      <c r="P500">
        <f>AVERAGE($E500,$N500)</f>
        <v>1508</v>
      </c>
      <c r="Q500" t="s">
        <v>8310</v>
      </c>
      <c r="R500" t="s">
        <v>8316</v>
      </c>
      <c r="S500" t="s">
        <v>8270</v>
      </c>
      <c r="T500" t="b">
        <v>0</v>
      </c>
    </row>
    <row r="501" spans="1:20" ht="66" x14ac:dyDescent="0.3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 s="9">
        <f>(I501/86400)+25569+(-5/24)</f>
        <v>40098.665972222218</v>
      </c>
      <c r="K501">
        <v>1250630968</v>
      </c>
      <c r="L501" s="9">
        <f>($K501/86400)+DATE(1970,1,1)</f>
        <v>40043.895462962959</v>
      </c>
      <c r="M501" t="b">
        <v>0</v>
      </c>
      <c r="N501">
        <v>26</v>
      </c>
      <c r="O501" s="5">
        <f>($E501/$D501)*100</f>
        <v>9.5500000000000007</v>
      </c>
      <c r="P501">
        <f>AVERAGE($E501,$N501)</f>
        <v>968</v>
      </c>
      <c r="Q501" t="s">
        <v>8310</v>
      </c>
      <c r="R501" t="s">
        <v>8316</v>
      </c>
      <c r="S501" t="s">
        <v>8270</v>
      </c>
      <c r="T501" t="b">
        <v>0</v>
      </c>
    </row>
    <row r="502" spans="1:20" ht="66" x14ac:dyDescent="0.3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 s="9">
        <f>(I502/86400)+25569+(-5/24)</f>
        <v>40306.719444444439</v>
      </c>
      <c r="K502">
        <v>1268255751</v>
      </c>
      <c r="L502" s="9">
        <f>($K502/86400)+DATE(1970,1,1)</f>
        <v>40247.886006944442</v>
      </c>
      <c r="M502" t="b">
        <v>0</v>
      </c>
      <c r="N502">
        <v>4</v>
      </c>
      <c r="O502" s="5">
        <f>($E502/$D502)*100</f>
        <v>3.3076923076923079</v>
      </c>
      <c r="P502">
        <f>AVERAGE($E502,$N502)</f>
        <v>109.5</v>
      </c>
      <c r="Q502" t="s">
        <v>8310</v>
      </c>
      <c r="R502" t="s">
        <v>8316</v>
      </c>
      <c r="S502" t="s">
        <v>8270</v>
      </c>
      <c r="T502" t="b">
        <v>0</v>
      </c>
    </row>
    <row r="503" spans="1:20" ht="66" x14ac:dyDescent="0.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 s="9">
        <f>(I503/86400)+25569+(-5/24)</f>
        <v>40733.026053240741</v>
      </c>
      <c r="K503">
        <v>1307597851</v>
      </c>
      <c r="L503" s="9">
        <f>($K503/86400)+DATE(1970,1,1)</f>
        <v>40703.234386574077</v>
      </c>
      <c r="M503" t="b">
        <v>0</v>
      </c>
      <c r="N503">
        <v>0</v>
      </c>
      <c r="O503" s="5">
        <f>($E503/$D503)*100</f>
        <v>0</v>
      </c>
      <c r="P503">
        <f>AVERAGE($E503,$N503)</f>
        <v>0</v>
      </c>
      <c r="Q503" t="s">
        <v>8310</v>
      </c>
      <c r="R503" t="s">
        <v>8316</v>
      </c>
      <c r="S503" t="s">
        <v>8270</v>
      </c>
      <c r="T503" t="b">
        <v>0</v>
      </c>
    </row>
    <row r="504" spans="1:20" ht="66" x14ac:dyDescent="0.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 s="9">
        <f>(I504/86400)+25569+(-5/24)</f>
        <v>40986.303530092591</v>
      </c>
      <c r="K504">
        <v>1329484625</v>
      </c>
      <c r="L504" s="9">
        <f>($K504/86400)+DATE(1970,1,1)</f>
        <v>40956.553530092591</v>
      </c>
      <c r="M504" t="b">
        <v>0</v>
      </c>
      <c r="N504">
        <v>4</v>
      </c>
      <c r="O504" s="5">
        <f>($E504/$D504)*100</f>
        <v>1.1499999999999999</v>
      </c>
      <c r="P504">
        <f>AVERAGE($E504,$N504)</f>
        <v>117</v>
      </c>
      <c r="Q504" t="s">
        <v>8310</v>
      </c>
      <c r="R504" t="s">
        <v>8316</v>
      </c>
      <c r="S504" t="s">
        <v>8270</v>
      </c>
      <c r="T504" t="b">
        <v>0</v>
      </c>
    </row>
    <row r="505" spans="1:20" ht="66" x14ac:dyDescent="0.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 s="9">
        <f>(I505/86400)+25569+(-5/24)</f>
        <v>42021.318321759252</v>
      </c>
      <c r="K505">
        <v>1418906303</v>
      </c>
      <c r="L505" s="9">
        <f>($K505/86400)+DATE(1970,1,1)</f>
        <v>41991.526655092588</v>
      </c>
      <c r="M505" t="b">
        <v>0</v>
      </c>
      <c r="N505">
        <v>9</v>
      </c>
      <c r="O505" s="5">
        <f>($E505/$D505)*100</f>
        <v>1.7538461538461538</v>
      </c>
      <c r="P505">
        <f>AVERAGE($E505,$N505)</f>
        <v>61.5</v>
      </c>
      <c r="Q505" t="s">
        <v>8310</v>
      </c>
      <c r="R505" t="s">
        <v>8316</v>
      </c>
      <c r="S505" t="s">
        <v>8270</v>
      </c>
      <c r="T505" t="b">
        <v>0</v>
      </c>
    </row>
    <row r="506" spans="1:20" ht="66" x14ac:dyDescent="0.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 s="9">
        <f>(I506/86400)+25569+(-5/24)</f>
        <v>41009.73364583333</v>
      </c>
      <c r="K506">
        <v>1328916987</v>
      </c>
      <c r="L506" s="9">
        <f>($K506/86400)+DATE(1970,1,1)</f>
        <v>40949.98364583333</v>
      </c>
      <c r="M506" t="b">
        <v>0</v>
      </c>
      <c r="N506">
        <v>5</v>
      </c>
      <c r="O506" s="5">
        <f>($E506/$D506)*100</f>
        <v>1.3673469387755102</v>
      </c>
      <c r="P506">
        <f>AVERAGE($E506,$N506)</f>
        <v>170</v>
      </c>
      <c r="Q506" t="s">
        <v>8310</v>
      </c>
      <c r="R506" t="s">
        <v>8316</v>
      </c>
      <c r="S506" t="s">
        <v>8270</v>
      </c>
      <c r="T506" t="b">
        <v>0</v>
      </c>
    </row>
    <row r="507" spans="1:20" ht="66" x14ac:dyDescent="0.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 s="9">
        <f>(I507/86400)+25569+(-5/24)</f>
        <v>42362.889884259253</v>
      </c>
      <c r="K507">
        <v>1447122086</v>
      </c>
      <c r="L507" s="9">
        <f>($K507/86400)+DATE(1970,1,1)</f>
        <v>42318.098217592589</v>
      </c>
      <c r="M507" t="b">
        <v>0</v>
      </c>
      <c r="N507">
        <v>14</v>
      </c>
      <c r="O507" s="5">
        <f>($E507/$D507)*100</f>
        <v>0.43333333333333329</v>
      </c>
      <c r="P507">
        <f>AVERAGE($E507,$N507)</f>
        <v>33</v>
      </c>
      <c r="Q507" t="s">
        <v>8310</v>
      </c>
      <c r="R507" t="s">
        <v>8316</v>
      </c>
      <c r="S507" t="s">
        <v>8270</v>
      </c>
      <c r="T507" t="b">
        <v>0</v>
      </c>
    </row>
    <row r="508" spans="1:20" ht="49.5" x14ac:dyDescent="0.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 s="9">
        <f>(I508/86400)+25569+(-5/24)</f>
        <v>41496.343981481477</v>
      </c>
      <c r="K508">
        <v>1373548520</v>
      </c>
      <c r="L508" s="9">
        <f>($K508/86400)+DATE(1970,1,1)</f>
        <v>41466.552314814813</v>
      </c>
      <c r="M508" t="b">
        <v>0</v>
      </c>
      <c r="N508">
        <v>1</v>
      </c>
      <c r="O508" s="5">
        <f>($E508/$D508)*100</f>
        <v>0.125</v>
      </c>
      <c r="P508">
        <f>AVERAGE($E508,$N508)</f>
        <v>125.5</v>
      </c>
      <c r="Q508" t="s">
        <v>8310</v>
      </c>
      <c r="R508" t="s">
        <v>8316</v>
      </c>
      <c r="S508" t="s">
        <v>8270</v>
      </c>
      <c r="T508" t="b">
        <v>0</v>
      </c>
    </row>
    <row r="509" spans="1:20" ht="66" x14ac:dyDescent="0.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 s="9">
        <f>(I509/86400)+25569+(-5/24)</f>
        <v>41201.750659722216</v>
      </c>
      <c r="K509">
        <v>1346799657</v>
      </c>
      <c r="L509" s="9">
        <f>($K509/86400)+DATE(1970,1,1)</f>
        <v>41156.958993055552</v>
      </c>
      <c r="M509" t="b">
        <v>0</v>
      </c>
      <c r="N509">
        <v>10</v>
      </c>
      <c r="O509" s="5">
        <f>($E509/$D509)*100</f>
        <v>3.2</v>
      </c>
      <c r="P509">
        <f>AVERAGE($E509,$N509)</f>
        <v>325</v>
      </c>
      <c r="Q509" t="s">
        <v>8310</v>
      </c>
      <c r="R509" t="s">
        <v>8316</v>
      </c>
      <c r="S509" t="s">
        <v>8270</v>
      </c>
      <c r="T509" t="b">
        <v>0</v>
      </c>
    </row>
    <row r="510" spans="1:20" ht="66" x14ac:dyDescent="0.3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 s="9">
        <f>(I510/86400)+25569+(-5/24)</f>
        <v>41054.384722222218</v>
      </c>
      <c r="K510">
        <v>1332808501</v>
      </c>
      <c r="L510" s="9">
        <f>($K510/86400)+DATE(1970,1,1)</f>
        <v>40995.024317129632</v>
      </c>
      <c r="M510" t="b">
        <v>0</v>
      </c>
      <c r="N510">
        <v>3</v>
      </c>
      <c r="O510" s="5">
        <f>($E510/$D510)*100</f>
        <v>0.8</v>
      </c>
      <c r="P510">
        <f>AVERAGE($E510,$N510)</f>
        <v>201.5</v>
      </c>
      <c r="Q510" t="s">
        <v>8310</v>
      </c>
      <c r="R510" t="s">
        <v>8316</v>
      </c>
      <c r="S510" t="s">
        <v>8270</v>
      </c>
      <c r="T510" t="b">
        <v>0</v>
      </c>
    </row>
    <row r="511" spans="1:20" ht="49.5" x14ac:dyDescent="0.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 s="9">
        <f>(I511/86400)+25569+(-5/24)</f>
        <v>42183.423263888886</v>
      </c>
      <c r="K511">
        <v>1432912170</v>
      </c>
      <c r="L511" s="9">
        <f>($K511/86400)+DATE(1970,1,1)</f>
        <v>42153.631597222222</v>
      </c>
      <c r="M511" t="b">
        <v>0</v>
      </c>
      <c r="N511">
        <v>1</v>
      </c>
      <c r="O511" s="5">
        <f>($E511/$D511)*100</f>
        <v>0.2</v>
      </c>
      <c r="P511">
        <f>AVERAGE($E511,$N511)</f>
        <v>5.5</v>
      </c>
      <c r="Q511" t="s">
        <v>8310</v>
      </c>
      <c r="R511" t="s">
        <v>8316</v>
      </c>
      <c r="S511" t="s">
        <v>8270</v>
      </c>
      <c r="T511" t="b">
        <v>0</v>
      </c>
    </row>
    <row r="512" spans="1:20" ht="66" x14ac:dyDescent="0.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 s="9">
        <f>(I512/86400)+25569+(-5/24)</f>
        <v>42429.968043981477</v>
      </c>
      <c r="K512">
        <v>1454213639</v>
      </c>
      <c r="L512" s="9">
        <f>($K512/86400)+DATE(1970,1,1)</f>
        <v>42400.176377314812</v>
      </c>
      <c r="M512" t="b">
        <v>0</v>
      </c>
      <c r="N512">
        <v>0</v>
      </c>
      <c r="O512" s="5">
        <f>($E512/$D512)*100</f>
        <v>0</v>
      </c>
      <c r="P512">
        <f>AVERAGE($E512,$N512)</f>
        <v>0</v>
      </c>
      <c r="Q512" t="s">
        <v>8310</v>
      </c>
      <c r="R512" t="s">
        <v>8316</v>
      </c>
      <c r="S512" t="s">
        <v>8270</v>
      </c>
      <c r="T512" t="b">
        <v>0</v>
      </c>
    </row>
    <row r="513" spans="1:20" ht="49.5" x14ac:dyDescent="0.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 s="9">
        <f>(I513/86400)+25569+(-5/24)</f>
        <v>41370.053032407406</v>
      </c>
      <c r="K513">
        <v>1362640582</v>
      </c>
      <c r="L513" s="9">
        <f>($K513/86400)+DATE(1970,1,1)</f>
        <v>41340.303032407406</v>
      </c>
      <c r="M513" t="b">
        <v>0</v>
      </c>
      <c r="N513">
        <v>5</v>
      </c>
      <c r="O513" s="5">
        <f>($E513/$D513)*100</f>
        <v>3</v>
      </c>
      <c r="P513">
        <f>AVERAGE($E513,$N513)</f>
        <v>77.5</v>
      </c>
      <c r="Q513" t="s">
        <v>8310</v>
      </c>
      <c r="R513" t="s">
        <v>8316</v>
      </c>
      <c r="S513" t="s">
        <v>8270</v>
      </c>
      <c r="T513" t="b">
        <v>0</v>
      </c>
    </row>
    <row r="514" spans="1:20" ht="66" x14ac:dyDescent="0.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 s="9">
        <f>(I514/86400)+25569+(-5/24)</f>
        <v>42694.575543981475</v>
      </c>
      <c r="K514">
        <v>1475776127</v>
      </c>
      <c r="L514" s="9">
        <f>($K514/86400)+DATE(1970,1,1)</f>
        <v>42649.742210648154</v>
      </c>
      <c r="M514" t="b">
        <v>0</v>
      </c>
      <c r="N514">
        <v>2</v>
      </c>
      <c r="O514" s="5">
        <f>($E514/$D514)*100</f>
        <v>0.13749999999999998</v>
      </c>
      <c r="P514">
        <f>AVERAGE($E514,$N514)</f>
        <v>6.5</v>
      </c>
      <c r="Q514" t="s">
        <v>8310</v>
      </c>
      <c r="R514" t="s">
        <v>8316</v>
      </c>
      <c r="S514" t="s">
        <v>8270</v>
      </c>
      <c r="T514" t="b">
        <v>0</v>
      </c>
    </row>
    <row r="515" spans="1:20" ht="49.5" x14ac:dyDescent="0.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 s="9">
        <f>(I515/86400)+25569+(-5/24)</f>
        <v>42597.083333333336</v>
      </c>
      <c r="K515">
        <v>1467387705</v>
      </c>
      <c r="L515" s="9">
        <f>($K515/86400)+DATE(1970,1,1)</f>
        <v>42552.653993055559</v>
      </c>
      <c r="M515" t="b">
        <v>0</v>
      </c>
      <c r="N515">
        <v>68</v>
      </c>
      <c r="O515" s="5">
        <f>($E515/$D515)*100</f>
        <v>13.923999999999999</v>
      </c>
      <c r="P515">
        <f>AVERAGE($E515,$N515)</f>
        <v>3515</v>
      </c>
      <c r="Q515" t="s">
        <v>8310</v>
      </c>
      <c r="R515" t="s">
        <v>8316</v>
      </c>
      <c r="S515" t="s">
        <v>8270</v>
      </c>
      <c r="T515" t="b">
        <v>0</v>
      </c>
    </row>
    <row r="516" spans="1:20" ht="49.5" x14ac:dyDescent="0.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 s="9">
        <f>(I516/86400)+25569+(-5/24)</f>
        <v>41860.405636574069</v>
      </c>
      <c r="K516">
        <v>1405003447</v>
      </c>
      <c r="L516" s="9">
        <f>($K516/86400)+DATE(1970,1,1)</f>
        <v>41830.613969907405</v>
      </c>
      <c r="M516" t="b">
        <v>0</v>
      </c>
      <c r="N516">
        <v>3</v>
      </c>
      <c r="O516" s="5">
        <f>($E516/$D516)*100</f>
        <v>3.3333333333333335</v>
      </c>
      <c r="P516">
        <f>AVERAGE($E516,$N516)</f>
        <v>26.5</v>
      </c>
      <c r="Q516" t="s">
        <v>8310</v>
      </c>
      <c r="R516" t="s">
        <v>8316</v>
      </c>
      <c r="S516" t="s">
        <v>8270</v>
      </c>
      <c r="T516" t="b">
        <v>0</v>
      </c>
    </row>
    <row r="517" spans="1:20" ht="49.5" x14ac:dyDescent="0.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 s="9">
        <f>(I517/86400)+25569+(-5/24)</f>
        <v>42367.282418981478</v>
      </c>
      <c r="K517">
        <v>1447933601</v>
      </c>
      <c r="L517" s="9">
        <f>($K517/86400)+DATE(1970,1,1)</f>
        <v>42327.490752314814</v>
      </c>
      <c r="M517" t="b">
        <v>0</v>
      </c>
      <c r="N517">
        <v>34</v>
      </c>
      <c r="O517" s="5">
        <f>($E517/$D517)*100</f>
        <v>25.41340206185567</v>
      </c>
      <c r="P517">
        <f>AVERAGE($E517,$N517)</f>
        <v>12342.5</v>
      </c>
      <c r="Q517" t="s">
        <v>8310</v>
      </c>
      <c r="R517" t="s">
        <v>8316</v>
      </c>
      <c r="S517" t="s">
        <v>8270</v>
      </c>
      <c r="T517" t="b">
        <v>0</v>
      </c>
    </row>
    <row r="518" spans="1:20" ht="33" x14ac:dyDescent="0.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 s="9">
        <f>(I518/86400)+25569+(-5/24)</f>
        <v>42151.570370370369</v>
      </c>
      <c r="K518">
        <v>1427568080</v>
      </c>
      <c r="L518" s="9">
        <f>($K518/86400)+DATE(1970,1,1)</f>
        <v>42091.778703703705</v>
      </c>
      <c r="M518" t="b">
        <v>0</v>
      </c>
      <c r="N518">
        <v>0</v>
      </c>
      <c r="O518" s="5">
        <f>($E518/$D518)*100</f>
        <v>0</v>
      </c>
      <c r="P518">
        <f>AVERAGE($E518,$N518)</f>
        <v>0</v>
      </c>
      <c r="Q518" t="s">
        <v>8310</v>
      </c>
      <c r="R518" t="s">
        <v>8316</v>
      </c>
      <c r="S518" t="s">
        <v>8270</v>
      </c>
      <c r="T518" t="b">
        <v>0</v>
      </c>
    </row>
    <row r="519" spans="1:20" ht="66" x14ac:dyDescent="0.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 s="9">
        <f>(I519/86400)+25569+(-5/24)</f>
        <v>42768.406956018516</v>
      </c>
      <c r="K519">
        <v>1483454761</v>
      </c>
      <c r="L519" s="9">
        <f>($K519/86400)+DATE(1970,1,1)</f>
        <v>42738.615289351852</v>
      </c>
      <c r="M519" t="b">
        <v>0</v>
      </c>
      <c r="N519">
        <v>3</v>
      </c>
      <c r="O519" s="5">
        <f>($E519/$D519)*100</f>
        <v>1.3666666666666667</v>
      </c>
      <c r="P519">
        <f>AVERAGE($E519,$N519)</f>
        <v>104</v>
      </c>
      <c r="Q519" t="s">
        <v>8310</v>
      </c>
      <c r="R519" t="s">
        <v>8316</v>
      </c>
      <c r="S519" t="s">
        <v>8270</v>
      </c>
      <c r="T519" t="b">
        <v>0</v>
      </c>
    </row>
    <row r="520" spans="1:20" ht="66" x14ac:dyDescent="0.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 s="9">
        <f>(I520/86400)+25569+(-5/24)</f>
        <v>42253.406944444439</v>
      </c>
      <c r="K520">
        <v>1438958824</v>
      </c>
      <c r="L520" s="9">
        <f>($K520/86400)+DATE(1970,1,1)</f>
        <v>42223.616018518514</v>
      </c>
      <c r="M520" t="b">
        <v>0</v>
      </c>
      <c r="N520">
        <v>0</v>
      </c>
      <c r="O520" s="5">
        <f>($E520/$D520)*100</f>
        <v>0</v>
      </c>
      <c r="P520">
        <f>AVERAGE($E520,$N520)</f>
        <v>0</v>
      </c>
      <c r="Q520" t="s">
        <v>8310</v>
      </c>
      <c r="R520" t="s">
        <v>8316</v>
      </c>
      <c r="S520" t="s">
        <v>8270</v>
      </c>
      <c r="T520" t="b">
        <v>0</v>
      </c>
    </row>
    <row r="521" spans="1:20" ht="66" x14ac:dyDescent="0.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 s="9">
        <f>(I521/86400)+25569+(-5/24)</f>
        <v>41248.183113425919</v>
      </c>
      <c r="K521">
        <v>1352107421</v>
      </c>
      <c r="L521" s="9">
        <f>($K521/86400)+DATE(1970,1,1)</f>
        <v>41218.391446759255</v>
      </c>
      <c r="M521" t="b">
        <v>0</v>
      </c>
      <c r="N521">
        <v>70</v>
      </c>
      <c r="O521" s="5">
        <f>($E521/$D521)*100</f>
        <v>22.881426547787683</v>
      </c>
      <c r="P521">
        <f>AVERAGE($E521,$N521)</f>
        <v>1408</v>
      </c>
      <c r="Q521" t="s">
        <v>8310</v>
      </c>
      <c r="R521" t="s">
        <v>8316</v>
      </c>
      <c r="S521" t="s">
        <v>8270</v>
      </c>
      <c r="T521" t="b">
        <v>0</v>
      </c>
    </row>
    <row r="522" spans="1:20" ht="66" x14ac:dyDescent="0.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 s="9">
        <f>(I522/86400)+25569+(-5/24)</f>
        <v>42348.493761574071</v>
      </c>
      <c r="K522">
        <v>1447174261</v>
      </c>
      <c r="L522" s="9">
        <f>($K522/86400)+DATE(1970,1,1)</f>
        <v>42318.702094907407</v>
      </c>
      <c r="M522" t="b">
        <v>0</v>
      </c>
      <c r="N522">
        <v>34</v>
      </c>
      <c r="O522" s="5">
        <f>($E522/$D522)*100</f>
        <v>102.1</v>
      </c>
      <c r="P522">
        <f>AVERAGE($E522,$N522)</f>
        <v>2569.5</v>
      </c>
      <c r="Q522" t="s">
        <v>8317</v>
      </c>
      <c r="R522" t="s">
        <v>8318</v>
      </c>
      <c r="S522" t="s">
        <v>8271</v>
      </c>
      <c r="T522" t="b">
        <v>1</v>
      </c>
    </row>
    <row r="523" spans="1:20" ht="66" x14ac:dyDescent="0.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 s="9">
        <f>(I523/86400)+25569+(-5/24)</f>
        <v>42674.999305555553</v>
      </c>
      <c r="K523">
        <v>1475460819</v>
      </c>
      <c r="L523" s="9">
        <f>($K523/86400)+DATE(1970,1,1)</f>
        <v>42646.092812499999</v>
      </c>
      <c r="M523" t="b">
        <v>0</v>
      </c>
      <c r="N523">
        <v>56</v>
      </c>
      <c r="O523" s="5">
        <f>($E523/$D523)*100</f>
        <v>104.64</v>
      </c>
      <c r="P523">
        <f>AVERAGE($E523,$N523)</f>
        <v>2644</v>
      </c>
      <c r="Q523" t="s">
        <v>8317</v>
      </c>
      <c r="R523" t="s">
        <v>8318</v>
      </c>
      <c r="S523" t="s">
        <v>8271</v>
      </c>
      <c r="T523" t="b">
        <v>1</v>
      </c>
    </row>
    <row r="524" spans="1:20" ht="49.5" x14ac:dyDescent="0.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 s="9">
        <f>(I524/86400)+25569+(-5/24)</f>
        <v>42449.790798611109</v>
      </c>
      <c r="K524">
        <v>1456793925</v>
      </c>
      <c r="L524" s="9">
        <f>($K524/86400)+DATE(1970,1,1)</f>
        <v>42430.040798611109</v>
      </c>
      <c r="M524" t="b">
        <v>0</v>
      </c>
      <c r="N524">
        <v>31</v>
      </c>
      <c r="O524" s="5">
        <f>($E524/$D524)*100</f>
        <v>114.66666666666667</v>
      </c>
      <c r="P524">
        <f>AVERAGE($E524,$N524)</f>
        <v>1735.5</v>
      </c>
      <c r="Q524" t="s">
        <v>8317</v>
      </c>
      <c r="R524" t="s">
        <v>8318</v>
      </c>
      <c r="S524" t="s">
        <v>8271</v>
      </c>
      <c r="T524" t="b">
        <v>1</v>
      </c>
    </row>
    <row r="525" spans="1:20" ht="66" x14ac:dyDescent="0.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 s="9">
        <f>(I525/86400)+25569+(-5/24)</f>
        <v>42267.924490740734</v>
      </c>
      <c r="K525">
        <v>1440213076</v>
      </c>
      <c r="L525" s="9">
        <f>($K525/86400)+DATE(1970,1,1)</f>
        <v>42238.13282407407</v>
      </c>
      <c r="M525" t="b">
        <v>0</v>
      </c>
      <c r="N525">
        <v>84</v>
      </c>
      <c r="O525" s="5">
        <f>($E525/$D525)*100</f>
        <v>120.6</v>
      </c>
      <c r="P525">
        <f>AVERAGE($E525,$N525)</f>
        <v>3057</v>
      </c>
      <c r="Q525" t="s">
        <v>8317</v>
      </c>
      <c r="R525" t="s">
        <v>8318</v>
      </c>
      <c r="S525" t="s">
        <v>8271</v>
      </c>
      <c r="T525" t="b">
        <v>1</v>
      </c>
    </row>
    <row r="526" spans="1:20" ht="66" x14ac:dyDescent="0.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 s="9">
        <f>(I526/86400)+25569+(-5/24)</f>
        <v>42522.508900462963</v>
      </c>
      <c r="K526">
        <v>1462209169</v>
      </c>
      <c r="L526" s="9">
        <f>($K526/86400)+DATE(1970,1,1)</f>
        <v>42492.717233796298</v>
      </c>
      <c r="M526" t="b">
        <v>0</v>
      </c>
      <c r="N526">
        <v>130</v>
      </c>
      <c r="O526" s="5">
        <f>($E526/$D526)*100</f>
        <v>108.67285714285715</v>
      </c>
      <c r="P526">
        <f>AVERAGE($E526,$N526)</f>
        <v>1966.7750000000001</v>
      </c>
      <c r="Q526" t="s">
        <v>8317</v>
      </c>
      <c r="R526" t="s">
        <v>8318</v>
      </c>
      <c r="S526" t="s">
        <v>8271</v>
      </c>
      <c r="T526" t="b">
        <v>1</v>
      </c>
    </row>
    <row r="527" spans="1:20" ht="66" x14ac:dyDescent="0.3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 s="9">
        <f>(I527/86400)+25569+(-5/24)</f>
        <v>41895.192604166667</v>
      </c>
      <c r="K527">
        <v>1406713041</v>
      </c>
      <c r="L527" s="9">
        <f>($K527/86400)+DATE(1970,1,1)</f>
        <v>41850.400937500002</v>
      </c>
      <c r="M527" t="b">
        <v>0</v>
      </c>
      <c r="N527">
        <v>12</v>
      </c>
      <c r="O527" s="5">
        <f>($E527/$D527)*100</f>
        <v>100</v>
      </c>
      <c r="P527">
        <f>AVERAGE($E527,$N527)</f>
        <v>6006</v>
      </c>
      <c r="Q527" t="s">
        <v>8317</v>
      </c>
      <c r="R527" t="s">
        <v>8318</v>
      </c>
      <c r="S527" t="s">
        <v>8271</v>
      </c>
      <c r="T527" t="b">
        <v>1</v>
      </c>
    </row>
    <row r="528" spans="1:20" ht="66" x14ac:dyDescent="0.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 s="9">
        <f>(I528/86400)+25569+(-5/24)</f>
        <v>42223.499999999993</v>
      </c>
      <c r="K528">
        <v>1436278344</v>
      </c>
      <c r="L528" s="9">
        <f>($K528/86400)+DATE(1970,1,1)</f>
        <v>42192.591944444444</v>
      </c>
      <c r="M528" t="b">
        <v>0</v>
      </c>
      <c r="N528">
        <v>23</v>
      </c>
      <c r="O528" s="5">
        <f>($E528/$D528)*100</f>
        <v>113.99999999999999</v>
      </c>
      <c r="P528">
        <f>AVERAGE($E528,$N528)</f>
        <v>866.5</v>
      </c>
      <c r="Q528" t="s">
        <v>8317</v>
      </c>
      <c r="R528" t="s">
        <v>8318</v>
      </c>
      <c r="S528" t="s">
        <v>8271</v>
      </c>
      <c r="T528" t="b">
        <v>1</v>
      </c>
    </row>
    <row r="529" spans="1:20" ht="66" x14ac:dyDescent="0.3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 s="9">
        <f>(I529/86400)+25569+(-5/24)</f>
        <v>42783.461805555555</v>
      </c>
      <c r="K529">
        <v>1484715366</v>
      </c>
      <c r="L529" s="9">
        <f>($K529/86400)+DATE(1970,1,1)</f>
        <v>42753.205625000002</v>
      </c>
      <c r="M529" t="b">
        <v>0</v>
      </c>
      <c r="N529">
        <v>158</v>
      </c>
      <c r="O529" s="5">
        <f>($E529/$D529)*100</f>
        <v>100.85</v>
      </c>
      <c r="P529">
        <f>AVERAGE($E529,$N529)</f>
        <v>5121.5</v>
      </c>
      <c r="Q529" t="s">
        <v>8317</v>
      </c>
      <c r="R529" t="s">
        <v>8318</v>
      </c>
      <c r="S529" t="s">
        <v>8271</v>
      </c>
      <c r="T529" t="b">
        <v>1</v>
      </c>
    </row>
    <row r="530" spans="1:20" ht="33" x14ac:dyDescent="0.3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 s="9">
        <f>(I530/86400)+25569+(-5/24)</f>
        <v>42176.680555555555</v>
      </c>
      <c r="K530">
        <v>1433109907</v>
      </c>
      <c r="L530" s="9">
        <f>($K530/86400)+DATE(1970,1,1)</f>
        <v>42155.920219907406</v>
      </c>
      <c r="M530" t="b">
        <v>0</v>
      </c>
      <c r="N530">
        <v>30</v>
      </c>
      <c r="O530" s="5">
        <f>($E530/$D530)*100</f>
        <v>115.65217391304347</v>
      </c>
      <c r="P530">
        <f>AVERAGE($E530,$N530)</f>
        <v>680</v>
      </c>
      <c r="Q530" t="s">
        <v>8317</v>
      </c>
      <c r="R530" t="s">
        <v>8318</v>
      </c>
      <c r="S530" t="s">
        <v>8271</v>
      </c>
      <c r="T530" t="b">
        <v>1</v>
      </c>
    </row>
    <row r="531" spans="1:20" ht="66" x14ac:dyDescent="0.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 s="9">
        <f>(I531/86400)+25569+(-5/24)</f>
        <v>42745.999999999993</v>
      </c>
      <c r="K531">
        <v>1482281094</v>
      </c>
      <c r="L531" s="9">
        <f>($K531/86400)+DATE(1970,1,1)</f>
        <v>42725.031180555554</v>
      </c>
      <c r="M531" t="b">
        <v>0</v>
      </c>
      <c r="N531">
        <v>18</v>
      </c>
      <c r="O531" s="5">
        <f>($E531/$D531)*100</f>
        <v>130.41666666666666</v>
      </c>
      <c r="P531">
        <f>AVERAGE($E531,$N531)</f>
        <v>791.5</v>
      </c>
      <c r="Q531" t="s">
        <v>8317</v>
      </c>
      <c r="R531" t="s">
        <v>8318</v>
      </c>
      <c r="S531" t="s">
        <v>8271</v>
      </c>
      <c r="T531" t="b">
        <v>1</v>
      </c>
    </row>
    <row r="532" spans="1:20" ht="66" x14ac:dyDescent="0.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 s="9">
        <f>(I532/86400)+25569+(-5/24)</f>
        <v>42178.874999999993</v>
      </c>
      <c r="K532">
        <v>1433254268</v>
      </c>
      <c r="L532" s="9">
        <f>($K532/86400)+DATE(1970,1,1)</f>
        <v>42157.591064814813</v>
      </c>
      <c r="M532" t="b">
        <v>0</v>
      </c>
      <c r="N532">
        <v>29</v>
      </c>
      <c r="O532" s="5">
        <f>($E532/$D532)*100</f>
        <v>107.78267254038178</v>
      </c>
      <c r="P532">
        <f>AVERAGE($E532,$N532)</f>
        <v>1849.5</v>
      </c>
      <c r="Q532" t="s">
        <v>8317</v>
      </c>
      <c r="R532" t="s">
        <v>8318</v>
      </c>
      <c r="S532" t="s">
        <v>8271</v>
      </c>
      <c r="T532" t="b">
        <v>1</v>
      </c>
    </row>
    <row r="533" spans="1:20" ht="66" x14ac:dyDescent="0.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 s="9">
        <f>(I533/86400)+25569+(-5/24)</f>
        <v>42721.082638888889</v>
      </c>
      <c r="K533">
        <v>1478050429</v>
      </c>
      <c r="L533" s="9">
        <f>($K533/86400)+DATE(1970,1,1)</f>
        <v>42676.065150462964</v>
      </c>
      <c r="M533" t="b">
        <v>0</v>
      </c>
      <c r="N533">
        <v>31</v>
      </c>
      <c r="O533" s="5">
        <f>($E533/$D533)*100</f>
        <v>100</v>
      </c>
      <c r="P533">
        <f>AVERAGE($E533,$N533)</f>
        <v>2015.5</v>
      </c>
      <c r="Q533" t="s">
        <v>8317</v>
      </c>
      <c r="R533" t="s">
        <v>8318</v>
      </c>
      <c r="S533" t="s">
        <v>8271</v>
      </c>
      <c r="T533" t="b">
        <v>1</v>
      </c>
    </row>
    <row r="534" spans="1:20" ht="66" x14ac:dyDescent="0.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 s="9">
        <f>(I534/86400)+25569+(-5/24)</f>
        <v>42502.798703703702</v>
      </c>
      <c r="K534">
        <v>1460506208</v>
      </c>
      <c r="L534" s="9">
        <f>($K534/86400)+DATE(1970,1,1)</f>
        <v>42473.007037037038</v>
      </c>
      <c r="M534" t="b">
        <v>0</v>
      </c>
      <c r="N534">
        <v>173</v>
      </c>
      <c r="O534" s="5">
        <f>($E534/$D534)*100</f>
        <v>123.25</v>
      </c>
      <c r="P534">
        <f>AVERAGE($E534,$N534)</f>
        <v>6249</v>
      </c>
      <c r="Q534" t="s">
        <v>8317</v>
      </c>
      <c r="R534" t="s">
        <v>8318</v>
      </c>
      <c r="S534" t="s">
        <v>8271</v>
      </c>
      <c r="T534" t="b">
        <v>1</v>
      </c>
    </row>
    <row r="535" spans="1:20" ht="66" x14ac:dyDescent="0.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 s="9">
        <f>(I535/86400)+25569+(-5/24)</f>
        <v>42506.226446759254</v>
      </c>
      <c r="K535">
        <v>1461320765</v>
      </c>
      <c r="L535" s="9">
        <f>($K535/86400)+DATE(1970,1,1)</f>
        <v>42482.43478009259</v>
      </c>
      <c r="M535" t="b">
        <v>0</v>
      </c>
      <c r="N535">
        <v>17</v>
      </c>
      <c r="O535" s="5">
        <f>($E535/$D535)*100</f>
        <v>100.2</v>
      </c>
      <c r="P535">
        <f>AVERAGE($E535,$N535)</f>
        <v>1010.5</v>
      </c>
      <c r="Q535" t="s">
        <v>8317</v>
      </c>
      <c r="R535" t="s">
        <v>8318</v>
      </c>
      <c r="S535" t="s">
        <v>8271</v>
      </c>
      <c r="T535" t="b">
        <v>1</v>
      </c>
    </row>
    <row r="536" spans="1:20" ht="66" x14ac:dyDescent="0.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 s="9">
        <f>(I536/86400)+25569+(-5/24)</f>
        <v>42309.749999999993</v>
      </c>
      <c r="K536">
        <v>1443036470</v>
      </c>
      <c r="L536" s="9">
        <f>($K536/86400)+DATE(1970,1,1)</f>
        <v>42270.810995370368</v>
      </c>
      <c r="M536" t="b">
        <v>0</v>
      </c>
      <c r="N536">
        <v>48</v>
      </c>
      <c r="O536" s="5">
        <f>($E536/$D536)*100</f>
        <v>104.66666666666666</v>
      </c>
      <c r="P536">
        <f>AVERAGE($E536,$N536)</f>
        <v>7874</v>
      </c>
      <c r="Q536" t="s">
        <v>8317</v>
      </c>
      <c r="R536" t="s">
        <v>8318</v>
      </c>
      <c r="S536" t="s">
        <v>8271</v>
      </c>
      <c r="T536" t="b">
        <v>1</v>
      </c>
    </row>
    <row r="537" spans="1:20" ht="49.5" x14ac:dyDescent="0.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 s="9">
        <f>(I537/86400)+25569+(-5/24)</f>
        <v>42741.336863425924</v>
      </c>
      <c r="K537">
        <v>1481115905</v>
      </c>
      <c r="L537" s="9">
        <f>($K537/86400)+DATE(1970,1,1)</f>
        <v>42711.54519675926</v>
      </c>
      <c r="M537" t="b">
        <v>0</v>
      </c>
      <c r="N537">
        <v>59</v>
      </c>
      <c r="O537" s="5">
        <f>($E537/$D537)*100</f>
        <v>102.49999999999999</v>
      </c>
      <c r="P537">
        <f>AVERAGE($E537,$N537)</f>
        <v>1054.5</v>
      </c>
      <c r="Q537" t="s">
        <v>8317</v>
      </c>
      <c r="R537" t="s">
        <v>8318</v>
      </c>
      <c r="S537" t="s">
        <v>8271</v>
      </c>
      <c r="T537" t="b">
        <v>1</v>
      </c>
    </row>
    <row r="538" spans="1:20" ht="66" x14ac:dyDescent="0.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 s="9">
        <f>(I538/86400)+25569+(-5/24)</f>
        <v>42219.541666666664</v>
      </c>
      <c r="K538">
        <v>1435133807</v>
      </c>
      <c r="L538" s="9">
        <f>($K538/86400)+DATE(1970,1,1)</f>
        <v>42179.344988425924</v>
      </c>
      <c r="M538" t="b">
        <v>0</v>
      </c>
      <c r="N538">
        <v>39</v>
      </c>
      <c r="O538" s="5">
        <f>($E538/$D538)*100</f>
        <v>118.25757575757576</v>
      </c>
      <c r="P538">
        <f>AVERAGE($E538,$N538)</f>
        <v>1970.75</v>
      </c>
      <c r="Q538" t="s">
        <v>8317</v>
      </c>
      <c r="R538" t="s">
        <v>8318</v>
      </c>
      <c r="S538" t="s">
        <v>8271</v>
      </c>
      <c r="T538" t="b">
        <v>1</v>
      </c>
    </row>
    <row r="539" spans="1:20" ht="66" x14ac:dyDescent="0.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 s="9">
        <f>(I539/86400)+25569+(-5/24)</f>
        <v>42312.601747685178</v>
      </c>
      <c r="K539">
        <v>1444069591</v>
      </c>
      <c r="L539" s="9">
        <f>($K539/86400)+DATE(1970,1,1)</f>
        <v>42282.768414351856</v>
      </c>
      <c r="M539" t="b">
        <v>0</v>
      </c>
      <c r="N539">
        <v>59</v>
      </c>
      <c r="O539" s="5">
        <f>($E539/$D539)*100</f>
        <v>120.5</v>
      </c>
      <c r="P539">
        <f>AVERAGE($E539,$N539)</f>
        <v>1234.5</v>
      </c>
      <c r="Q539" t="s">
        <v>8317</v>
      </c>
      <c r="R539" t="s">
        <v>8318</v>
      </c>
      <c r="S539" t="s">
        <v>8271</v>
      </c>
      <c r="T539" t="b">
        <v>1</v>
      </c>
    </row>
    <row r="540" spans="1:20" ht="66" x14ac:dyDescent="0.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 s="9">
        <f>(I540/86400)+25569+(-5/24)</f>
        <v>42503.586377314808</v>
      </c>
      <c r="K540">
        <v>1460574263</v>
      </c>
      <c r="L540" s="9">
        <f>($K540/86400)+DATE(1970,1,1)</f>
        <v>42473.794710648144</v>
      </c>
      <c r="M540" t="b">
        <v>0</v>
      </c>
      <c r="N540">
        <v>60</v>
      </c>
      <c r="O540" s="5">
        <f>($E540/$D540)*100</f>
        <v>302.42</v>
      </c>
      <c r="P540">
        <f>AVERAGE($E540,$N540)</f>
        <v>7590.5</v>
      </c>
      <c r="Q540" t="s">
        <v>8317</v>
      </c>
      <c r="R540" t="s">
        <v>8318</v>
      </c>
      <c r="S540" t="s">
        <v>8271</v>
      </c>
      <c r="T540" t="b">
        <v>1</v>
      </c>
    </row>
    <row r="541" spans="1:20" ht="49.5" x14ac:dyDescent="0.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 s="9">
        <f>(I541/86400)+25569+(-5/24)</f>
        <v>42555.841516203705</v>
      </c>
      <c r="K541">
        <v>1465866707</v>
      </c>
      <c r="L541" s="9">
        <f>($K541/86400)+DATE(1970,1,1)</f>
        <v>42535.049849537041</v>
      </c>
      <c r="M541" t="b">
        <v>0</v>
      </c>
      <c r="N541">
        <v>20</v>
      </c>
      <c r="O541" s="5">
        <f>($E541/$D541)*100</f>
        <v>100.64400000000001</v>
      </c>
      <c r="P541">
        <f>AVERAGE($E541,$N541)</f>
        <v>261.61</v>
      </c>
      <c r="Q541" t="s">
        <v>8317</v>
      </c>
      <c r="R541" t="s">
        <v>8318</v>
      </c>
      <c r="S541" t="s">
        <v>8271</v>
      </c>
      <c r="T541" t="b">
        <v>1</v>
      </c>
    </row>
    <row r="542" spans="1:20" ht="66" x14ac:dyDescent="0.3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 s="9">
        <f>(I542/86400)+25569+(-5/24)</f>
        <v>42039.608865740738</v>
      </c>
      <c r="K542">
        <v>1420486606</v>
      </c>
      <c r="L542" s="9">
        <f>($K542/86400)+DATE(1970,1,1)</f>
        <v>42009.817199074074</v>
      </c>
      <c r="M542" t="b">
        <v>0</v>
      </c>
      <c r="N542">
        <v>1</v>
      </c>
      <c r="O542" s="5">
        <f>($E542/$D542)*100</f>
        <v>6.6666666666666671E-3</v>
      </c>
      <c r="P542">
        <f>AVERAGE($E542,$N542)</f>
        <v>1</v>
      </c>
      <c r="Q542" t="s">
        <v>8319</v>
      </c>
      <c r="R542" t="s">
        <v>8320</v>
      </c>
      <c r="S542" t="s">
        <v>8272</v>
      </c>
      <c r="T542" t="b">
        <v>0</v>
      </c>
    </row>
    <row r="543" spans="1:20" ht="49.5" x14ac:dyDescent="0.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 s="9">
        <f>(I543/86400)+25569+(-5/24)</f>
        <v>42305.838356481479</v>
      </c>
      <c r="K543">
        <v>1443488834</v>
      </c>
      <c r="L543" s="9">
        <f>($K543/86400)+DATE(1970,1,1)</f>
        <v>42276.046689814815</v>
      </c>
      <c r="M543" t="b">
        <v>0</v>
      </c>
      <c r="N543">
        <v>1</v>
      </c>
      <c r="O543" s="5">
        <f>($E543/$D543)*100</f>
        <v>0.55555555555555558</v>
      </c>
      <c r="P543">
        <f>AVERAGE($E543,$N543)</f>
        <v>13</v>
      </c>
      <c r="Q543" t="s">
        <v>8319</v>
      </c>
      <c r="R543" t="s">
        <v>8320</v>
      </c>
      <c r="S543" t="s">
        <v>8272</v>
      </c>
      <c r="T543" t="b">
        <v>0</v>
      </c>
    </row>
    <row r="544" spans="1:20" ht="49.5" x14ac:dyDescent="0.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 s="9">
        <f>(I544/86400)+25569+(-5/24)</f>
        <v>42493.487453703703</v>
      </c>
      <c r="K544">
        <v>1457113316</v>
      </c>
      <c r="L544" s="9">
        <f>($K544/86400)+DATE(1970,1,1)</f>
        <v>42433.737453703703</v>
      </c>
      <c r="M544" t="b">
        <v>0</v>
      </c>
      <c r="N544">
        <v>1</v>
      </c>
      <c r="O544" s="5">
        <f>($E544/$D544)*100</f>
        <v>3.9999999999999996E-4</v>
      </c>
      <c r="P544">
        <f>AVERAGE($E544,$N544)</f>
        <v>1</v>
      </c>
      <c r="Q544" t="s">
        <v>8319</v>
      </c>
      <c r="R544" t="s">
        <v>8320</v>
      </c>
      <c r="S544" t="s">
        <v>8272</v>
      </c>
      <c r="T544" t="b">
        <v>0</v>
      </c>
    </row>
    <row r="545" spans="1:20" ht="66" x14ac:dyDescent="0.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 s="9">
        <f>(I545/86400)+25569+(-5/24)</f>
        <v>41943.88381944444</v>
      </c>
      <c r="K545">
        <v>1412215962</v>
      </c>
      <c r="L545" s="9">
        <f>($K545/86400)+DATE(1970,1,1)</f>
        <v>41914.092152777775</v>
      </c>
      <c r="M545" t="b">
        <v>0</v>
      </c>
      <c r="N545">
        <v>2</v>
      </c>
      <c r="O545" s="5">
        <f>($E545/$D545)*100</f>
        <v>0.31818181818181818</v>
      </c>
      <c r="P545">
        <f>AVERAGE($E545,$N545)</f>
        <v>36</v>
      </c>
      <c r="Q545" t="s">
        <v>8319</v>
      </c>
      <c r="R545" t="s">
        <v>8320</v>
      </c>
      <c r="S545" t="s">
        <v>8272</v>
      </c>
      <c r="T545" t="b">
        <v>0</v>
      </c>
    </row>
    <row r="546" spans="1:20" ht="66" x14ac:dyDescent="0.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 s="9">
        <f>(I546/86400)+25569+(-5/24)</f>
        <v>42555.448611111111</v>
      </c>
      <c r="K546">
        <v>1465055160</v>
      </c>
      <c r="L546" s="9">
        <f>($K546/86400)+DATE(1970,1,1)</f>
        <v>42525.656944444447</v>
      </c>
      <c r="M546" t="b">
        <v>0</v>
      </c>
      <c r="N546">
        <v>2</v>
      </c>
      <c r="O546" s="5">
        <f>($E546/$D546)*100</f>
        <v>1.2</v>
      </c>
      <c r="P546">
        <f>AVERAGE($E546,$N546)</f>
        <v>4</v>
      </c>
      <c r="Q546" t="s">
        <v>8319</v>
      </c>
      <c r="R546" t="s">
        <v>8320</v>
      </c>
      <c r="S546" t="s">
        <v>8272</v>
      </c>
      <c r="T546" t="b">
        <v>0</v>
      </c>
    </row>
    <row r="547" spans="1:20" ht="66" x14ac:dyDescent="0.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 s="9">
        <f>(I547/86400)+25569+(-5/24)</f>
        <v>42323.425798611112</v>
      </c>
      <c r="K547">
        <v>1444140789</v>
      </c>
      <c r="L547" s="9">
        <f>($K547/86400)+DATE(1970,1,1)</f>
        <v>42283.592465277776</v>
      </c>
      <c r="M547" t="b">
        <v>0</v>
      </c>
      <c r="N547">
        <v>34</v>
      </c>
      <c r="O547" s="5">
        <f>($E547/$D547)*100</f>
        <v>27.383999999999997</v>
      </c>
      <c r="P547">
        <f>AVERAGE($E547,$N547)</f>
        <v>6863</v>
      </c>
      <c r="Q547" t="s">
        <v>8319</v>
      </c>
      <c r="R547" t="s">
        <v>8320</v>
      </c>
      <c r="S547" t="s">
        <v>8272</v>
      </c>
      <c r="T547" t="b">
        <v>0</v>
      </c>
    </row>
    <row r="548" spans="1:20" ht="66" x14ac:dyDescent="0.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 s="9">
        <f>(I548/86400)+25569+(-5/24)</f>
        <v>42294.459664351853</v>
      </c>
      <c r="K548">
        <v>1441209715</v>
      </c>
      <c r="L548" s="9">
        <f>($K548/86400)+DATE(1970,1,1)</f>
        <v>42249.667997685188</v>
      </c>
      <c r="M548" t="b">
        <v>0</v>
      </c>
      <c r="N548">
        <v>2</v>
      </c>
      <c r="O548" s="5">
        <f>($E548/$D548)*100</f>
        <v>8.666666666666667E-2</v>
      </c>
      <c r="P548">
        <f>AVERAGE($E548,$N548)</f>
        <v>27</v>
      </c>
      <c r="Q548" t="s">
        <v>8319</v>
      </c>
      <c r="R548" t="s">
        <v>8320</v>
      </c>
      <c r="S548" t="s">
        <v>8272</v>
      </c>
      <c r="T548" t="b">
        <v>0</v>
      </c>
    </row>
    <row r="549" spans="1:20" ht="66" x14ac:dyDescent="0.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 s="9">
        <f>(I549/86400)+25569+(-5/24)</f>
        <v>42410.488009259258</v>
      </c>
      <c r="K549">
        <v>1452530564</v>
      </c>
      <c r="L549" s="9">
        <f>($K549/86400)+DATE(1970,1,1)</f>
        <v>42380.696342592593</v>
      </c>
      <c r="M549" t="b">
        <v>0</v>
      </c>
      <c r="N549">
        <v>0</v>
      </c>
      <c r="O549" s="5">
        <f>($E549/$D549)*100</f>
        <v>0</v>
      </c>
      <c r="P549">
        <f>AVERAGE($E549,$N549)</f>
        <v>0</v>
      </c>
      <c r="Q549" t="s">
        <v>8319</v>
      </c>
      <c r="R549" t="s">
        <v>8320</v>
      </c>
      <c r="S549" t="s">
        <v>8272</v>
      </c>
      <c r="T549" t="b">
        <v>0</v>
      </c>
    </row>
    <row r="550" spans="1:20" ht="66" x14ac:dyDescent="0.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 s="9">
        <f>(I550/86400)+25569+(-5/24)</f>
        <v>42306.695</v>
      </c>
      <c r="K550">
        <v>1443562848</v>
      </c>
      <c r="L550" s="9">
        <f>($K550/86400)+DATE(1970,1,1)</f>
        <v>42276.903333333335</v>
      </c>
      <c r="M550" t="b">
        <v>0</v>
      </c>
      <c r="N550">
        <v>1</v>
      </c>
      <c r="O550" s="5">
        <f>($E550/$D550)*100</f>
        <v>0.09</v>
      </c>
      <c r="P550">
        <f>AVERAGE($E550,$N550)</f>
        <v>5</v>
      </c>
      <c r="Q550" t="s">
        <v>8319</v>
      </c>
      <c r="R550" t="s">
        <v>8320</v>
      </c>
      <c r="S550" t="s">
        <v>8272</v>
      </c>
      <c r="T550" t="b">
        <v>0</v>
      </c>
    </row>
    <row r="551" spans="1:20" ht="66" x14ac:dyDescent="0.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 s="9">
        <f>(I551/86400)+25569+(-5/24)</f>
        <v>42193.428495370368</v>
      </c>
      <c r="K551">
        <v>1433776622</v>
      </c>
      <c r="L551" s="9">
        <f>($K551/86400)+DATE(1970,1,1)</f>
        <v>42163.636828703704</v>
      </c>
      <c r="M551" t="b">
        <v>0</v>
      </c>
      <c r="N551">
        <v>8</v>
      </c>
      <c r="O551" s="5">
        <f>($E551/$D551)*100</f>
        <v>2.7199999999999998</v>
      </c>
      <c r="P551">
        <f>AVERAGE($E551,$N551)</f>
        <v>38</v>
      </c>
      <c r="Q551" t="s">
        <v>8319</v>
      </c>
      <c r="R551" t="s">
        <v>8320</v>
      </c>
      <c r="S551" t="s">
        <v>8272</v>
      </c>
      <c r="T551" t="b">
        <v>0</v>
      </c>
    </row>
    <row r="552" spans="1:20" ht="66" x14ac:dyDescent="0.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 s="9">
        <f>(I552/86400)+25569+(-5/24)</f>
        <v>42765.999999999993</v>
      </c>
      <c r="K552">
        <v>1484756245</v>
      </c>
      <c r="L552" s="9">
        <f>($K552/86400)+DATE(1970,1,1)</f>
        <v>42753.678761574076</v>
      </c>
      <c r="M552" t="b">
        <v>0</v>
      </c>
      <c r="N552">
        <v>4</v>
      </c>
      <c r="O552" s="5">
        <f>($E552/$D552)*100</f>
        <v>0.70000000000000007</v>
      </c>
      <c r="P552">
        <f>AVERAGE($E552,$N552)</f>
        <v>19.5</v>
      </c>
      <c r="Q552" t="s">
        <v>8319</v>
      </c>
      <c r="R552" t="s">
        <v>8320</v>
      </c>
      <c r="S552" t="s">
        <v>8272</v>
      </c>
      <c r="T552" t="b">
        <v>0</v>
      </c>
    </row>
    <row r="553" spans="1:20" ht="66" x14ac:dyDescent="0.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 s="9">
        <f>(I553/86400)+25569+(-5/24)</f>
        <v>42217.536805555552</v>
      </c>
      <c r="K553">
        <v>1434609424</v>
      </c>
      <c r="L553" s="9">
        <f>($K553/86400)+DATE(1970,1,1)</f>
        <v>42173.275740740741</v>
      </c>
      <c r="M553" t="b">
        <v>0</v>
      </c>
      <c r="N553">
        <v>28</v>
      </c>
      <c r="O553" s="5">
        <f>($E553/$D553)*100</f>
        <v>5.0413333333333332</v>
      </c>
      <c r="P553">
        <f>AVERAGE($E553,$N553)</f>
        <v>1904.5</v>
      </c>
      <c r="Q553" t="s">
        <v>8319</v>
      </c>
      <c r="R553" t="s">
        <v>8320</v>
      </c>
      <c r="S553" t="s">
        <v>8272</v>
      </c>
      <c r="T553" t="b">
        <v>0</v>
      </c>
    </row>
    <row r="554" spans="1:20" ht="49.5" x14ac:dyDescent="0.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 s="9">
        <f>(I554/86400)+25569+(-5/24)</f>
        <v>42378.408518518518</v>
      </c>
      <c r="K554">
        <v>1447166896</v>
      </c>
      <c r="L554" s="9">
        <f>($K554/86400)+DATE(1970,1,1)</f>
        <v>42318.616851851853</v>
      </c>
      <c r="M554" t="b">
        <v>0</v>
      </c>
      <c r="N554">
        <v>0</v>
      </c>
      <c r="O554" s="5">
        <f>($E554/$D554)*100</f>
        <v>0</v>
      </c>
      <c r="P554">
        <f>AVERAGE($E554,$N554)</f>
        <v>0</v>
      </c>
      <c r="Q554" t="s">
        <v>8319</v>
      </c>
      <c r="R554" t="s">
        <v>8320</v>
      </c>
      <c r="S554" t="s">
        <v>8272</v>
      </c>
      <c r="T554" t="b">
        <v>0</v>
      </c>
    </row>
    <row r="555" spans="1:20" ht="49.5" x14ac:dyDescent="0.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 s="9">
        <f>(I555/86400)+25569+(-5/24)</f>
        <v>41957.553136574068</v>
      </c>
      <c r="K555">
        <v>1413393391</v>
      </c>
      <c r="L555" s="9">
        <f>($K555/86400)+DATE(1970,1,1)</f>
        <v>41927.71980324074</v>
      </c>
      <c r="M555" t="b">
        <v>0</v>
      </c>
      <c r="N555">
        <v>6</v>
      </c>
      <c r="O555" s="5">
        <f>($E555/$D555)*100</f>
        <v>0.49199999999999999</v>
      </c>
      <c r="P555">
        <f>AVERAGE($E555,$N555)</f>
        <v>64.5</v>
      </c>
      <c r="Q555" t="s">
        <v>8319</v>
      </c>
      <c r="R555" t="s">
        <v>8320</v>
      </c>
      <c r="S555" t="s">
        <v>8272</v>
      </c>
      <c r="T555" t="b">
        <v>0</v>
      </c>
    </row>
    <row r="556" spans="1:20" ht="66" x14ac:dyDescent="0.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 s="9">
        <f>(I556/86400)+25569+(-5/24)</f>
        <v>41931.476527777777</v>
      </c>
      <c r="K556">
        <v>1411143972</v>
      </c>
      <c r="L556" s="9">
        <f>($K556/86400)+DATE(1970,1,1)</f>
        <v>41901.684861111113</v>
      </c>
      <c r="M556" t="b">
        <v>0</v>
      </c>
      <c r="N556">
        <v>22</v>
      </c>
      <c r="O556" s="5">
        <f>($E556/$D556)*100</f>
        <v>36.589147286821706</v>
      </c>
      <c r="P556">
        <f>AVERAGE($E556,$N556)</f>
        <v>719</v>
      </c>
      <c r="Q556" t="s">
        <v>8319</v>
      </c>
      <c r="R556" t="s">
        <v>8320</v>
      </c>
      <c r="S556" t="s">
        <v>8272</v>
      </c>
      <c r="T556" t="b">
        <v>0</v>
      </c>
    </row>
    <row r="557" spans="1:20" ht="66" x14ac:dyDescent="0.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 s="9">
        <f>(I557/86400)+25569+(-5/24)</f>
        <v>42533.145173611112</v>
      </c>
      <c r="K557">
        <v>1463128143</v>
      </c>
      <c r="L557" s="9">
        <f>($K557/86400)+DATE(1970,1,1)</f>
        <v>42503.353506944448</v>
      </c>
      <c r="M557" t="b">
        <v>0</v>
      </c>
      <c r="N557">
        <v>0</v>
      </c>
      <c r="O557" s="5">
        <f>($E557/$D557)*100</f>
        <v>0</v>
      </c>
      <c r="P557">
        <f>AVERAGE($E557,$N557)</f>
        <v>0</v>
      </c>
      <c r="Q557" t="s">
        <v>8319</v>
      </c>
      <c r="R557" t="s">
        <v>8320</v>
      </c>
      <c r="S557" t="s">
        <v>8272</v>
      </c>
      <c r="T557" t="b">
        <v>0</v>
      </c>
    </row>
    <row r="558" spans="1:20" ht="33" x14ac:dyDescent="0.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 s="9">
        <f>(I558/86400)+25569+(-5/24)</f>
        <v>42375.651817129627</v>
      </c>
      <c r="K558">
        <v>1449520717</v>
      </c>
      <c r="L558" s="9">
        <f>($K558/86400)+DATE(1970,1,1)</f>
        <v>42345.860150462962</v>
      </c>
      <c r="M558" t="b">
        <v>0</v>
      </c>
      <c r="N558">
        <v>1</v>
      </c>
      <c r="O558" s="5">
        <f>($E558/$D558)*100</f>
        <v>2.5</v>
      </c>
      <c r="P558">
        <f>AVERAGE($E558,$N558)</f>
        <v>100.5</v>
      </c>
      <c r="Q558" t="s">
        <v>8319</v>
      </c>
      <c r="R558" t="s">
        <v>8320</v>
      </c>
      <c r="S558" t="s">
        <v>8272</v>
      </c>
      <c r="T558" t="b">
        <v>0</v>
      </c>
    </row>
    <row r="559" spans="1:20" ht="66" x14ac:dyDescent="0.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 s="9">
        <f>(I559/86400)+25569+(-5/24)</f>
        <v>42706.775497685179</v>
      </c>
      <c r="K559">
        <v>1478126203</v>
      </c>
      <c r="L559" s="9">
        <f>($K559/86400)+DATE(1970,1,1)</f>
        <v>42676.942164351851</v>
      </c>
      <c r="M559" t="b">
        <v>0</v>
      </c>
      <c r="N559">
        <v>20</v>
      </c>
      <c r="O559" s="5">
        <f>($E559/$D559)*100</f>
        <v>0.91066666666666674</v>
      </c>
      <c r="P559">
        <f>AVERAGE($E559,$N559)</f>
        <v>693</v>
      </c>
      <c r="Q559" t="s">
        <v>8319</v>
      </c>
      <c r="R559" t="s">
        <v>8320</v>
      </c>
      <c r="S559" t="s">
        <v>8272</v>
      </c>
      <c r="T559" t="b">
        <v>0</v>
      </c>
    </row>
    <row r="560" spans="1:20" ht="66" x14ac:dyDescent="0.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 s="9">
        <f>(I560/86400)+25569+(-5/24)</f>
        <v>42087.633159722223</v>
      </c>
      <c r="K560">
        <v>1424639505</v>
      </c>
      <c r="L560" s="9">
        <f>($K560/86400)+DATE(1970,1,1)</f>
        <v>42057.883159722223</v>
      </c>
      <c r="M560" t="b">
        <v>0</v>
      </c>
      <c r="N560">
        <v>0</v>
      </c>
      <c r="O560" s="5">
        <f>($E560/$D560)*100</f>
        <v>0</v>
      </c>
      <c r="P560">
        <f>AVERAGE($E560,$N560)</f>
        <v>0</v>
      </c>
      <c r="Q560" t="s">
        <v>8319</v>
      </c>
      <c r="R560" t="s">
        <v>8320</v>
      </c>
      <c r="S560" t="s">
        <v>8272</v>
      </c>
      <c r="T560" t="b">
        <v>0</v>
      </c>
    </row>
    <row r="561" spans="1:20" ht="66" x14ac:dyDescent="0.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 s="9">
        <f>(I561/86400)+25569+(-5/24)</f>
        <v>42351.074768518512</v>
      </c>
      <c r="K561">
        <v>1447397260</v>
      </c>
      <c r="L561" s="9">
        <f>($K561/86400)+DATE(1970,1,1)</f>
        <v>42321.283101851848</v>
      </c>
      <c r="M561" t="b">
        <v>0</v>
      </c>
      <c r="N561">
        <v>1</v>
      </c>
      <c r="O561" s="5">
        <f>($E561/$D561)*100</f>
        <v>2.0833333333333336E-2</v>
      </c>
      <c r="P561">
        <f>AVERAGE($E561,$N561)</f>
        <v>25.5</v>
      </c>
      <c r="Q561" t="s">
        <v>8319</v>
      </c>
      <c r="R561" t="s">
        <v>8320</v>
      </c>
      <c r="S561" t="s">
        <v>8272</v>
      </c>
      <c r="T561" t="b">
        <v>0</v>
      </c>
    </row>
    <row r="562" spans="1:20" ht="49.5" x14ac:dyDescent="0.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 s="9">
        <f>(I562/86400)+25569+(-5/24)</f>
        <v>41990.563020833331</v>
      </c>
      <c r="K562">
        <v>1416249045</v>
      </c>
      <c r="L562" s="9">
        <f>($K562/86400)+DATE(1970,1,1)</f>
        <v>41960.771354166667</v>
      </c>
      <c r="M562" t="b">
        <v>0</v>
      </c>
      <c r="N562">
        <v>3</v>
      </c>
      <c r="O562" s="5">
        <f>($E562/$D562)*100</f>
        <v>1.2E-2</v>
      </c>
      <c r="P562">
        <f>AVERAGE($E562,$N562)</f>
        <v>7.5</v>
      </c>
      <c r="Q562" t="s">
        <v>8319</v>
      </c>
      <c r="R562" t="s">
        <v>8320</v>
      </c>
      <c r="S562" t="s">
        <v>8272</v>
      </c>
      <c r="T562" t="b">
        <v>0</v>
      </c>
    </row>
    <row r="563" spans="1:20" ht="66" x14ac:dyDescent="0.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 s="9">
        <f>(I563/86400)+25569+(-5/24)</f>
        <v>42303.450381944444</v>
      </c>
      <c r="K563">
        <v>1442850513</v>
      </c>
      <c r="L563" s="9">
        <f>($K563/86400)+DATE(1970,1,1)</f>
        <v>42268.658715277779</v>
      </c>
      <c r="M563" t="b">
        <v>0</v>
      </c>
      <c r="N563">
        <v>2</v>
      </c>
      <c r="O563" s="5">
        <f>($E563/$D563)*100</f>
        <v>0.36666666666666664</v>
      </c>
      <c r="P563">
        <f>AVERAGE($E563,$N563)</f>
        <v>28.5</v>
      </c>
      <c r="Q563" t="s">
        <v>8319</v>
      </c>
      <c r="R563" t="s">
        <v>8320</v>
      </c>
      <c r="S563" t="s">
        <v>8272</v>
      </c>
      <c r="T563" t="b">
        <v>0</v>
      </c>
    </row>
    <row r="564" spans="1:20" ht="66" x14ac:dyDescent="0.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 s="9">
        <f>(I564/86400)+25569+(-5/24)</f>
        <v>42722.180729166663</v>
      </c>
      <c r="K564">
        <v>1479460815</v>
      </c>
      <c r="L564" s="9">
        <f>($K564/86400)+DATE(1970,1,1)</f>
        <v>42692.389062499999</v>
      </c>
      <c r="M564" t="b">
        <v>0</v>
      </c>
      <c r="N564">
        <v>0</v>
      </c>
      <c r="O564" s="5">
        <f>($E564/$D564)*100</f>
        <v>0</v>
      </c>
      <c r="P564">
        <f>AVERAGE($E564,$N564)</f>
        <v>0</v>
      </c>
      <c r="Q564" t="s">
        <v>8319</v>
      </c>
      <c r="R564" t="s">
        <v>8320</v>
      </c>
      <c r="S564" t="s">
        <v>8272</v>
      </c>
      <c r="T564" t="b">
        <v>0</v>
      </c>
    </row>
    <row r="565" spans="1:20" ht="66" x14ac:dyDescent="0.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 s="9">
        <f>(I565/86400)+25569+(-5/24)</f>
        <v>42051.861655092587</v>
      </c>
      <c r="K565">
        <v>1421545247</v>
      </c>
      <c r="L565" s="9">
        <f>($K565/86400)+DATE(1970,1,1)</f>
        <v>42022.069988425923</v>
      </c>
      <c r="M565" t="b">
        <v>0</v>
      </c>
      <c r="N565">
        <v>2</v>
      </c>
      <c r="O565" s="5">
        <f>($E565/$D565)*100</f>
        <v>9.0666666666666659E-2</v>
      </c>
      <c r="P565">
        <f>AVERAGE($E565,$N565)</f>
        <v>35</v>
      </c>
      <c r="Q565" t="s">
        <v>8319</v>
      </c>
      <c r="R565" t="s">
        <v>8320</v>
      </c>
      <c r="S565" t="s">
        <v>8272</v>
      </c>
      <c r="T565" t="b">
        <v>0</v>
      </c>
    </row>
    <row r="566" spans="1:20" ht="66" x14ac:dyDescent="0.3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 s="9">
        <f>(I566/86400)+25569+(-5/24)</f>
        <v>42441.734664351847</v>
      </c>
      <c r="K566">
        <v>1455230275</v>
      </c>
      <c r="L566" s="9">
        <f>($K566/86400)+DATE(1970,1,1)</f>
        <v>42411.942997685182</v>
      </c>
      <c r="M566" t="b">
        <v>0</v>
      </c>
      <c r="N566">
        <v>1</v>
      </c>
      <c r="O566" s="5">
        <f>($E566/$D566)*100</f>
        <v>5.5555555555555558E-3</v>
      </c>
      <c r="P566">
        <f>AVERAGE($E566,$N566)</f>
        <v>1</v>
      </c>
      <c r="Q566" t="s">
        <v>8319</v>
      </c>
      <c r="R566" t="s">
        <v>8320</v>
      </c>
      <c r="S566" t="s">
        <v>8272</v>
      </c>
      <c r="T566" t="b">
        <v>0</v>
      </c>
    </row>
    <row r="567" spans="1:20" ht="66" x14ac:dyDescent="0.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 s="9">
        <f>(I567/86400)+25569+(-5/24)</f>
        <v>42195.576956018514</v>
      </c>
      <c r="K567">
        <v>1433962249</v>
      </c>
      <c r="L567" s="9">
        <f>($K567/86400)+DATE(1970,1,1)</f>
        <v>42165.78528935185</v>
      </c>
      <c r="M567" t="b">
        <v>0</v>
      </c>
      <c r="N567">
        <v>0</v>
      </c>
      <c r="O567" s="5">
        <f>($E567/$D567)*100</f>
        <v>0</v>
      </c>
      <c r="P567">
        <f>AVERAGE($E567,$N567)</f>
        <v>0</v>
      </c>
      <c r="Q567" t="s">
        <v>8319</v>
      </c>
      <c r="R567" t="s">
        <v>8320</v>
      </c>
      <c r="S567" t="s">
        <v>8272</v>
      </c>
      <c r="T567" t="b">
        <v>0</v>
      </c>
    </row>
    <row r="568" spans="1:20" ht="66" x14ac:dyDescent="0.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 s="9">
        <f>(I568/86400)+25569+(-5/24)</f>
        <v>42565.476076388884</v>
      </c>
      <c r="K568">
        <v>1465921533</v>
      </c>
      <c r="L568" s="9">
        <f>($K568/86400)+DATE(1970,1,1)</f>
        <v>42535.68440972222</v>
      </c>
      <c r="M568" t="b">
        <v>0</v>
      </c>
      <c r="N568">
        <v>1</v>
      </c>
      <c r="O568" s="5">
        <f>($E568/$D568)*100</f>
        <v>0.02</v>
      </c>
      <c r="P568">
        <f>AVERAGE($E568,$N568)</f>
        <v>1</v>
      </c>
      <c r="Q568" t="s">
        <v>8319</v>
      </c>
      <c r="R568" t="s">
        <v>8320</v>
      </c>
      <c r="S568" t="s">
        <v>8272</v>
      </c>
      <c r="T568" t="b">
        <v>0</v>
      </c>
    </row>
    <row r="569" spans="1:20" ht="66" x14ac:dyDescent="0.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 s="9">
        <f>(I569/86400)+25569+(-5/24)</f>
        <v>42005.634189814817</v>
      </c>
      <c r="K569">
        <v>1417551194</v>
      </c>
      <c r="L569" s="9">
        <f>($K569/86400)+DATE(1970,1,1)</f>
        <v>41975.842523148152</v>
      </c>
      <c r="M569" t="b">
        <v>0</v>
      </c>
      <c r="N569">
        <v>0</v>
      </c>
      <c r="O569" s="5">
        <f>($E569/$D569)*100</f>
        <v>0</v>
      </c>
      <c r="P569">
        <f>AVERAGE($E569,$N569)</f>
        <v>0</v>
      </c>
      <c r="Q569" t="s">
        <v>8319</v>
      </c>
      <c r="R569" t="s">
        <v>8320</v>
      </c>
      <c r="S569" t="s">
        <v>8272</v>
      </c>
      <c r="T569" t="b">
        <v>0</v>
      </c>
    </row>
    <row r="570" spans="1:20" ht="82.5" x14ac:dyDescent="0.3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 s="9">
        <f>(I570/86400)+25569+(-5/24)</f>
        <v>42385.249999999993</v>
      </c>
      <c r="K570">
        <v>1449785223</v>
      </c>
      <c r="L570" s="9">
        <f>($K570/86400)+DATE(1970,1,1)</f>
        <v>42348.9215625</v>
      </c>
      <c r="M570" t="b">
        <v>0</v>
      </c>
      <c r="N570">
        <v>5</v>
      </c>
      <c r="O570" s="5">
        <f>($E570/$D570)*100</f>
        <v>1</v>
      </c>
      <c r="P570">
        <f>AVERAGE($E570,$N570)</f>
        <v>125</v>
      </c>
      <c r="Q570" t="s">
        <v>8319</v>
      </c>
      <c r="R570" t="s">
        <v>8320</v>
      </c>
      <c r="S570" t="s">
        <v>8272</v>
      </c>
      <c r="T570" t="b">
        <v>0</v>
      </c>
    </row>
    <row r="571" spans="1:20" ht="49.5" x14ac:dyDescent="0.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 s="9">
        <f>(I571/86400)+25569+(-5/24)</f>
        <v>42370.639027777775</v>
      </c>
      <c r="K571">
        <v>1449087612</v>
      </c>
      <c r="L571" s="9">
        <f>($K571/86400)+DATE(1970,1,1)</f>
        <v>42340.847361111111</v>
      </c>
      <c r="M571" t="b">
        <v>0</v>
      </c>
      <c r="N571">
        <v>1</v>
      </c>
      <c r="O571" s="5">
        <f>($E571/$D571)*100</f>
        <v>0.8</v>
      </c>
      <c r="P571">
        <f>AVERAGE($E571,$N571)</f>
        <v>10.5</v>
      </c>
      <c r="Q571" t="s">
        <v>8319</v>
      </c>
      <c r="R571" t="s">
        <v>8320</v>
      </c>
      <c r="S571" t="s">
        <v>8272</v>
      </c>
      <c r="T571" t="b">
        <v>0</v>
      </c>
    </row>
    <row r="572" spans="1:20" ht="49.5" x14ac:dyDescent="0.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 s="9">
        <f>(I572/86400)+25569+(-5/24)</f>
        <v>42418.589918981474</v>
      </c>
      <c r="K572">
        <v>1453230569</v>
      </c>
      <c r="L572" s="9">
        <f>($K572/86400)+DATE(1970,1,1)</f>
        <v>42388.798252314809</v>
      </c>
      <c r="M572" t="b">
        <v>0</v>
      </c>
      <c r="N572">
        <v>1</v>
      </c>
      <c r="O572" s="5">
        <f>($E572/$D572)*100</f>
        <v>0.16705882352941176</v>
      </c>
      <c r="P572">
        <f>AVERAGE($E572,$N572)</f>
        <v>71.5</v>
      </c>
      <c r="Q572" t="s">
        <v>8319</v>
      </c>
      <c r="R572" t="s">
        <v>8320</v>
      </c>
      <c r="S572" t="s">
        <v>8272</v>
      </c>
      <c r="T572" t="b">
        <v>0</v>
      </c>
    </row>
    <row r="573" spans="1:20" ht="66" x14ac:dyDescent="0.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 s="9">
        <f>(I573/86400)+25569+(-5/24)</f>
        <v>42211.957638888889</v>
      </c>
      <c r="K573">
        <v>1436297723</v>
      </c>
      <c r="L573" s="9">
        <f>($K573/86400)+DATE(1970,1,1)</f>
        <v>42192.816238425927</v>
      </c>
      <c r="M573" t="b">
        <v>0</v>
      </c>
      <c r="N573">
        <v>2</v>
      </c>
      <c r="O573" s="5">
        <f>($E573/$D573)*100</f>
        <v>0.42399999999999999</v>
      </c>
      <c r="P573">
        <f>AVERAGE($E573,$N573)</f>
        <v>54</v>
      </c>
      <c r="Q573" t="s">
        <v>8319</v>
      </c>
      <c r="R573" t="s">
        <v>8320</v>
      </c>
      <c r="S573" t="s">
        <v>8272</v>
      </c>
      <c r="T573" t="b">
        <v>0</v>
      </c>
    </row>
    <row r="574" spans="1:20" ht="66" x14ac:dyDescent="0.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 s="9">
        <f>(I574/86400)+25569+(-5/24)</f>
        <v>42312.549629629626</v>
      </c>
      <c r="K574">
        <v>1444065088</v>
      </c>
      <c r="L574" s="9">
        <f>($K574/86400)+DATE(1970,1,1)</f>
        <v>42282.716296296298</v>
      </c>
      <c r="M574" t="b">
        <v>0</v>
      </c>
      <c r="N574">
        <v>0</v>
      </c>
      <c r="O574" s="5">
        <f>($E574/$D574)*100</f>
        <v>0</v>
      </c>
      <c r="P574">
        <f>AVERAGE($E574,$N574)</f>
        <v>0</v>
      </c>
      <c r="Q574" t="s">
        <v>8319</v>
      </c>
      <c r="R574" t="s">
        <v>8320</v>
      </c>
      <c r="S574" t="s">
        <v>8272</v>
      </c>
      <c r="T574" t="b">
        <v>0</v>
      </c>
    </row>
    <row r="575" spans="1:20" ht="66" x14ac:dyDescent="0.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 s="9">
        <f>(I575/86400)+25569+(-5/24)</f>
        <v>42021.841666666667</v>
      </c>
      <c r="K575">
        <v>1416445931</v>
      </c>
      <c r="L575" s="9">
        <f>($K575/86400)+DATE(1970,1,1)</f>
        <v>41963.050127314811</v>
      </c>
      <c r="M575" t="b">
        <v>0</v>
      </c>
      <c r="N575">
        <v>9</v>
      </c>
      <c r="O575" s="5">
        <f>($E575/$D575)*100</f>
        <v>0.38925389253892539</v>
      </c>
      <c r="P575">
        <f>AVERAGE($E575,$N575)</f>
        <v>177.5</v>
      </c>
      <c r="Q575" t="s">
        <v>8319</v>
      </c>
      <c r="R575" t="s">
        <v>8320</v>
      </c>
      <c r="S575" t="s">
        <v>8272</v>
      </c>
      <c r="T575" t="b">
        <v>0</v>
      </c>
    </row>
    <row r="576" spans="1:20" ht="66" x14ac:dyDescent="0.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 s="9">
        <f>(I576/86400)+25569+(-5/24)</f>
        <v>42662.235034722216</v>
      </c>
      <c r="K576">
        <v>1474281507</v>
      </c>
      <c r="L576" s="9">
        <f>($K576/86400)+DATE(1970,1,1)</f>
        <v>42632.443368055552</v>
      </c>
      <c r="M576" t="b">
        <v>0</v>
      </c>
      <c r="N576">
        <v>4</v>
      </c>
      <c r="O576" s="5">
        <f>($E576/$D576)*100</f>
        <v>0.7155635062611807</v>
      </c>
      <c r="P576">
        <f>AVERAGE($E576,$N576)</f>
        <v>42</v>
      </c>
      <c r="Q576" t="s">
        <v>8319</v>
      </c>
      <c r="R576" t="s">
        <v>8320</v>
      </c>
      <c r="S576" t="s">
        <v>8272</v>
      </c>
      <c r="T576" t="b">
        <v>0</v>
      </c>
    </row>
    <row r="577" spans="1:20" ht="66" x14ac:dyDescent="0.3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 s="9">
        <f>(I577/86400)+25569+(-5/24)</f>
        <v>42168.484293981477</v>
      </c>
      <c r="K577">
        <v>1431621443</v>
      </c>
      <c r="L577" s="9">
        <f>($K577/86400)+DATE(1970,1,1)</f>
        <v>42138.692627314813</v>
      </c>
      <c r="M577" t="b">
        <v>0</v>
      </c>
      <c r="N577">
        <v>4</v>
      </c>
      <c r="O577" s="5">
        <f>($E577/$D577)*100</f>
        <v>0.43166666666666664</v>
      </c>
      <c r="P577">
        <f>AVERAGE($E577,$N577)</f>
        <v>131.5</v>
      </c>
      <c r="Q577" t="s">
        <v>8319</v>
      </c>
      <c r="R577" t="s">
        <v>8320</v>
      </c>
      <c r="S577" t="s">
        <v>8272</v>
      </c>
      <c r="T577" t="b">
        <v>0</v>
      </c>
    </row>
    <row r="578" spans="1:20" ht="66" x14ac:dyDescent="0.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 s="9">
        <f>(I578/86400)+25569+(-5/24)</f>
        <v>42091.221666666665</v>
      </c>
      <c r="K578">
        <v>1422357552</v>
      </c>
      <c r="L578" s="9">
        <f>($K578/86400)+DATE(1970,1,1)</f>
        <v>42031.471666666665</v>
      </c>
      <c r="M578" t="b">
        <v>0</v>
      </c>
      <c r="N578">
        <v>1</v>
      </c>
      <c r="O578" s="5">
        <f>($E578/$D578)*100</f>
        <v>1.25E-3</v>
      </c>
      <c r="P578">
        <f>AVERAGE($E578,$N578)</f>
        <v>1</v>
      </c>
      <c r="Q578" t="s">
        <v>8319</v>
      </c>
      <c r="R578" t="s">
        <v>8320</v>
      </c>
      <c r="S578" t="s">
        <v>8272</v>
      </c>
      <c r="T578" t="b">
        <v>0</v>
      </c>
    </row>
    <row r="579" spans="1:20" ht="66" x14ac:dyDescent="0.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 s="9">
        <f>(I579/86400)+25569+(-5/24)</f>
        <v>42510.380810185183</v>
      </c>
      <c r="K579">
        <v>1458569302</v>
      </c>
      <c r="L579" s="9">
        <f>($K579/86400)+DATE(1970,1,1)</f>
        <v>42450.589143518519</v>
      </c>
      <c r="M579" t="b">
        <v>0</v>
      </c>
      <c r="N579">
        <v>1</v>
      </c>
      <c r="O579" s="5">
        <f>($E579/$D579)*100</f>
        <v>0.2</v>
      </c>
      <c r="P579">
        <f>AVERAGE($E579,$N579)</f>
        <v>5.5</v>
      </c>
      <c r="Q579" t="s">
        <v>8319</v>
      </c>
      <c r="R579" t="s">
        <v>8320</v>
      </c>
      <c r="S579" t="s">
        <v>8272</v>
      </c>
      <c r="T579" t="b">
        <v>0</v>
      </c>
    </row>
    <row r="580" spans="1:20" ht="33" x14ac:dyDescent="0.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 s="9">
        <f>(I580/86400)+25569+(-5/24)</f>
        <v>42254.370289351849</v>
      </c>
      <c r="K580">
        <v>1439560393</v>
      </c>
      <c r="L580" s="9">
        <f>($K580/86400)+DATE(1970,1,1)</f>
        <v>42230.578622685185</v>
      </c>
      <c r="M580" t="b">
        <v>0</v>
      </c>
      <c r="N580">
        <v>7</v>
      </c>
      <c r="O580" s="5">
        <f>($E580/$D580)*100</f>
        <v>1.12E-2</v>
      </c>
      <c r="P580">
        <f>AVERAGE($E580,$N580)</f>
        <v>10.5</v>
      </c>
      <c r="Q580" t="s">
        <v>8319</v>
      </c>
      <c r="R580" t="s">
        <v>8320</v>
      </c>
      <c r="S580" t="s">
        <v>8272</v>
      </c>
      <c r="T580" t="b">
        <v>0</v>
      </c>
    </row>
    <row r="581" spans="1:20" ht="49.5" x14ac:dyDescent="0.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 s="9">
        <f>(I581/86400)+25569+(-5/24)</f>
        <v>41998.643784722219</v>
      </c>
      <c r="K581">
        <v>1416947223</v>
      </c>
      <c r="L581" s="9">
        <f>($K581/86400)+DATE(1970,1,1)</f>
        <v>41968.852118055554</v>
      </c>
      <c r="M581" t="b">
        <v>0</v>
      </c>
      <c r="N581">
        <v>5</v>
      </c>
      <c r="O581" s="5">
        <f>($E581/$D581)*100</f>
        <v>1.4583333333333333</v>
      </c>
      <c r="P581">
        <f>AVERAGE($E581,$N581)</f>
        <v>90</v>
      </c>
      <c r="Q581" t="s">
        <v>8319</v>
      </c>
      <c r="R581" t="s">
        <v>8320</v>
      </c>
      <c r="S581" t="s">
        <v>8272</v>
      </c>
      <c r="T581" t="b">
        <v>0</v>
      </c>
    </row>
    <row r="582" spans="1:20" ht="66" x14ac:dyDescent="0.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 s="9">
        <f>(I582/86400)+25569+(-5/24)</f>
        <v>42635.699849537035</v>
      </c>
      <c r="K582">
        <v>1471988867</v>
      </c>
      <c r="L582" s="9">
        <f>($K582/86400)+DATE(1970,1,1)</f>
        <v>42605.908182870371</v>
      </c>
      <c r="M582" t="b">
        <v>0</v>
      </c>
      <c r="N582">
        <v>1</v>
      </c>
      <c r="O582" s="5">
        <f>($E582/$D582)*100</f>
        <v>3.3333333333333333E-2</v>
      </c>
      <c r="P582">
        <f>AVERAGE($E582,$N582)</f>
        <v>1</v>
      </c>
      <c r="Q582" t="s">
        <v>8319</v>
      </c>
      <c r="R582" t="s">
        <v>8320</v>
      </c>
      <c r="S582" t="s">
        <v>8272</v>
      </c>
      <c r="T582" t="b">
        <v>0</v>
      </c>
    </row>
    <row r="583" spans="1:20" ht="66" x14ac:dyDescent="0.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 s="9">
        <f>(I583/86400)+25569+(-5/24)</f>
        <v>42217.804444444446</v>
      </c>
      <c r="K583">
        <v>1435882704</v>
      </c>
      <c r="L583" s="9">
        <f>($K583/86400)+DATE(1970,1,1)</f>
        <v>42188.012777777782</v>
      </c>
      <c r="M583" t="b">
        <v>0</v>
      </c>
      <c r="N583">
        <v>0</v>
      </c>
      <c r="O583" s="5">
        <f>($E583/$D583)*100</f>
        <v>0</v>
      </c>
      <c r="P583">
        <f>AVERAGE($E583,$N583)</f>
        <v>0</v>
      </c>
      <c r="Q583" t="s">
        <v>8319</v>
      </c>
      <c r="R583" t="s">
        <v>8320</v>
      </c>
      <c r="S583" t="s">
        <v>8272</v>
      </c>
      <c r="T583" t="b">
        <v>0</v>
      </c>
    </row>
    <row r="584" spans="1:20" ht="66" x14ac:dyDescent="0.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 s="9">
        <f>(I584/86400)+25569+(-5/24)</f>
        <v>42078.541666666664</v>
      </c>
      <c r="K584">
        <v>1424454319</v>
      </c>
      <c r="L584" s="9">
        <f>($K584/86400)+DATE(1970,1,1)</f>
        <v>42055.739803240736</v>
      </c>
      <c r="M584" t="b">
        <v>0</v>
      </c>
      <c r="N584">
        <v>0</v>
      </c>
      <c r="O584" s="5">
        <f>($E584/$D584)*100</f>
        <v>0</v>
      </c>
      <c r="P584">
        <f>AVERAGE($E584,$N584)</f>
        <v>0</v>
      </c>
      <c r="Q584" t="s">
        <v>8319</v>
      </c>
      <c r="R584" t="s">
        <v>8320</v>
      </c>
      <c r="S584" t="s">
        <v>8272</v>
      </c>
      <c r="T584" t="b">
        <v>0</v>
      </c>
    </row>
    <row r="585" spans="1:20" ht="49.5" x14ac:dyDescent="0.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 s="9">
        <f>(I585/86400)+25569+(-5/24)</f>
        <v>42082.688506944447</v>
      </c>
      <c r="K585">
        <v>1424212287</v>
      </c>
      <c r="L585" s="9">
        <f>($K585/86400)+DATE(1970,1,1)</f>
        <v>42052.93850694444</v>
      </c>
      <c r="M585" t="b">
        <v>0</v>
      </c>
      <c r="N585">
        <v>1</v>
      </c>
      <c r="O585" s="5">
        <f>($E585/$D585)*100</f>
        <v>1.1111111111111112E-2</v>
      </c>
      <c r="P585">
        <f>AVERAGE($E585,$N585)</f>
        <v>1</v>
      </c>
      <c r="Q585" t="s">
        <v>8319</v>
      </c>
      <c r="R585" t="s">
        <v>8320</v>
      </c>
      <c r="S585" t="s">
        <v>8272</v>
      </c>
      <c r="T585" t="b">
        <v>0</v>
      </c>
    </row>
    <row r="586" spans="1:20" ht="49.5" x14ac:dyDescent="0.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 s="9">
        <f>(I586/86400)+25569+(-5/24)</f>
        <v>42079.466620370367</v>
      </c>
      <c r="K586">
        <v>1423933916</v>
      </c>
      <c r="L586" s="9">
        <f>($K586/86400)+DATE(1970,1,1)</f>
        <v>42049.716620370367</v>
      </c>
      <c r="M586" t="b">
        <v>0</v>
      </c>
      <c r="N586">
        <v>2</v>
      </c>
      <c r="O586" s="5">
        <f>($E586/$D586)*100</f>
        <v>1</v>
      </c>
      <c r="P586">
        <f>AVERAGE($E586,$N586)</f>
        <v>6</v>
      </c>
      <c r="Q586" t="s">
        <v>8319</v>
      </c>
      <c r="R586" t="s">
        <v>8320</v>
      </c>
      <c r="S586" t="s">
        <v>8272</v>
      </c>
      <c r="T586" t="b">
        <v>0</v>
      </c>
    </row>
    <row r="587" spans="1:20" ht="49.5" x14ac:dyDescent="0.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 s="9">
        <f>(I587/86400)+25569+(-5/24)</f>
        <v>42338.791666666664</v>
      </c>
      <c r="K587">
        <v>1444123377</v>
      </c>
      <c r="L587" s="9">
        <f>($K587/86400)+DATE(1970,1,1)</f>
        <v>42283.3909375</v>
      </c>
      <c r="M587" t="b">
        <v>0</v>
      </c>
      <c r="N587">
        <v>0</v>
      </c>
      <c r="O587" s="5">
        <f>($E587/$D587)*100</f>
        <v>0</v>
      </c>
      <c r="P587">
        <f>AVERAGE($E587,$N587)</f>
        <v>0</v>
      </c>
      <c r="Q587" t="s">
        <v>8319</v>
      </c>
      <c r="R587" t="s">
        <v>8320</v>
      </c>
      <c r="S587" t="s">
        <v>8272</v>
      </c>
      <c r="T587" t="b">
        <v>0</v>
      </c>
    </row>
    <row r="588" spans="1:20" ht="49.5" x14ac:dyDescent="0.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 s="9">
        <f>(I588/86400)+25569+(-5/24)</f>
        <v>42050.645914351851</v>
      </c>
      <c r="K588">
        <v>1421440207</v>
      </c>
      <c r="L588" s="9">
        <f>($K588/86400)+DATE(1970,1,1)</f>
        <v>42020.854247685187</v>
      </c>
      <c r="M588" t="b">
        <v>0</v>
      </c>
      <c r="N588">
        <v>4</v>
      </c>
      <c r="O588" s="5">
        <f>($E588/$D588)*100</f>
        <v>0.55999999999999994</v>
      </c>
      <c r="P588">
        <f>AVERAGE($E588,$N588)</f>
        <v>30</v>
      </c>
      <c r="Q588" t="s">
        <v>8319</v>
      </c>
      <c r="R588" t="s">
        <v>8320</v>
      </c>
      <c r="S588" t="s">
        <v>8272</v>
      </c>
      <c r="T588" t="b">
        <v>0</v>
      </c>
    </row>
    <row r="589" spans="1:20" ht="82.5" x14ac:dyDescent="0.3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 s="9">
        <f>(I589/86400)+25569+(-5/24)</f>
        <v>42110.548993055556</v>
      </c>
      <c r="K589">
        <v>1426615833</v>
      </c>
      <c r="L589" s="9">
        <f>($K589/86400)+DATE(1970,1,1)</f>
        <v>42080.757326388892</v>
      </c>
      <c r="M589" t="b">
        <v>0</v>
      </c>
      <c r="N589">
        <v>7</v>
      </c>
      <c r="O589" s="5">
        <f>($E589/$D589)*100</f>
        <v>9.0833333333333339</v>
      </c>
      <c r="P589">
        <f>AVERAGE($E589,$N589)</f>
        <v>1366</v>
      </c>
      <c r="Q589" t="s">
        <v>8319</v>
      </c>
      <c r="R589" t="s">
        <v>8320</v>
      </c>
      <c r="S589" t="s">
        <v>8272</v>
      </c>
      <c r="T589" t="b">
        <v>0</v>
      </c>
    </row>
    <row r="590" spans="1:20" ht="66" x14ac:dyDescent="0.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 s="9">
        <f>(I590/86400)+25569+(-5/24)</f>
        <v>42691.602847222217</v>
      </c>
      <c r="K590">
        <v>1474223286</v>
      </c>
      <c r="L590" s="9">
        <f>($K590/86400)+DATE(1970,1,1)</f>
        <v>42631.769513888888</v>
      </c>
      <c r="M590" t="b">
        <v>0</v>
      </c>
      <c r="N590">
        <v>2</v>
      </c>
      <c r="O590" s="5">
        <f>($E590/$D590)*100</f>
        <v>3.3444444444444441</v>
      </c>
      <c r="P590">
        <f>AVERAGE($E590,$N590)</f>
        <v>151.5</v>
      </c>
      <c r="Q590" t="s">
        <v>8319</v>
      </c>
      <c r="R590" t="s">
        <v>8320</v>
      </c>
      <c r="S590" t="s">
        <v>8272</v>
      </c>
      <c r="T590" t="b">
        <v>0</v>
      </c>
    </row>
    <row r="591" spans="1:20" x14ac:dyDescent="0.3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 s="9">
        <f>(I591/86400)+25569+(-5/24)</f>
        <v>42193.406238425923</v>
      </c>
      <c r="K591">
        <v>1435070699</v>
      </c>
      <c r="L591" s="9">
        <f>($K591/86400)+DATE(1970,1,1)</f>
        <v>42178.614571759259</v>
      </c>
      <c r="M591" t="b">
        <v>0</v>
      </c>
      <c r="N591">
        <v>1</v>
      </c>
      <c r="O591" s="5">
        <f>($E591/$D591)*100</f>
        <v>1.3333333333333334E-2</v>
      </c>
      <c r="P591">
        <f>AVERAGE($E591,$N591)</f>
        <v>1</v>
      </c>
      <c r="Q591" t="s">
        <v>8319</v>
      </c>
      <c r="R591" t="s">
        <v>8320</v>
      </c>
      <c r="S591" t="s">
        <v>8272</v>
      </c>
      <c r="T591" t="b">
        <v>0</v>
      </c>
    </row>
    <row r="592" spans="1:20" ht="66" x14ac:dyDescent="0.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 s="9">
        <f>(I592/86400)+25569+(-5/24)</f>
        <v>42408.334027777775</v>
      </c>
      <c r="K592">
        <v>1452259131</v>
      </c>
      <c r="L592" s="9">
        <f>($K592/86400)+DATE(1970,1,1)</f>
        <v>42377.554756944446</v>
      </c>
      <c r="M592" t="b">
        <v>0</v>
      </c>
      <c r="N592">
        <v>9</v>
      </c>
      <c r="O592" s="5">
        <f>($E592/$D592)*100</f>
        <v>4.46</v>
      </c>
      <c r="P592">
        <f>AVERAGE($E592,$N592)</f>
        <v>116</v>
      </c>
      <c r="Q592" t="s">
        <v>8319</v>
      </c>
      <c r="R592" t="s">
        <v>8320</v>
      </c>
      <c r="S592" t="s">
        <v>8272</v>
      </c>
      <c r="T592" t="b">
        <v>0</v>
      </c>
    </row>
    <row r="593" spans="1:20" ht="49.5" x14ac:dyDescent="0.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 s="9">
        <f>(I593/86400)+25569+(-5/24)</f>
        <v>42207.334837962961</v>
      </c>
      <c r="K593">
        <v>1434978130</v>
      </c>
      <c r="L593" s="9">
        <f>($K593/86400)+DATE(1970,1,1)</f>
        <v>42177.543171296296</v>
      </c>
      <c r="M593" t="b">
        <v>0</v>
      </c>
      <c r="N593">
        <v>2</v>
      </c>
      <c r="O593" s="5">
        <f>($E593/$D593)*100</f>
        <v>6.0999999999999999E-2</v>
      </c>
      <c r="P593">
        <f>AVERAGE($E593,$N593)</f>
        <v>31.5</v>
      </c>
      <c r="Q593" t="s">
        <v>8319</v>
      </c>
      <c r="R593" t="s">
        <v>8320</v>
      </c>
      <c r="S593" t="s">
        <v>8272</v>
      </c>
      <c r="T593" t="b">
        <v>0</v>
      </c>
    </row>
    <row r="594" spans="1:20" ht="66" x14ac:dyDescent="0.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 s="9">
        <f>(I594/86400)+25569+(-5/24)</f>
        <v>41976.023842592585</v>
      </c>
      <c r="K594">
        <v>1414992860</v>
      </c>
      <c r="L594" s="9">
        <f>($K594/86400)+DATE(1970,1,1)</f>
        <v>41946.232175925928</v>
      </c>
      <c r="M594" t="b">
        <v>0</v>
      </c>
      <c r="N594">
        <v>1</v>
      </c>
      <c r="O594" s="5">
        <f>($E594/$D594)*100</f>
        <v>3.3333333333333335</v>
      </c>
      <c r="P594">
        <f>AVERAGE($E594,$N594)</f>
        <v>125.5</v>
      </c>
      <c r="Q594" t="s">
        <v>8319</v>
      </c>
      <c r="R594" t="s">
        <v>8320</v>
      </c>
      <c r="S594" t="s">
        <v>8272</v>
      </c>
      <c r="T594" t="b">
        <v>0</v>
      </c>
    </row>
    <row r="595" spans="1:20" ht="66" x14ac:dyDescent="0.3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 s="9">
        <f>(I595/86400)+25569+(-5/24)</f>
        <v>42100.427604166667</v>
      </c>
      <c r="K595">
        <v>1425744945</v>
      </c>
      <c r="L595" s="9">
        <f>($K595/86400)+DATE(1970,1,1)</f>
        <v>42070.677604166667</v>
      </c>
      <c r="M595" t="b">
        <v>0</v>
      </c>
      <c r="N595">
        <v>7</v>
      </c>
      <c r="O595" s="5">
        <f>($E595/$D595)*100</f>
        <v>23</v>
      </c>
      <c r="P595">
        <f>AVERAGE($E595,$N595)</f>
        <v>61</v>
      </c>
      <c r="Q595" t="s">
        <v>8319</v>
      </c>
      <c r="R595" t="s">
        <v>8320</v>
      </c>
      <c r="S595" t="s">
        <v>8272</v>
      </c>
      <c r="T595" t="b">
        <v>0</v>
      </c>
    </row>
    <row r="596" spans="1:20" ht="33" x14ac:dyDescent="0.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 s="9">
        <f>(I596/86400)+25569+(-5/24)</f>
        <v>42476.571828703702</v>
      </c>
      <c r="K596">
        <v>1458240206</v>
      </c>
      <c r="L596" s="9">
        <f>($K596/86400)+DATE(1970,1,1)</f>
        <v>42446.780162037037</v>
      </c>
      <c r="M596" t="b">
        <v>0</v>
      </c>
      <c r="N596">
        <v>2</v>
      </c>
      <c r="O596" s="5">
        <f>($E596/$D596)*100</f>
        <v>0.104</v>
      </c>
      <c r="P596">
        <f>AVERAGE($E596,$N596)</f>
        <v>14</v>
      </c>
      <c r="Q596" t="s">
        <v>8319</v>
      </c>
      <c r="R596" t="s">
        <v>8320</v>
      </c>
      <c r="S596" t="s">
        <v>8272</v>
      </c>
      <c r="T596" t="b">
        <v>0</v>
      </c>
    </row>
    <row r="597" spans="1:20" ht="66" x14ac:dyDescent="0.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 s="9">
        <f>(I597/86400)+25569+(-5/24)</f>
        <v>42127.861550925925</v>
      </c>
      <c r="K597">
        <v>1426815638</v>
      </c>
      <c r="L597" s="9">
        <f>($K597/86400)+DATE(1970,1,1)</f>
        <v>42083.069884259261</v>
      </c>
      <c r="M597" t="b">
        <v>0</v>
      </c>
      <c r="N597">
        <v>8</v>
      </c>
      <c r="O597" s="5">
        <f>($E597/$D597)*100</f>
        <v>0.42599999999999999</v>
      </c>
      <c r="P597">
        <f>AVERAGE($E597,$N597)</f>
        <v>217</v>
      </c>
      <c r="Q597" t="s">
        <v>8319</v>
      </c>
      <c r="R597" t="s">
        <v>8320</v>
      </c>
      <c r="S597" t="s">
        <v>8272</v>
      </c>
      <c r="T597" t="b">
        <v>0</v>
      </c>
    </row>
    <row r="598" spans="1:20" ht="49.5" x14ac:dyDescent="0.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 s="9">
        <f>(I598/86400)+25569+(-5/24)</f>
        <v>42676.688564814809</v>
      </c>
      <c r="K598">
        <v>1475530292</v>
      </c>
      <c r="L598" s="9">
        <f>($K598/86400)+DATE(1970,1,1)</f>
        <v>42646.896898148145</v>
      </c>
      <c r="M598" t="b">
        <v>0</v>
      </c>
      <c r="N598">
        <v>2</v>
      </c>
      <c r="O598" s="5">
        <f>($E598/$D598)*100</f>
        <v>0.03</v>
      </c>
      <c r="P598">
        <f>AVERAGE($E598,$N598)</f>
        <v>4</v>
      </c>
      <c r="Q598" t="s">
        <v>8319</v>
      </c>
      <c r="R598" t="s">
        <v>8320</v>
      </c>
      <c r="S598" t="s">
        <v>8272</v>
      </c>
      <c r="T598" t="b">
        <v>0</v>
      </c>
    </row>
    <row r="599" spans="1:20" ht="66" x14ac:dyDescent="0.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 s="9">
        <f>(I599/86400)+25569+(-5/24)</f>
        <v>42582.458333333336</v>
      </c>
      <c r="K599">
        <v>1466787335</v>
      </c>
      <c r="L599" s="9">
        <f>($K599/86400)+DATE(1970,1,1)</f>
        <v>42545.705266203702</v>
      </c>
      <c r="M599" t="b">
        <v>0</v>
      </c>
      <c r="N599">
        <v>2</v>
      </c>
      <c r="O599" s="5">
        <f>($E599/$D599)*100</f>
        <v>0.26666666666666666</v>
      </c>
      <c r="P599">
        <f>AVERAGE($E599,$N599)</f>
        <v>11</v>
      </c>
      <c r="Q599" t="s">
        <v>8319</v>
      </c>
      <c r="R599" t="s">
        <v>8320</v>
      </c>
      <c r="S599" t="s">
        <v>8272</v>
      </c>
      <c r="T599" t="b">
        <v>0</v>
      </c>
    </row>
    <row r="600" spans="1:20" ht="33" x14ac:dyDescent="0.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 s="9">
        <f>(I600/86400)+25569+(-5/24)</f>
        <v>41977.793761574074</v>
      </c>
      <c r="K600">
        <v>1415145781</v>
      </c>
      <c r="L600" s="9">
        <f>($K600/86400)+DATE(1970,1,1)</f>
        <v>41948.00209490741</v>
      </c>
      <c r="M600" t="b">
        <v>0</v>
      </c>
      <c r="N600">
        <v>7</v>
      </c>
      <c r="O600" s="5">
        <f>($E600/$D600)*100</f>
        <v>34</v>
      </c>
      <c r="P600">
        <f>AVERAGE($E600,$N600)</f>
        <v>428.5</v>
      </c>
      <c r="Q600" t="s">
        <v>8319</v>
      </c>
      <c r="R600" t="s">
        <v>8320</v>
      </c>
      <c r="S600" t="s">
        <v>8272</v>
      </c>
      <c r="T600" t="b">
        <v>0</v>
      </c>
    </row>
    <row r="601" spans="1:20" ht="66" x14ac:dyDescent="0.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 s="9">
        <f>(I601/86400)+25569+(-5/24)</f>
        <v>42071.427777777775</v>
      </c>
      <c r="K601">
        <v>1423769402</v>
      </c>
      <c r="L601" s="9">
        <f>($K601/86400)+DATE(1970,1,1)</f>
        <v>42047.812523148154</v>
      </c>
      <c r="M601" t="b">
        <v>0</v>
      </c>
      <c r="N601">
        <v>2</v>
      </c>
      <c r="O601" s="5">
        <f>($E601/$D601)*100</f>
        <v>6.2E-2</v>
      </c>
      <c r="P601">
        <f>AVERAGE($E601,$N601)</f>
        <v>16.5</v>
      </c>
      <c r="Q601" t="s">
        <v>8319</v>
      </c>
      <c r="R601" t="s">
        <v>8320</v>
      </c>
      <c r="S601" t="s">
        <v>8272</v>
      </c>
      <c r="T601" t="b">
        <v>0</v>
      </c>
    </row>
    <row r="602" spans="1:20" ht="33" x14ac:dyDescent="0.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 s="9">
        <f>(I602/86400)+25569+(-5/24)</f>
        <v>42133.589837962958</v>
      </c>
      <c r="K602">
        <v>1426014562</v>
      </c>
      <c r="L602" s="9">
        <f>($K602/86400)+DATE(1970,1,1)</f>
        <v>42073.798171296294</v>
      </c>
      <c r="M602" t="b">
        <v>0</v>
      </c>
      <c r="N602">
        <v>1</v>
      </c>
      <c r="O602" s="5">
        <f>($E602/$D602)*100</f>
        <v>2</v>
      </c>
      <c r="P602">
        <f>AVERAGE($E602,$N602)</f>
        <v>50.5</v>
      </c>
      <c r="Q602" t="s">
        <v>8319</v>
      </c>
      <c r="R602" t="s">
        <v>8320</v>
      </c>
      <c r="S602" t="s">
        <v>8272</v>
      </c>
      <c r="T602" t="b">
        <v>0</v>
      </c>
    </row>
    <row r="603" spans="1:20" ht="66" x14ac:dyDescent="0.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 s="9">
        <f>(I603/86400)+25569+(-5/24)</f>
        <v>41999.64975694444</v>
      </c>
      <c r="K603">
        <v>1417034139</v>
      </c>
      <c r="L603" s="9">
        <f>($K603/86400)+DATE(1970,1,1)</f>
        <v>41969.858090277776</v>
      </c>
      <c r="M603" t="b">
        <v>0</v>
      </c>
      <c r="N603">
        <v>6</v>
      </c>
      <c r="O603" s="5">
        <f>($E603/$D603)*100</f>
        <v>1.4000000000000001</v>
      </c>
      <c r="P603">
        <f>AVERAGE($E603,$N603)</f>
        <v>73</v>
      </c>
      <c r="Q603" t="s">
        <v>8319</v>
      </c>
      <c r="R603" t="s">
        <v>8320</v>
      </c>
      <c r="S603" t="s">
        <v>8272</v>
      </c>
      <c r="T603" t="b">
        <v>0</v>
      </c>
    </row>
    <row r="604" spans="1:20" ht="49.5" x14ac:dyDescent="0.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 s="9">
        <f>(I604/86400)+25569+(-5/24)</f>
        <v>42173.585821759254</v>
      </c>
      <c r="K604">
        <v>1432062215</v>
      </c>
      <c r="L604" s="9">
        <f>($K604/86400)+DATE(1970,1,1)</f>
        <v>42143.79415509259</v>
      </c>
      <c r="M604" t="b">
        <v>0</v>
      </c>
      <c r="N604">
        <v>0</v>
      </c>
      <c r="O604" s="5">
        <f>($E604/$D604)*100</f>
        <v>0</v>
      </c>
      <c r="P604">
        <f>AVERAGE($E604,$N604)</f>
        <v>0</v>
      </c>
      <c r="Q604" t="s">
        <v>8319</v>
      </c>
      <c r="R604" t="s">
        <v>8320</v>
      </c>
      <c r="S604" t="s">
        <v>8272</v>
      </c>
      <c r="T604" t="b">
        <v>0</v>
      </c>
    </row>
    <row r="605" spans="1:20" ht="49.5" x14ac:dyDescent="0.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 s="9">
        <f>(I605/86400)+25569+(-5/24)</f>
        <v>41865.430821759255</v>
      </c>
      <c r="K605">
        <v>1405437623</v>
      </c>
      <c r="L605" s="9">
        <f>($K605/86400)+DATE(1970,1,1)</f>
        <v>41835.639155092591</v>
      </c>
      <c r="M605" t="b">
        <v>0</v>
      </c>
      <c r="N605">
        <v>13</v>
      </c>
      <c r="O605" s="5">
        <f>($E605/$D605)*100</f>
        <v>3.9334666666666664</v>
      </c>
      <c r="P605">
        <f>AVERAGE($E605,$N605)</f>
        <v>301.51</v>
      </c>
      <c r="Q605" t="s">
        <v>8319</v>
      </c>
      <c r="R605" t="s">
        <v>8320</v>
      </c>
      <c r="S605" t="s">
        <v>8272</v>
      </c>
      <c r="T605" t="b">
        <v>0</v>
      </c>
    </row>
    <row r="606" spans="1:20" ht="66" x14ac:dyDescent="0.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 s="9">
        <f>(I606/86400)+25569+(-5/24)</f>
        <v>41878.827037037037</v>
      </c>
      <c r="K606">
        <v>1406595056</v>
      </c>
      <c r="L606" s="9">
        <f>($K606/86400)+DATE(1970,1,1)</f>
        <v>41849.035370370373</v>
      </c>
      <c r="M606" t="b">
        <v>0</v>
      </c>
      <c r="N606">
        <v>0</v>
      </c>
      <c r="O606" s="5">
        <f>($E606/$D606)*100</f>
        <v>0</v>
      </c>
      <c r="P606">
        <f>AVERAGE($E606,$N606)</f>
        <v>0</v>
      </c>
      <c r="Q606" t="s">
        <v>8319</v>
      </c>
      <c r="R606" t="s">
        <v>8320</v>
      </c>
      <c r="S606" t="s">
        <v>8272</v>
      </c>
      <c r="T606" t="b">
        <v>0</v>
      </c>
    </row>
    <row r="607" spans="1:20" ht="33" x14ac:dyDescent="0.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 s="9">
        <f>(I607/86400)+25569+(-5/24)</f>
        <v>42239.149398148147</v>
      </c>
      <c r="K607">
        <v>1436430908</v>
      </c>
      <c r="L607" s="9">
        <f>($K607/86400)+DATE(1970,1,1)</f>
        <v>42194.357731481483</v>
      </c>
      <c r="M607" t="b">
        <v>0</v>
      </c>
      <c r="N607">
        <v>8</v>
      </c>
      <c r="O607" s="5">
        <f>($E607/$D607)*100</f>
        <v>2.62</v>
      </c>
      <c r="P607">
        <f>AVERAGE($E607,$N607)</f>
        <v>69.5</v>
      </c>
      <c r="Q607" t="s">
        <v>8319</v>
      </c>
      <c r="R607" t="s">
        <v>8320</v>
      </c>
      <c r="S607" t="s">
        <v>8272</v>
      </c>
      <c r="T607" t="b">
        <v>0</v>
      </c>
    </row>
    <row r="608" spans="1:20" ht="66" x14ac:dyDescent="0.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 s="9">
        <f>(I608/86400)+25569+(-5/24)</f>
        <v>42148.416666666664</v>
      </c>
      <c r="K608">
        <v>1428507409</v>
      </c>
      <c r="L608" s="9">
        <f>($K608/86400)+DATE(1970,1,1)</f>
        <v>42102.650567129633</v>
      </c>
      <c r="M608" t="b">
        <v>0</v>
      </c>
      <c r="N608">
        <v>1</v>
      </c>
      <c r="O608" s="5">
        <f>($E608/$D608)*100</f>
        <v>0.2</v>
      </c>
      <c r="P608">
        <f>AVERAGE($E608,$N608)</f>
        <v>5.5</v>
      </c>
      <c r="Q608" t="s">
        <v>8319</v>
      </c>
      <c r="R608" t="s">
        <v>8320</v>
      </c>
      <c r="S608" t="s">
        <v>8272</v>
      </c>
      <c r="T608" t="b">
        <v>0</v>
      </c>
    </row>
    <row r="609" spans="1:20" ht="66" x14ac:dyDescent="0.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 s="9">
        <f>(I609/86400)+25569+(-5/24)</f>
        <v>42330.65898148148</v>
      </c>
      <c r="K609">
        <v>1445629736</v>
      </c>
      <c r="L609" s="9">
        <f>($K609/86400)+DATE(1970,1,1)</f>
        <v>42300.825648148151</v>
      </c>
      <c r="M609" t="b">
        <v>0</v>
      </c>
      <c r="N609">
        <v>0</v>
      </c>
      <c r="O609" s="5">
        <f>($E609/$D609)*100</f>
        <v>0</v>
      </c>
      <c r="P609">
        <f>AVERAGE($E609,$N609)</f>
        <v>0</v>
      </c>
      <c r="Q609" t="s">
        <v>8319</v>
      </c>
      <c r="R609" t="s">
        <v>8320</v>
      </c>
      <c r="S609" t="s">
        <v>8272</v>
      </c>
      <c r="T609" t="b">
        <v>0</v>
      </c>
    </row>
    <row r="610" spans="1:20" ht="66" x14ac:dyDescent="0.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 s="9">
        <f>(I610/86400)+25569+(-5/24)</f>
        <v>42170.712731481479</v>
      </c>
      <c r="K610">
        <v>1431813980</v>
      </c>
      <c r="L610" s="9">
        <f>($K610/86400)+DATE(1970,1,1)</f>
        <v>42140.921064814815</v>
      </c>
      <c r="M610" t="b">
        <v>0</v>
      </c>
      <c r="N610">
        <v>5</v>
      </c>
      <c r="O610" s="5">
        <f>($E610/$D610)*100</f>
        <v>0.97400000000000009</v>
      </c>
      <c r="P610">
        <f>AVERAGE($E610,$N610)</f>
        <v>733</v>
      </c>
      <c r="Q610" t="s">
        <v>8319</v>
      </c>
      <c r="R610" t="s">
        <v>8320</v>
      </c>
      <c r="S610" t="s">
        <v>8272</v>
      </c>
      <c r="T610" t="b">
        <v>0</v>
      </c>
    </row>
    <row r="611" spans="1:20" ht="66" x14ac:dyDescent="0.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 s="9">
        <f>(I611/86400)+25569+(-5/24)</f>
        <v>42336.867407407401</v>
      </c>
      <c r="K611">
        <v>1446166144</v>
      </c>
      <c r="L611" s="9">
        <f>($K611/86400)+DATE(1970,1,1)</f>
        <v>42307.034074074079</v>
      </c>
      <c r="M611" t="b">
        <v>0</v>
      </c>
      <c r="N611">
        <v>1</v>
      </c>
      <c r="O611" s="5">
        <f>($E611/$D611)*100</f>
        <v>0.64102564102564097</v>
      </c>
      <c r="P611">
        <f>AVERAGE($E611,$N611)</f>
        <v>3</v>
      </c>
      <c r="Q611" t="s">
        <v>8319</v>
      </c>
      <c r="R611" t="s">
        <v>8320</v>
      </c>
      <c r="S611" t="s">
        <v>8272</v>
      </c>
      <c r="T611" t="b">
        <v>0</v>
      </c>
    </row>
    <row r="612" spans="1:20" ht="49.5" x14ac:dyDescent="0.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 s="9">
        <f>(I612/86400)+25569+(-5/24)</f>
        <v>42116.622523148144</v>
      </c>
      <c r="K612">
        <v>1427140586</v>
      </c>
      <c r="L612" s="9">
        <f>($K612/86400)+DATE(1970,1,1)</f>
        <v>42086.83085648148</v>
      </c>
      <c r="M612" t="b">
        <v>0</v>
      </c>
      <c r="N612">
        <v>0</v>
      </c>
      <c r="O612" s="5">
        <f>($E612/$D612)*100</f>
        <v>0</v>
      </c>
      <c r="P612">
        <f>AVERAGE($E612,$N612)</f>
        <v>0</v>
      </c>
      <c r="Q612" t="s">
        <v>8319</v>
      </c>
      <c r="R612" t="s">
        <v>8320</v>
      </c>
      <c r="S612" t="s">
        <v>8272</v>
      </c>
      <c r="T612" t="b">
        <v>0</v>
      </c>
    </row>
    <row r="613" spans="1:20" ht="66" x14ac:dyDescent="0.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 s="9">
        <f>(I613/86400)+25569+(-5/24)</f>
        <v>42388.352280092593</v>
      </c>
      <c r="K613">
        <v>1448026037</v>
      </c>
      <c r="L613" s="9">
        <f>($K613/86400)+DATE(1970,1,1)</f>
        <v>42328.560613425929</v>
      </c>
      <c r="M613" t="b">
        <v>0</v>
      </c>
      <c r="N613">
        <v>0</v>
      </c>
      <c r="O613" s="5">
        <f>($E613/$D613)*100</f>
        <v>0</v>
      </c>
      <c r="P613">
        <f>AVERAGE($E613,$N613)</f>
        <v>0</v>
      </c>
      <c r="Q613" t="s">
        <v>8319</v>
      </c>
      <c r="R613" t="s">
        <v>8320</v>
      </c>
      <c r="S613" t="s">
        <v>8272</v>
      </c>
      <c r="T613" t="b">
        <v>0</v>
      </c>
    </row>
    <row r="614" spans="1:20" ht="33" x14ac:dyDescent="0.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 s="9">
        <f>(I614/86400)+25569+(-5/24)</f>
        <v>42614.823449074072</v>
      </c>
      <c r="K614">
        <v>1470185146</v>
      </c>
      <c r="L614" s="9">
        <f>($K614/86400)+DATE(1970,1,1)</f>
        <v>42585.031782407408</v>
      </c>
      <c r="M614" t="b">
        <v>0</v>
      </c>
      <c r="N614">
        <v>0</v>
      </c>
      <c r="O614" s="5">
        <f>($E614/$D614)*100</f>
        <v>0</v>
      </c>
      <c r="P614">
        <f>AVERAGE($E614,$N614)</f>
        <v>0</v>
      </c>
      <c r="Q614" t="s">
        <v>8319</v>
      </c>
      <c r="R614" t="s">
        <v>8320</v>
      </c>
      <c r="S614" t="s">
        <v>8272</v>
      </c>
      <c r="T614" t="b">
        <v>0</v>
      </c>
    </row>
    <row r="615" spans="1:20" ht="66" x14ac:dyDescent="0.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 s="9">
        <f>(I615/86400)+25569+(-5/24)</f>
        <v>42277.999305555553</v>
      </c>
      <c r="K615">
        <v>1441022120</v>
      </c>
      <c r="L615" s="9">
        <f>($K615/86400)+DATE(1970,1,1)</f>
        <v>42247.496759259258</v>
      </c>
      <c r="M615" t="b">
        <v>0</v>
      </c>
      <c r="N615">
        <v>121</v>
      </c>
      <c r="O615" s="5">
        <f>($E615/$D615)*100</f>
        <v>21.363333333333333</v>
      </c>
      <c r="P615">
        <f>AVERAGE($E615,$N615)</f>
        <v>6469.5</v>
      </c>
      <c r="Q615" t="s">
        <v>8319</v>
      </c>
      <c r="R615" t="s">
        <v>8320</v>
      </c>
      <c r="S615" t="s">
        <v>8272</v>
      </c>
      <c r="T615" t="b">
        <v>0</v>
      </c>
    </row>
    <row r="616" spans="1:20" ht="49.5" x14ac:dyDescent="0.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 s="9">
        <f>(I616/86400)+25569+(-5/24)</f>
        <v>42544.853472222218</v>
      </c>
      <c r="K616">
        <v>1464139740</v>
      </c>
      <c r="L616" s="9">
        <f>($K616/86400)+DATE(1970,1,1)</f>
        <v>42515.061805555553</v>
      </c>
      <c r="M616" t="b">
        <v>0</v>
      </c>
      <c r="N616">
        <v>0</v>
      </c>
      <c r="O616" s="5">
        <f>($E616/$D616)*100</f>
        <v>0</v>
      </c>
      <c r="P616">
        <f>AVERAGE($E616,$N616)</f>
        <v>0</v>
      </c>
      <c r="Q616" t="s">
        <v>8319</v>
      </c>
      <c r="R616" t="s">
        <v>8320</v>
      </c>
      <c r="S616" t="s">
        <v>8272</v>
      </c>
      <c r="T616" t="b">
        <v>0</v>
      </c>
    </row>
    <row r="617" spans="1:20" ht="49.5" x14ac:dyDescent="0.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 s="9">
        <f>(I617/86400)+25569+(-5/24)</f>
        <v>42271.913877314808</v>
      </c>
      <c r="K617">
        <v>1440557759</v>
      </c>
      <c r="L617" s="9">
        <f>($K617/86400)+DATE(1970,1,1)</f>
        <v>42242.122210648144</v>
      </c>
      <c r="M617" t="b">
        <v>0</v>
      </c>
      <c r="N617">
        <v>0</v>
      </c>
      <c r="O617" s="5">
        <f>($E617/$D617)*100</f>
        <v>0</v>
      </c>
      <c r="P617">
        <f>AVERAGE($E617,$N617)</f>
        <v>0</v>
      </c>
      <c r="Q617" t="s">
        <v>8319</v>
      </c>
      <c r="R617" t="s">
        <v>8320</v>
      </c>
      <c r="S617" t="s">
        <v>8272</v>
      </c>
      <c r="T617" t="b">
        <v>0</v>
      </c>
    </row>
    <row r="618" spans="1:20" ht="66" x14ac:dyDescent="0.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 s="9">
        <f>(I618/86400)+25569+(-5/24)</f>
        <v>42791.167905092589</v>
      </c>
      <c r="K618">
        <v>1485421307</v>
      </c>
      <c r="L618" s="9">
        <f>($K618/86400)+DATE(1970,1,1)</f>
        <v>42761.376238425924</v>
      </c>
      <c r="M618" t="b">
        <v>0</v>
      </c>
      <c r="N618">
        <v>0</v>
      </c>
      <c r="O618" s="5">
        <f>($E618/$D618)*100</f>
        <v>0</v>
      </c>
      <c r="P618">
        <f>AVERAGE($E618,$N618)</f>
        <v>0</v>
      </c>
      <c r="Q618" t="s">
        <v>8319</v>
      </c>
      <c r="R618" t="s">
        <v>8320</v>
      </c>
      <c r="S618" t="s">
        <v>8272</v>
      </c>
      <c r="T618" t="b">
        <v>0</v>
      </c>
    </row>
    <row r="619" spans="1:20" ht="66" x14ac:dyDescent="0.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 s="9">
        <f>(I619/86400)+25569+(-5/24)</f>
        <v>42132.134756944441</v>
      </c>
      <c r="K619">
        <v>1427184843</v>
      </c>
      <c r="L619" s="9">
        <f>($K619/86400)+DATE(1970,1,1)</f>
        <v>42087.343090277776</v>
      </c>
      <c r="M619" t="b">
        <v>0</v>
      </c>
      <c r="N619">
        <v>3</v>
      </c>
      <c r="O619" s="5">
        <f>($E619/$D619)*100</f>
        <v>3</v>
      </c>
      <c r="P619">
        <f>AVERAGE($E619,$N619)</f>
        <v>31.5</v>
      </c>
      <c r="Q619" t="s">
        <v>8319</v>
      </c>
      <c r="R619" t="s">
        <v>8320</v>
      </c>
      <c r="S619" t="s">
        <v>8272</v>
      </c>
      <c r="T619" t="b">
        <v>0</v>
      </c>
    </row>
    <row r="620" spans="1:20" ht="66" x14ac:dyDescent="0.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 s="9">
        <f>(I620/86400)+25569+(-5/24)</f>
        <v>42347.60188657407</v>
      </c>
      <c r="K620">
        <v>1447097203</v>
      </c>
      <c r="L620" s="9">
        <f>($K620/86400)+DATE(1970,1,1)</f>
        <v>42317.810219907406</v>
      </c>
      <c r="M620" t="b">
        <v>0</v>
      </c>
      <c r="N620">
        <v>0</v>
      </c>
      <c r="O620" s="5">
        <f>($E620/$D620)*100</f>
        <v>0</v>
      </c>
      <c r="P620">
        <f>AVERAGE($E620,$N620)</f>
        <v>0</v>
      </c>
      <c r="Q620" t="s">
        <v>8319</v>
      </c>
      <c r="R620" t="s">
        <v>8320</v>
      </c>
      <c r="S620" t="s">
        <v>8272</v>
      </c>
      <c r="T620" t="b">
        <v>0</v>
      </c>
    </row>
    <row r="621" spans="1:20" ht="33" x14ac:dyDescent="0.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 s="9">
        <f>(I621/86400)+25569+(-5/24)</f>
        <v>41968.483680555553</v>
      </c>
      <c r="K621">
        <v>1411745790</v>
      </c>
      <c r="L621" s="9">
        <f>($K621/86400)+DATE(1970,1,1)</f>
        <v>41908.650347222225</v>
      </c>
      <c r="M621" t="b">
        <v>0</v>
      </c>
      <c r="N621">
        <v>1</v>
      </c>
      <c r="O621" s="5">
        <f>($E621/$D621)*100</f>
        <v>3.9999999999999996E-5</v>
      </c>
      <c r="P621">
        <f>AVERAGE($E621,$N621)</f>
        <v>1</v>
      </c>
      <c r="Q621" t="s">
        <v>8319</v>
      </c>
      <c r="R621" t="s">
        <v>8320</v>
      </c>
      <c r="S621" t="s">
        <v>8272</v>
      </c>
      <c r="T621" t="b">
        <v>0</v>
      </c>
    </row>
    <row r="622" spans="1:20" ht="49.5" x14ac:dyDescent="0.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 s="9">
        <f>(I622/86400)+25569+(-5/24)</f>
        <v>41876.508541666662</v>
      </c>
      <c r="K622">
        <v>1405098738</v>
      </c>
      <c r="L622" s="9">
        <f>($K622/86400)+DATE(1970,1,1)</f>
        <v>41831.716874999998</v>
      </c>
      <c r="M622" t="b">
        <v>0</v>
      </c>
      <c r="N622">
        <v>1</v>
      </c>
      <c r="O622" s="5">
        <f>($E622/$D622)*100</f>
        <v>1</v>
      </c>
      <c r="P622">
        <f>AVERAGE($E622,$N622)</f>
        <v>150.5</v>
      </c>
      <c r="Q622" t="s">
        <v>8319</v>
      </c>
      <c r="R622" t="s">
        <v>8320</v>
      </c>
      <c r="S622" t="s">
        <v>8272</v>
      </c>
      <c r="T622" t="b">
        <v>0</v>
      </c>
    </row>
    <row r="623" spans="1:20" ht="66" x14ac:dyDescent="0.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 s="9">
        <f>(I623/86400)+25569+(-5/24)</f>
        <v>42558.779363425921</v>
      </c>
      <c r="K623">
        <v>1465342937</v>
      </c>
      <c r="L623" s="9">
        <f>($K623/86400)+DATE(1970,1,1)</f>
        <v>42528.987696759257</v>
      </c>
      <c r="M623" t="b">
        <v>0</v>
      </c>
      <c r="N623">
        <v>3</v>
      </c>
      <c r="O623" s="5">
        <f>($E623/$D623)*100</f>
        <v>1.044</v>
      </c>
      <c r="P623">
        <f>AVERAGE($E623,$N623)</f>
        <v>132</v>
      </c>
      <c r="Q623" t="s">
        <v>8319</v>
      </c>
      <c r="R623" t="s">
        <v>8320</v>
      </c>
      <c r="S623" t="s">
        <v>8272</v>
      </c>
      <c r="T623" t="b">
        <v>0</v>
      </c>
    </row>
    <row r="624" spans="1:20" ht="66" x14ac:dyDescent="0.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 s="9">
        <f>(I624/86400)+25569+(-5/24)</f>
        <v>42552.566412037035</v>
      </c>
      <c r="K624">
        <v>1465670138</v>
      </c>
      <c r="L624" s="9">
        <f>($K624/86400)+DATE(1970,1,1)</f>
        <v>42532.774745370371</v>
      </c>
      <c r="M624" t="b">
        <v>0</v>
      </c>
      <c r="N624">
        <v>9</v>
      </c>
      <c r="O624" s="5">
        <f>($E624/$D624)*100</f>
        <v>5.6833333333333336</v>
      </c>
      <c r="P624">
        <f>AVERAGE($E624,$N624)</f>
        <v>175</v>
      </c>
      <c r="Q624" t="s">
        <v>8319</v>
      </c>
      <c r="R624" t="s">
        <v>8320</v>
      </c>
      <c r="S624" t="s">
        <v>8272</v>
      </c>
      <c r="T624" t="b">
        <v>0</v>
      </c>
    </row>
    <row r="625" spans="1:20" ht="66" x14ac:dyDescent="0.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 s="9">
        <f>(I625/86400)+25569+(-5/24)</f>
        <v>42151.800891203697</v>
      </c>
      <c r="K625">
        <v>1430179997</v>
      </c>
      <c r="L625" s="9">
        <f>($K625/86400)+DATE(1970,1,1)</f>
        <v>42122.009224537032</v>
      </c>
      <c r="M625" t="b">
        <v>0</v>
      </c>
      <c r="N625">
        <v>0</v>
      </c>
      <c r="O625" s="5">
        <f>($E625/$D625)*100</f>
        <v>0</v>
      </c>
      <c r="P625">
        <f>AVERAGE($E625,$N625)</f>
        <v>0</v>
      </c>
      <c r="Q625" t="s">
        <v>8319</v>
      </c>
      <c r="R625" t="s">
        <v>8320</v>
      </c>
      <c r="S625" t="s">
        <v>8272</v>
      </c>
      <c r="T625" t="b">
        <v>0</v>
      </c>
    </row>
    <row r="626" spans="1:20" ht="49.5" x14ac:dyDescent="0.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 s="9">
        <f>(I626/86400)+25569+(-5/24)</f>
        <v>42138.78056712963</v>
      </c>
      <c r="K626">
        <v>1429055041</v>
      </c>
      <c r="L626" s="9">
        <f>($K626/86400)+DATE(1970,1,1)</f>
        <v>42108.988900462966</v>
      </c>
      <c r="M626" t="b">
        <v>0</v>
      </c>
      <c r="N626">
        <v>0</v>
      </c>
      <c r="O626" s="5">
        <f>($E626/$D626)*100</f>
        <v>0</v>
      </c>
      <c r="P626">
        <f>AVERAGE($E626,$N626)</f>
        <v>0</v>
      </c>
      <c r="Q626" t="s">
        <v>8319</v>
      </c>
      <c r="R626" t="s">
        <v>8320</v>
      </c>
      <c r="S626" t="s">
        <v>8272</v>
      </c>
      <c r="T626" t="b">
        <v>0</v>
      </c>
    </row>
    <row r="627" spans="1:20" ht="66" x14ac:dyDescent="0.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 s="9">
        <f>(I627/86400)+25569+(-5/24)</f>
        <v>42820.645567129628</v>
      </c>
      <c r="K627">
        <v>1487971777</v>
      </c>
      <c r="L627" s="9">
        <f>($K627/86400)+DATE(1970,1,1)</f>
        <v>42790.895567129628</v>
      </c>
      <c r="M627" t="b">
        <v>0</v>
      </c>
      <c r="N627">
        <v>0</v>
      </c>
      <c r="O627" s="5">
        <f>($E627/$D627)*100</f>
        <v>0</v>
      </c>
      <c r="P627">
        <f>AVERAGE($E627,$N627)</f>
        <v>0</v>
      </c>
      <c r="Q627" t="s">
        <v>8319</v>
      </c>
      <c r="R627" t="s">
        <v>8320</v>
      </c>
      <c r="S627" t="s">
        <v>8272</v>
      </c>
      <c r="T627" t="b">
        <v>0</v>
      </c>
    </row>
    <row r="628" spans="1:20" ht="66" x14ac:dyDescent="0.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 s="9">
        <f>(I628/86400)+25569+(-5/24)</f>
        <v>42231.348611111105</v>
      </c>
      <c r="K628">
        <v>1436793939</v>
      </c>
      <c r="L628" s="9">
        <f>($K628/86400)+DATE(1970,1,1)</f>
        <v>42198.559479166666</v>
      </c>
      <c r="M628" t="b">
        <v>0</v>
      </c>
      <c r="N628">
        <v>39</v>
      </c>
      <c r="O628" s="5">
        <f>($E628/$D628)*100</f>
        <v>17.380000000000003</v>
      </c>
      <c r="P628">
        <f>AVERAGE($E628,$N628)</f>
        <v>2192</v>
      </c>
      <c r="Q628" t="s">
        <v>8319</v>
      </c>
      <c r="R628" t="s">
        <v>8320</v>
      </c>
      <c r="S628" t="s">
        <v>8272</v>
      </c>
      <c r="T628" t="b">
        <v>0</v>
      </c>
    </row>
    <row r="629" spans="1:20" ht="66" x14ac:dyDescent="0.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 s="9">
        <f>(I629/86400)+25569+(-5/24)</f>
        <v>42443.749999999993</v>
      </c>
      <c r="K629">
        <v>1452842511</v>
      </c>
      <c r="L629" s="9">
        <f>($K629/86400)+DATE(1970,1,1)</f>
        <v>42384.306840277779</v>
      </c>
      <c r="M629" t="b">
        <v>0</v>
      </c>
      <c r="N629">
        <v>1</v>
      </c>
      <c r="O629" s="5">
        <f>($E629/$D629)*100</f>
        <v>0.02</v>
      </c>
      <c r="P629">
        <f>AVERAGE($E629,$N629)</f>
        <v>45.5</v>
      </c>
      <c r="Q629" t="s">
        <v>8319</v>
      </c>
      <c r="R629" t="s">
        <v>8320</v>
      </c>
      <c r="S629" t="s">
        <v>8272</v>
      </c>
      <c r="T629" t="b">
        <v>0</v>
      </c>
    </row>
    <row r="630" spans="1:20" ht="49.5" x14ac:dyDescent="0.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 s="9">
        <f>(I630/86400)+25569+(-5/24)</f>
        <v>41833.484456018516</v>
      </c>
      <c r="K630">
        <v>1402677457</v>
      </c>
      <c r="L630" s="9">
        <f>($K630/86400)+DATE(1970,1,1)</f>
        <v>41803.692789351851</v>
      </c>
      <c r="M630" t="b">
        <v>0</v>
      </c>
      <c r="N630">
        <v>0</v>
      </c>
      <c r="O630" s="5">
        <f>($E630/$D630)*100</f>
        <v>0</v>
      </c>
      <c r="P630">
        <f>AVERAGE($E630,$N630)</f>
        <v>0</v>
      </c>
      <c r="Q630" t="s">
        <v>8319</v>
      </c>
      <c r="R630" t="s">
        <v>8320</v>
      </c>
      <c r="S630" t="s">
        <v>8272</v>
      </c>
      <c r="T630" t="b">
        <v>0</v>
      </c>
    </row>
    <row r="631" spans="1:20" ht="66" x14ac:dyDescent="0.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 s="9">
        <f>(I631/86400)+25569+(-5/24)</f>
        <v>42504.429490740738</v>
      </c>
      <c r="K631">
        <v>1460647108</v>
      </c>
      <c r="L631" s="9">
        <f>($K631/86400)+DATE(1970,1,1)</f>
        <v>42474.637824074074</v>
      </c>
      <c r="M631" t="b">
        <v>0</v>
      </c>
      <c r="N631">
        <v>3</v>
      </c>
      <c r="O631" s="5">
        <f>($E631/$D631)*100</f>
        <v>0.17500000000000002</v>
      </c>
      <c r="P631">
        <f>AVERAGE($E631,$N631)</f>
        <v>176.5</v>
      </c>
      <c r="Q631" t="s">
        <v>8319</v>
      </c>
      <c r="R631" t="s">
        <v>8320</v>
      </c>
      <c r="S631" t="s">
        <v>8272</v>
      </c>
      <c r="T631" t="b">
        <v>0</v>
      </c>
    </row>
    <row r="632" spans="1:20" ht="66" x14ac:dyDescent="0.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 s="9">
        <f>(I632/86400)+25569+(-5/24)</f>
        <v>42253.006944444445</v>
      </c>
      <c r="K632">
        <v>1438959121</v>
      </c>
      <c r="L632" s="9">
        <f>($K632/86400)+DATE(1970,1,1)</f>
        <v>42223.619456018518</v>
      </c>
      <c r="M632" t="b">
        <v>0</v>
      </c>
      <c r="N632">
        <v>1</v>
      </c>
      <c r="O632" s="5">
        <f>($E632/$D632)*100</f>
        <v>8.3340278356529712E-2</v>
      </c>
      <c r="P632">
        <f>AVERAGE($E632,$N632)</f>
        <v>5.5</v>
      </c>
      <c r="Q632" t="s">
        <v>8319</v>
      </c>
      <c r="R632" t="s">
        <v>8320</v>
      </c>
      <c r="S632" t="s">
        <v>8272</v>
      </c>
      <c r="T632" t="b">
        <v>0</v>
      </c>
    </row>
    <row r="633" spans="1:20" ht="49.5" x14ac:dyDescent="0.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 s="9">
        <f>(I633/86400)+25569+(-5/24)</f>
        <v>42518.563993055555</v>
      </c>
      <c r="K633">
        <v>1461954729</v>
      </c>
      <c r="L633" s="9">
        <f>($K633/86400)+DATE(1970,1,1)</f>
        <v>42489.772326388891</v>
      </c>
      <c r="M633" t="b">
        <v>0</v>
      </c>
      <c r="N633">
        <v>9</v>
      </c>
      <c r="O633" s="5">
        <f>($E633/$D633)*100</f>
        <v>1.38</v>
      </c>
      <c r="P633">
        <f>AVERAGE($E633,$N633)</f>
        <v>349.5</v>
      </c>
      <c r="Q633" t="s">
        <v>8319</v>
      </c>
      <c r="R633" t="s">
        <v>8320</v>
      </c>
      <c r="S633" t="s">
        <v>8272</v>
      </c>
      <c r="T633" t="b">
        <v>0</v>
      </c>
    </row>
    <row r="634" spans="1:20" ht="49.5" x14ac:dyDescent="0.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 s="9">
        <f>(I634/86400)+25569+(-5/24)</f>
        <v>42333.492650462962</v>
      </c>
      <c r="K634">
        <v>1445874565</v>
      </c>
      <c r="L634" s="9">
        <f>($K634/86400)+DATE(1970,1,1)</f>
        <v>42303.659317129626</v>
      </c>
      <c r="M634" t="b">
        <v>0</v>
      </c>
      <c r="N634">
        <v>0</v>
      </c>
      <c r="O634" s="5">
        <f>($E634/$D634)*100</f>
        <v>0</v>
      </c>
      <c r="P634">
        <f>AVERAGE($E634,$N634)</f>
        <v>0</v>
      </c>
      <c r="Q634" t="s">
        <v>8319</v>
      </c>
      <c r="R634" t="s">
        <v>8320</v>
      </c>
      <c r="S634" t="s">
        <v>8272</v>
      </c>
      <c r="T634" t="b">
        <v>0</v>
      </c>
    </row>
    <row r="635" spans="1:20" ht="66" x14ac:dyDescent="0.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 s="9">
        <f>(I635/86400)+25569+(-5/24)</f>
        <v>42538.749999999993</v>
      </c>
      <c r="K635">
        <v>1463469062</v>
      </c>
      <c r="L635" s="9">
        <f>($K635/86400)+DATE(1970,1,1)</f>
        <v>42507.299328703702</v>
      </c>
      <c r="M635" t="b">
        <v>0</v>
      </c>
      <c r="N635">
        <v>25</v>
      </c>
      <c r="O635" s="5">
        <f>($E635/$D635)*100</f>
        <v>12.45</v>
      </c>
      <c r="P635">
        <f>AVERAGE($E635,$N635)</f>
        <v>635</v>
      </c>
      <c r="Q635" t="s">
        <v>8319</v>
      </c>
      <c r="R635" t="s">
        <v>8320</v>
      </c>
      <c r="S635" t="s">
        <v>8272</v>
      </c>
      <c r="T635" t="b">
        <v>0</v>
      </c>
    </row>
    <row r="636" spans="1:20" ht="49.5" x14ac:dyDescent="0.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 s="9">
        <f>(I636/86400)+25569+(-5/24)</f>
        <v>42061.720243055555</v>
      </c>
      <c r="K636">
        <v>1422397029</v>
      </c>
      <c r="L636" s="9">
        <f>($K636/86400)+DATE(1970,1,1)</f>
        <v>42031.928576388891</v>
      </c>
      <c r="M636" t="b">
        <v>0</v>
      </c>
      <c r="N636">
        <v>1</v>
      </c>
      <c r="O636" s="5">
        <f>($E636/$D636)*100</f>
        <v>0.02</v>
      </c>
      <c r="P636">
        <f>AVERAGE($E636,$N636)</f>
        <v>1</v>
      </c>
      <c r="Q636" t="s">
        <v>8319</v>
      </c>
      <c r="R636" t="s">
        <v>8320</v>
      </c>
      <c r="S636" t="s">
        <v>8272</v>
      </c>
      <c r="T636" t="b">
        <v>0</v>
      </c>
    </row>
    <row r="637" spans="1:20" ht="33" x14ac:dyDescent="0.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 s="9">
        <f>(I637/86400)+25569+(-5/24)</f>
        <v>42105.883819444447</v>
      </c>
      <c r="K637">
        <v>1426212762</v>
      </c>
      <c r="L637" s="9">
        <f>($K637/86400)+DATE(1970,1,1)</f>
        <v>42076.092152777783</v>
      </c>
      <c r="M637" t="b">
        <v>0</v>
      </c>
      <c r="N637">
        <v>1</v>
      </c>
      <c r="O637" s="5">
        <f>($E637/$D637)*100</f>
        <v>8.0000000000000002E-3</v>
      </c>
      <c r="P637">
        <f>AVERAGE($E637,$N637)</f>
        <v>1.5</v>
      </c>
      <c r="Q637" t="s">
        <v>8319</v>
      </c>
      <c r="R637" t="s">
        <v>8320</v>
      </c>
      <c r="S637" t="s">
        <v>8272</v>
      </c>
      <c r="T637" t="b">
        <v>0</v>
      </c>
    </row>
    <row r="638" spans="1:20" ht="49.5" x14ac:dyDescent="0.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 s="9">
        <f>(I638/86400)+25569+(-5/24)</f>
        <v>42161.240972222215</v>
      </c>
      <c r="K638">
        <v>1430996150</v>
      </c>
      <c r="L638" s="9">
        <f>($K638/86400)+DATE(1970,1,1)</f>
        <v>42131.455439814818</v>
      </c>
      <c r="M638" t="b">
        <v>0</v>
      </c>
      <c r="N638">
        <v>1</v>
      </c>
      <c r="O638" s="5">
        <f>($E638/$D638)*100</f>
        <v>0.2</v>
      </c>
      <c r="P638">
        <f>AVERAGE($E638,$N638)</f>
        <v>2.5</v>
      </c>
      <c r="Q638" t="s">
        <v>8319</v>
      </c>
      <c r="R638" t="s">
        <v>8320</v>
      </c>
      <c r="S638" t="s">
        <v>8272</v>
      </c>
      <c r="T638" t="b">
        <v>0</v>
      </c>
    </row>
    <row r="639" spans="1:20" ht="66" x14ac:dyDescent="0.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 s="9">
        <f>(I639/86400)+25569+(-5/24)</f>
        <v>42791.75277777778</v>
      </c>
      <c r="K639">
        <v>1485558318</v>
      </c>
      <c r="L639" s="9">
        <f>($K639/86400)+DATE(1970,1,1)</f>
        <v>42762.962013888886</v>
      </c>
      <c r="M639" t="b">
        <v>0</v>
      </c>
      <c r="N639">
        <v>0</v>
      </c>
      <c r="O639" s="5">
        <f>($E639/$D639)*100</f>
        <v>0</v>
      </c>
      <c r="P639">
        <f>AVERAGE($E639,$N639)</f>
        <v>0</v>
      </c>
      <c r="Q639" t="s">
        <v>8319</v>
      </c>
      <c r="R639" t="s">
        <v>8320</v>
      </c>
      <c r="S639" t="s">
        <v>8272</v>
      </c>
      <c r="T639" t="b">
        <v>0</v>
      </c>
    </row>
    <row r="640" spans="1:20" x14ac:dyDescent="0.3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 s="9">
        <f>(I640/86400)+25569+(-5/24)</f>
        <v>42819.343310185184</v>
      </c>
      <c r="K640">
        <v>1485267262</v>
      </c>
      <c r="L640" s="9">
        <f>($K640/86400)+DATE(1970,1,1)</f>
        <v>42759.593310185184</v>
      </c>
      <c r="M640" t="b">
        <v>0</v>
      </c>
      <c r="N640">
        <v>6</v>
      </c>
      <c r="O640" s="5">
        <f>($E640/$D640)*100</f>
        <v>9.0000000000000011E-3</v>
      </c>
      <c r="P640">
        <f>AVERAGE($E640,$N640)</f>
        <v>12</v>
      </c>
      <c r="Q640" t="s">
        <v>8319</v>
      </c>
      <c r="R640" t="s">
        <v>8320</v>
      </c>
      <c r="S640" t="s">
        <v>8272</v>
      </c>
      <c r="T640" t="b">
        <v>0</v>
      </c>
    </row>
    <row r="641" spans="1:20" ht="33" x14ac:dyDescent="0.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 s="9">
        <f>(I641/86400)+25569+(-5/24)</f>
        <v>41925.374942129631</v>
      </c>
      <c r="K641">
        <v>1408024795</v>
      </c>
      <c r="L641" s="9">
        <f>($K641/86400)+DATE(1970,1,1)</f>
        <v>41865.583275462966</v>
      </c>
      <c r="M641" t="b">
        <v>0</v>
      </c>
      <c r="N641">
        <v>1</v>
      </c>
      <c r="O641" s="5">
        <f>($E641/$D641)*100</f>
        <v>9.9999999999999991E-5</v>
      </c>
      <c r="P641">
        <f>AVERAGE($E641,$N641)</f>
        <v>1</v>
      </c>
      <c r="Q641" t="s">
        <v>8319</v>
      </c>
      <c r="R641" t="s">
        <v>8320</v>
      </c>
      <c r="S641" t="s">
        <v>8272</v>
      </c>
      <c r="T641" t="b">
        <v>0</v>
      </c>
    </row>
    <row r="642" spans="1:20" ht="66" x14ac:dyDescent="0.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 s="9">
        <f>(I642/86400)+25569+(-5/24)</f>
        <v>42698.749999999993</v>
      </c>
      <c r="K642">
        <v>1478685915</v>
      </c>
      <c r="L642" s="9">
        <f>($K642/86400)+DATE(1970,1,1)</f>
        <v>42683.420312499999</v>
      </c>
      <c r="M642" t="b">
        <v>0</v>
      </c>
      <c r="N642">
        <v>2</v>
      </c>
      <c r="O642" s="5">
        <f>($E642/$D642)*100</f>
        <v>144.28571428571428</v>
      </c>
      <c r="P642">
        <f>AVERAGE($E642,$N642)</f>
        <v>51.5</v>
      </c>
      <c r="Q642" t="s">
        <v>8319</v>
      </c>
      <c r="R642" t="s">
        <v>8321</v>
      </c>
      <c r="S642" t="s">
        <v>8273</v>
      </c>
      <c r="T642" t="b">
        <v>1</v>
      </c>
    </row>
    <row r="643" spans="1:20" ht="66" x14ac:dyDescent="0.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 s="9">
        <f>(I643/86400)+25569+(-5/24)</f>
        <v>42229.361666666664</v>
      </c>
      <c r="K643">
        <v>1436881248</v>
      </c>
      <c r="L643" s="9">
        <f>($K643/86400)+DATE(1970,1,1)</f>
        <v>42199.57</v>
      </c>
      <c r="M643" t="b">
        <v>0</v>
      </c>
      <c r="N643">
        <v>315</v>
      </c>
      <c r="O643" s="5">
        <f>($E643/$D643)*100</f>
        <v>119.16249999999999</v>
      </c>
      <c r="P643">
        <f>AVERAGE($E643,$N643)</f>
        <v>23990</v>
      </c>
      <c r="Q643" t="s">
        <v>8319</v>
      </c>
      <c r="R643" t="s">
        <v>8321</v>
      </c>
      <c r="S643" t="s">
        <v>8273</v>
      </c>
      <c r="T643" t="b">
        <v>1</v>
      </c>
    </row>
    <row r="644" spans="1:20" ht="66" x14ac:dyDescent="0.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 s="9">
        <f>(I644/86400)+25569+(-5/24)</f>
        <v>42235.442986111106</v>
      </c>
      <c r="K644">
        <v>1436888274</v>
      </c>
      <c r="L644" s="9">
        <f>($K644/86400)+DATE(1970,1,1)</f>
        <v>42199.651319444441</v>
      </c>
      <c r="M644" t="b">
        <v>0</v>
      </c>
      <c r="N644">
        <v>2174</v>
      </c>
      <c r="O644" s="5">
        <f>($E644/$D644)*100</f>
        <v>1460.4850000000001</v>
      </c>
      <c r="P644">
        <f>AVERAGE($E644,$N644)</f>
        <v>147135.5</v>
      </c>
      <c r="Q644" t="s">
        <v>8319</v>
      </c>
      <c r="R644" t="s">
        <v>8321</v>
      </c>
      <c r="S644" t="s">
        <v>8273</v>
      </c>
      <c r="T644" t="b">
        <v>1</v>
      </c>
    </row>
    <row r="645" spans="1:20" ht="49.5" x14ac:dyDescent="0.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 s="9">
        <f>(I645/86400)+25569+(-5/24)</f>
        <v>42155.43373842592</v>
      </c>
      <c r="K645">
        <v>1428333875</v>
      </c>
      <c r="L645" s="9">
        <f>($K645/86400)+DATE(1970,1,1)</f>
        <v>42100.642071759255</v>
      </c>
      <c r="M645" t="b">
        <v>0</v>
      </c>
      <c r="N645">
        <v>152</v>
      </c>
      <c r="O645" s="5">
        <f>($E645/$D645)*100</f>
        <v>105.80799999999999</v>
      </c>
      <c r="P645">
        <f>AVERAGE($E645,$N645)</f>
        <v>13302</v>
      </c>
      <c r="Q645" t="s">
        <v>8319</v>
      </c>
      <c r="R645" t="s">
        <v>8321</v>
      </c>
      <c r="S645" t="s">
        <v>8273</v>
      </c>
      <c r="T645" t="b">
        <v>1</v>
      </c>
    </row>
    <row r="646" spans="1:20" ht="66" x14ac:dyDescent="0.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 s="9">
        <f>(I646/86400)+25569+(-5/24)</f>
        <v>41940.833333333328</v>
      </c>
      <c r="K646">
        <v>1410883139</v>
      </c>
      <c r="L646" s="9">
        <f>($K646/86400)+DATE(1970,1,1)</f>
        <v>41898.665960648148</v>
      </c>
      <c r="M646" t="b">
        <v>0</v>
      </c>
      <c r="N646">
        <v>1021</v>
      </c>
      <c r="O646" s="5">
        <f>($E646/$D646)*100</f>
        <v>300.11791999999997</v>
      </c>
      <c r="P646">
        <f>AVERAGE($E646,$N646)</f>
        <v>38025.24</v>
      </c>
      <c r="Q646" t="s">
        <v>8319</v>
      </c>
      <c r="R646" t="s">
        <v>8321</v>
      </c>
      <c r="S646" t="s">
        <v>8273</v>
      </c>
      <c r="T646" t="b">
        <v>1</v>
      </c>
    </row>
    <row r="647" spans="1:20" ht="33" x14ac:dyDescent="0.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 s="9">
        <f>(I647/86400)+25569+(-5/24)</f>
        <v>42593.817986111106</v>
      </c>
      <c r="K647">
        <v>1468370274</v>
      </c>
      <c r="L647" s="9">
        <f>($K647/86400)+DATE(1970,1,1)</f>
        <v>42564.026319444441</v>
      </c>
      <c r="M647" t="b">
        <v>0</v>
      </c>
      <c r="N647">
        <v>237</v>
      </c>
      <c r="O647" s="5">
        <f>($E647/$D647)*100</f>
        <v>278.7</v>
      </c>
      <c r="P647">
        <f>AVERAGE($E647,$N647)</f>
        <v>2905.5</v>
      </c>
      <c r="Q647" t="s">
        <v>8319</v>
      </c>
      <c r="R647" t="s">
        <v>8321</v>
      </c>
      <c r="S647" t="s">
        <v>8273</v>
      </c>
      <c r="T647" t="b">
        <v>1</v>
      </c>
    </row>
    <row r="648" spans="1:20" ht="66" x14ac:dyDescent="0.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 s="9">
        <f>(I648/86400)+25569+(-5/24)</f>
        <v>41862.644293981481</v>
      </c>
      <c r="K648">
        <v>1405196867</v>
      </c>
      <c r="L648" s="9">
        <f>($K648/86400)+DATE(1970,1,1)</f>
        <v>41832.852627314816</v>
      </c>
      <c r="M648" t="b">
        <v>0</v>
      </c>
      <c r="N648">
        <v>27</v>
      </c>
      <c r="O648" s="5">
        <f>($E648/$D648)*100</f>
        <v>131.87625</v>
      </c>
      <c r="P648">
        <f>AVERAGE($E648,$N648)</f>
        <v>541.005</v>
      </c>
      <c r="Q648" t="s">
        <v>8319</v>
      </c>
      <c r="R648" t="s">
        <v>8321</v>
      </c>
      <c r="S648" t="s">
        <v>8273</v>
      </c>
      <c r="T648" t="b">
        <v>1</v>
      </c>
    </row>
    <row r="649" spans="1:20" ht="66" x14ac:dyDescent="0.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 s="9">
        <f>(I649/86400)+25569+(-5/24)</f>
        <v>42446.517928240741</v>
      </c>
      <c r="K649">
        <v>1455647149</v>
      </c>
      <c r="L649" s="9">
        <f>($K649/86400)+DATE(1970,1,1)</f>
        <v>42416.767928240741</v>
      </c>
      <c r="M649" t="b">
        <v>0</v>
      </c>
      <c r="N649">
        <v>17</v>
      </c>
      <c r="O649" s="5">
        <f>($E649/$D649)*100</f>
        <v>107.05</v>
      </c>
      <c r="P649">
        <f>AVERAGE($E649,$N649)</f>
        <v>1079</v>
      </c>
      <c r="Q649" t="s">
        <v>8319</v>
      </c>
      <c r="R649" t="s">
        <v>8321</v>
      </c>
      <c r="S649" t="s">
        <v>8273</v>
      </c>
      <c r="T649" t="b">
        <v>1</v>
      </c>
    </row>
    <row r="650" spans="1:20" ht="33" x14ac:dyDescent="0.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 s="9">
        <f>(I650/86400)+25569+(-5/24)</f>
        <v>41926.485046296293</v>
      </c>
      <c r="K650">
        <v>1410280708</v>
      </c>
      <c r="L650" s="9">
        <f>($K650/86400)+DATE(1970,1,1)</f>
        <v>41891.693379629629</v>
      </c>
      <c r="M650" t="b">
        <v>0</v>
      </c>
      <c r="N650">
        <v>27</v>
      </c>
      <c r="O650" s="5">
        <f>($E650/$D650)*100</f>
        <v>126.82285714285715</v>
      </c>
      <c r="P650">
        <f>AVERAGE($E650,$N650)</f>
        <v>22207.5</v>
      </c>
      <c r="Q650" t="s">
        <v>8319</v>
      </c>
      <c r="R650" t="s">
        <v>8321</v>
      </c>
      <c r="S650" t="s">
        <v>8273</v>
      </c>
      <c r="T650" t="b">
        <v>1</v>
      </c>
    </row>
    <row r="651" spans="1:20" ht="66" x14ac:dyDescent="0.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 s="9">
        <f>(I651/86400)+25569+(-5/24)</f>
        <v>41898.703854166662</v>
      </c>
      <c r="K651">
        <v>1409090013</v>
      </c>
      <c r="L651" s="9">
        <f>($K651/86400)+DATE(1970,1,1)</f>
        <v>41877.912187499998</v>
      </c>
      <c r="M651" t="b">
        <v>0</v>
      </c>
      <c r="N651">
        <v>82</v>
      </c>
      <c r="O651" s="5">
        <f>($E651/$D651)*100</f>
        <v>139.96</v>
      </c>
      <c r="P651">
        <f>AVERAGE($E651,$N651)</f>
        <v>1790.5</v>
      </c>
      <c r="Q651" t="s">
        <v>8319</v>
      </c>
      <c r="R651" t="s">
        <v>8321</v>
      </c>
      <c r="S651" t="s">
        <v>8273</v>
      </c>
      <c r="T651" t="b">
        <v>1</v>
      </c>
    </row>
    <row r="652" spans="1:20" ht="66" x14ac:dyDescent="0.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 s="9">
        <f>(I652/86400)+25569+(-5/24)</f>
        <v>41991.870185185187</v>
      </c>
      <c r="K652">
        <v>1413766384</v>
      </c>
      <c r="L652" s="9">
        <f>($K652/86400)+DATE(1970,1,1)</f>
        <v>41932.036851851852</v>
      </c>
      <c r="M652" t="b">
        <v>0</v>
      </c>
      <c r="N652">
        <v>48</v>
      </c>
      <c r="O652" s="5">
        <f>($E652/$D652)*100</f>
        <v>112.4</v>
      </c>
      <c r="P652">
        <f>AVERAGE($E652,$N652)</f>
        <v>867</v>
      </c>
      <c r="Q652" t="s">
        <v>8319</v>
      </c>
      <c r="R652" t="s">
        <v>8321</v>
      </c>
      <c r="S652" t="s">
        <v>8273</v>
      </c>
      <c r="T652" t="b">
        <v>1</v>
      </c>
    </row>
    <row r="653" spans="1:20" ht="66" x14ac:dyDescent="0.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 s="9">
        <f>(I653/86400)+25569+(-5/24)</f>
        <v>41985.809155092589</v>
      </c>
      <c r="K653">
        <v>1415838311</v>
      </c>
      <c r="L653" s="9">
        <f>($K653/86400)+DATE(1970,1,1)</f>
        <v>41956.017488425925</v>
      </c>
      <c r="M653" t="b">
        <v>0</v>
      </c>
      <c r="N653">
        <v>105</v>
      </c>
      <c r="O653" s="5">
        <f>($E653/$D653)*100</f>
        <v>100.52799999999999</v>
      </c>
      <c r="P653">
        <f>AVERAGE($E653,$N653)</f>
        <v>12618.5</v>
      </c>
      <c r="Q653" t="s">
        <v>8319</v>
      </c>
      <c r="R653" t="s">
        <v>8321</v>
      </c>
      <c r="S653" t="s">
        <v>8273</v>
      </c>
      <c r="T653" t="b">
        <v>1</v>
      </c>
    </row>
    <row r="654" spans="1:20" ht="66" x14ac:dyDescent="0.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 s="9">
        <f>(I654/86400)+25569+(-5/24)</f>
        <v>42705.523726851847</v>
      </c>
      <c r="K654">
        <v>1478018050</v>
      </c>
      <c r="L654" s="9">
        <f>($K654/86400)+DATE(1970,1,1)</f>
        <v>42675.690393518518</v>
      </c>
      <c r="M654" t="b">
        <v>0</v>
      </c>
      <c r="N654">
        <v>28</v>
      </c>
      <c r="O654" s="5">
        <f>($E654/$D654)*100</f>
        <v>100.46666666666665</v>
      </c>
      <c r="P654">
        <f>AVERAGE($E654,$N654)</f>
        <v>1521</v>
      </c>
      <c r="Q654" t="s">
        <v>8319</v>
      </c>
      <c r="R654" t="s">
        <v>8321</v>
      </c>
      <c r="S654" t="s">
        <v>8273</v>
      </c>
      <c r="T654" t="b">
        <v>1</v>
      </c>
    </row>
    <row r="655" spans="1:20" ht="66" x14ac:dyDescent="0.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 s="9">
        <f>(I655/86400)+25569+(-5/24)</f>
        <v>42236.410185185181</v>
      </c>
      <c r="K655">
        <v>1436885440</v>
      </c>
      <c r="L655" s="9">
        <f>($K655/86400)+DATE(1970,1,1)</f>
        <v>42199.618518518517</v>
      </c>
      <c r="M655" t="b">
        <v>0</v>
      </c>
      <c r="N655">
        <v>1107</v>
      </c>
      <c r="O655" s="5">
        <f>($E655/$D655)*100</f>
        <v>141.446</v>
      </c>
      <c r="P655">
        <f>AVERAGE($E655,$N655)</f>
        <v>53595.75</v>
      </c>
      <c r="Q655" t="s">
        <v>8319</v>
      </c>
      <c r="R655" t="s">
        <v>8321</v>
      </c>
      <c r="S655" t="s">
        <v>8273</v>
      </c>
      <c r="T655" t="b">
        <v>1</v>
      </c>
    </row>
    <row r="656" spans="1:20" ht="66" x14ac:dyDescent="0.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 s="9">
        <f>(I656/86400)+25569+(-5/24)</f>
        <v>42193.748993055553</v>
      </c>
      <c r="K656">
        <v>1433804313</v>
      </c>
      <c r="L656" s="9">
        <f>($K656/86400)+DATE(1970,1,1)</f>
        <v>42163.957326388889</v>
      </c>
      <c r="M656" t="b">
        <v>0</v>
      </c>
      <c r="N656">
        <v>1013</v>
      </c>
      <c r="O656" s="5">
        <f>($E656/$D656)*100</f>
        <v>267.29166666666669</v>
      </c>
      <c r="P656">
        <f>AVERAGE($E656,$N656)</f>
        <v>16544</v>
      </c>
      <c r="Q656" t="s">
        <v>8319</v>
      </c>
      <c r="R656" t="s">
        <v>8321</v>
      </c>
      <c r="S656" t="s">
        <v>8273</v>
      </c>
      <c r="T656" t="b">
        <v>1</v>
      </c>
    </row>
    <row r="657" spans="1:20" ht="49.5" x14ac:dyDescent="0.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 s="9">
        <f>(I657/86400)+25569+(-5/24)</f>
        <v>42075.707314814812</v>
      </c>
      <c r="K657">
        <v>1423609112</v>
      </c>
      <c r="L657" s="9">
        <f>($K657/86400)+DATE(1970,1,1)</f>
        <v>42045.957314814819</v>
      </c>
      <c r="M657" t="b">
        <v>0</v>
      </c>
      <c r="N657">
        <v>274</v>
      </c>
      <c r="O657" s="5">
        <f>($E657/$D657)*100</f>
        <v>146.88749999999999</v>
      </c>
      <c r="P657">
        <f>AVERAGE($E657,$N657)</f>
        <v>6012.5</v>
      </c>
      <c r="Q657" t="s">
        <v>8319</v>
      </c>
      <c r="R657" t="s">
        <v>8321</v>
      </c>
      <c r="S657" t="s">
        <v>8273</v>
      </c>
      <c r="T657" t="b">
        <v>1</v>
      </c>
    </row>
    <row r="658" spans="1:20" ht="66" x14ac:dyDescent="0.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 s="9">
        <f>(I658/86400)+25569+(-5/24)</f>
        <v>42477.554618055554</v>
      </c>
      <c r="K658">
        <v>1455736719</v>
      </c>
      <c r="L658" s="9">
        <f>($K658/86400)+DATE(1970,1,1)</f>
        <v>42417.804618055554</v>
      </c>
      <c r="M658" t="b">
        <v>0</v>
      </c>
      <c r="N658">
        <v>87</v>
      </c>
      <c r="O658" s="5">
        <f>($E658/$D658)*100</f>
        <v>213.56</v>
      </c>
      <c r="P658">
        <f>AVERAGE($E658,$N658)</f>
        <v>5382.5</v>
      </c>
      <c r="Q658" t="s">
        <v>8319</v>
      </c>
      <c r="R658" t="s">
        <v>8321</v>
      </c>
      <c r="S658" t="s">
        <v>8273</v>
      </c>
      <c r="T658" t="b">
        <v>1</v>
      </c>
    </row>
    <row r="659" spans="1:20" ht="66" x14ac:dyDescent="0.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 s="9">
        <f>(I659/86400)+25569+(-5/24)</f>
        <v>42361.637407407405</v>
      </c>
      <c r="K659">
        <v>1448309872</v>
      </c>
      <c r="L659" s="9">
        <f>($K659/86400)+DATE(1970,1,1)</f>
        <v>42331.84574074074</v>
      </c>
      <c r="M659" t="b">
        <v>0</v>
      </c>
      <c r="N659">
        <v>99</v>
      </c>
      <c r="O659" s="5">
        <f>($E659/$D659)*100</f>
        <v>125.69999999999999</v>
      </c>
      <c r="P659">
        <f>AVERAGE($E659,$N659)</f>
        <v>9477</v>
      </c>
      <c r="Q659" t="s">
        <v>8319</v>
      </c>
      <c r="R659" t="s">
        <v>8321</v>
      </c>
      <c r="S659" t="s">
        <v>8273</v>
      </c>
      <c r="T659" t="b">
        <v>1</v>
      </c>
    </row>
    <row r="660" spans="1:20" ht="66" x14ac:dyDescent="0.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 s="9">
        <f>(I660/86400)+25569+(-5/24)</f>
        <v>42211.541666666664</v>
      </c>
      <c r="K660">
        <v>1435117889</v>
      </c>
      <c r="L660" s="9">
        <f>($K660/86400)+DATE(1970,1,1)</f>
        <v>42179.160752314812</v>
      </c>
      <c r="M660" t="b">
        <v>0</v>
      </c>
      <c r="N660">
        <v>276</v>
      </c>
      <c r="O660" s="5">
        <f>($E660/$D660)*100</f>
        <v>104.46206037108834</v>
      </c>
      <c r="P660">
        <f>AVERAGE($E660,$N660)</f>
        <v>15226.5</v>
      </c>
      <c r="Q660" t="s">
        <v>8319</v>
      </c>
      <c r="R660" t="s">
        <v>8321</v>
      </c>
      <c r="S660" t="s">
        <v>8273</v>
      </c>
      <c r="T660" t="b">
        <v>1</v>
      </c>
    </row>
    <row r="661" spans="1:20" x14ac:dyDescent="0.3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 s="9">
        <f>(I661/86400)+25569+(-5/24)</f>
        <v>42239.385358796295</v>
      </c>
      <c r="K661">
        <v>1437747295</v>
      </c>
      <c r="L661" s="9">
        <f>($K661/86400)+DATE(1970,1,1)</f>
        <v>42209.593692129631</v>
      </c>
      <c r="M661" t="b">
        <v>0</v>
      </c>
      <c r="N661">
        <v>21</v>
      </c>
      <c r="O661" s="5">
        <f>($E661/$D661)*100</f>
        <v>100.56666666666668</v>
      </c>
      <c r="P661">
        <f>AVERAGE($E661,$N661)</f>
        <v>1519</v>
      </c>
      <c r="Q661" t="s">
        <v>8319</v>
      </c>
      <c r="R661" t="s">
        <v>8321</v>
      </c>
      <c r="S661" t="s">
        <v>8273</v>
      </c>
      <c r="T661" t="b">
        <v>1</v>
      </c>
    </row>
    <row r="662" spans="1:20" ht="66" x14ac:dyDescent="0.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 s="9">
        <f>(I662/86400)+25569+(-5/24)</f>
        <v>41952.57498842592</v>
      </c>
      <c r="K662">
        <v>1412963279</v>
      </c>
      <c r="L662" s="9">
        <f>($K662/86400)+DATE(1970,1,1)</f>
        <v>41922.741655092592</v>
      </c>
      <c r="M662" t="b">
        <v>0</v>
      </c>
      <c r="N662">
        <v>18</v>
      </c>
      <c r="O662" s="5">
        <f>($E662/$D662)*100</f>
        <v>3.0579999999999998</v>
      </c>
      <c r="P662">
        <f>AVERAGE($E662,$N662)</f>
        <v>773.5</v>
      </c>
      <c r="Q662" t="s">
        <v>8319</v>
      </c>
      <c r="R662" t="s">
        <v>8321</v>
      </c>
      <c r="S662" t="s">
        <v>8273</v>
      </c>
      <c r="T662" t="b">
        <v>0</v>
      </c>
    </row>
    <row r="663" spans="1:20" ht="49.5" x14ac:dyDescent="0.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 s="9">
        <f>(I663/86400)+25569+(-5/24)</f>
        <v>42666.437025462961</v>
      </c>
      <c r="K663">
        <v>1474644559</v>
      </c>
      <c r="L663" s="9">
        <f>($K663/86400)+DATE(1970,1,1)</f>
        <v>42636.645358796297</v>
      </c>
      <c r="M663" t="b">
        <v>0</v>
      </c>
      <c r="N663">
        <v>9</v>
      </c>
      <c r="O663" s="5">
        <f>($E663/$D663)*100</f>
        <v>0.95</v>
      </c>
      <c r="P663">
        <f>AVERAGE($E663,$N663)</f>
        <v>52</v>
      </c>
      <c r="Q663" t="s">
        <v>8319</v>
      </c>
      <c r="R663" t="s">
        <v>8321</v>
      </c>
      <c r="S663" t="s">
        <v>8273</v>
      </c>
      <c r="T663" t="b">
        <v>0</v>
      </c>
    </row>
    <row r="664" spans="1:20" ht="49.5" x14ac:dyDescent="0.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 s="9">
        <f>(I664/86400)+25569+(-5/24)</f>
        <v>42020.229710648149</v>
      </c>
      <c r="K664">
        <v>1418812247</v>
      </c>
      <c r="L664" s="9">
        <f>($K664/86400)+DATE(1970,1,1)</f>
        <v>41990.438043981485</v>
      </c>
      <c r="M664" t="b">
        <v>0</v>
      </c>
      <c r="N664">
        <v>4</v>
      </c>
      <c r="O664" s="5">
        <f>($E664/$D664)*100</f>
        <v>0.4</v>
      </c>
      <c r="P664">
        <f>AVERAGE($E664,$N664)</f>
        <v>80</v>
      </c>
      <c r="Q664" t="s">
        <v>8319</v>
      </c>
      <c r="R664" t="s">
        <v>8321</v>
      </c>
      <c r="S664" t="s">
        <v>8273</v>
      </c>
      <c r="T664" t="b">
        <v>0</v>
      </c>
    </row>
    <row r="665" spans="1:20" ht="66" x14ac:dyDescent="0.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 s="9">
        <f>(I665/86400)+25569+(-5/24)</f>
        <v>42203.634907407402</v>
      </c>
      <c r="K665">
        <v>1434658456</v>
      </c>
      <c r="L665" s="9">
        <f>($K665/86400)+DATE(1970,1,1)</f>
        <v>42173.843240740738</v>
      </c>
      <c r="M665" t="b">
        <v>0</v>
      </c>
      <c r="N665">
        <v>7</v>
      </c>
      <c r="O665" s="5">
        <f>($E665/$D665)*100</f>
        <v>0.35000000000000003</v>
      </c>
      <c r="P665">
        <f>AVERAGE($E665,$N665)</f>
        <v>353.5</v>
      </c>
      <c r="Q665" t="s">
        <v>8319</v>
      </c>
      <c r="R665" t="s">
        <v>8321</v>
      </c>
      <c r="S665" t="s">
        <v>8273</v>
      </c>
      <c r="T665" t="b">
        <v>0</v>
      </c>
    </row>
    <row r="666" spans="1:20" ht="66" x14ac:dyDescent="0.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 s="9">
        <f>(I666/86400)+25569+(-5/24)</f>
        <v>42107.458043981482</v>
      </c>
      <c r="K666">
        <v>1426348775</v>
      </c>
      <c r="L666" s="9">
        <f>($K666/86400)+DATE(1970,1,1)</f>
        <v>42077.666377314818</v>
      </c>
      <c r="M666" t="b">
        <v>0</v>
      </c>
      <c r="N666">
        <v>29</v>
      </c>
      <c r="O666" s="5">
        <f>($E666/$D666)*100</f>
        <v>7.5333333333333332</v>
      </c>
      <c r="P666">
        <f>AVERAGE($E666,$N666)</f>
        <v>466.5</v>
      </c>
      <c r="Q666" t="s">
        <v>8319</v>
      </c>
      <c r="R666" t="s">
        <v>8321</v>
      </c>
      <c r="S666" t="s">
        <v>8273</v>
      </c>
      <c r="T666" t="b">
        <v>0</v>
      </c>
    </row>
    <row r="667" spans="1:20" ht="66" x14ac:dyDescent="0.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 s="9">
        <f>(I667/86400)+25569+(-5/24)</f>
        <v>42748.503020833326</v>
      </c>
      <c r="K667">
        <v>1479143061</v>
      </c>
      <c r="L667" s="9">
        <f>($K667/86400)+DATE(1970,1,1)</f>
        <v>42688.711354166662</v>
      </c>
      <c r="M667" t="b">
        <v>0</v>
      </c>
      <c r="N667">
        <v>12</v>
      </c>
      <c r="O667" s="5">
        <f>($E667/$D667)*100</f>
        <v>18.64</v>
      </c>
      <c r="P667">
        <f>AVERAGE($E667,$N667)</f>
        <v>938</v>
      </c>
      <c r="Q667" t="s">
        <v>8319</v>
      </c>
      <c r="R667" t="s">
        <v>8321</v>
      </c>
      <c r="S667" t="s">
        <v>8273</v>
      </c>
      <c r="T667" t="b">
        <v>0</v>
      </c>
    </row>
    <row r="668" spans="1:20" ht="66" x14ac:dyDescent="0.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 s="9">
        <f>(I668/86400)+25569+(-5/24)</f>
        <v>41868.623819444438</v>
      </c>
      <c r="K668">
        <v>1405713498</v>
      </c>
      <c r="L668" s="9">
        <f>($K668/86400)+DATE(1970,1,1)</f>
        <v>41838.832152777773</v>
      </c>
      <c r="M668" t="b">
        <v>0</v>
      </c>
      <c r="N668">
        <v>4</v>
      </c>
      <c r="O668" s="5">
        <f>($E668/$D668)*100</f>
        <v>4.0000000000000001E-3</v>
      </c>
      <c r="P668">
        <f>AVERAGE($E668,$N668)</f>
        <v>6</v>
      </c>
      <c r="Q668" t="s">
        <v>8319</v>
      </c>
      <c r="R668" t="s">
        <v>8321</v>
      </c>
      <c r="S668" t="s">
        <v>8273</v>
      </c>
      <c r="T668" t="b">
        <v>0</v>
      </c>
    </row>
    <row r="669" spans="1:20" ht="66" x14ac:dyDescent="0.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 s="9">
        <f>(I669/86400)+25569+(-5/24)</f>
        <v>42672.165081018517</v>
      </c>
      <c r="K669">
        <v>1474275463</v>
      </c>
      <c r="L669" s="9">
        <f>($K669/86400)+DATE(1970,1,1)</f>
        <v>42632.373414351852</v>
      </c>
      <c r="M669" t="b">
        <v>0</v>
      </c>
      <c r="N669">
        <v>28</v>
      </c>
      <c r="O669" s="5">
        <f>($E669/$D669)*100</f>
        <v>10.02</v>
      </c>
      <c r="P669">
        <f>AVERAGE($E669,$N669)</f>
        <v>2519</v>
      </c>
      <c r="Q669" t="s">
        <v>8319</v>
      </c>
      <c r="R669" t="s">
        <v>8321</v>
      </c>
      <c r="S669" t="s">
        <v>8273</v>
      </c>
      <c r="T669" t="b">
        <v>0</v>
      </c>
    </row>
    <row r="670" spans="1:20" ht="49.5" x14ac:dyDescent="0.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 s="9">
        <f>(I670/86400)+25569+(-5/24)</f>
        <v>42135.622939814813</v>
      </c>
      <c r="K670">
        <v>1427486222</v>
      </c>
      <c r="L670" s="9">
        <f>($K670/86400)+DATE(1970,1,1)</f>
        <v>42090.831273148149</v>
      </c>
      <c r="M670" t="b">
        <v>0</v>
      </c>
      <c r="N670">
        <v>25</v>
      </c>
      <c r="O670" s="5">
        <f>($E670/$D670)*100</f>
        <v>4.5600000000000005</v>
      </c>
      <c r="P670">
        <f>AVERAGE($E670,$N670)</f>
        <v>354.5</v>
      </c>
      <c r="Q670" t="s">
        <v>8319</v>
      </c>
      <c r="R670" t="s">
        <v>8321</v>
      </c>
      <c r="S670" t="s">
        <v>8273</v>
      </c>
      <c r="T670" t="b">
        <v>0</v>
      </c>
    </row>
    <row r="671" spans="1:20" ht="66" x14ac:dyDescent="0.3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 s="9">
        <f>(I671/86400)+25569+(-5/24)</f>
        <v>42557.417337962957</v>
      </c>
      <c r="K671">
        <v>1465225258</v>
      </c>
      <c r="L671" s="9">
        <f>($K671/86400)+DATE(1970,1,1)</f>
        <v>42527.625671296293</v>
      </c>
      <c r="M671" t="b">
        <v>0</v>
      </c>
      <c r="N671">
        <v>28</v>
      </c>
      <c r="O671" s="5">
        <f>($E671/$D671)*100</f>
        <v>21.5075</v>
      </c>
      <c r="P671">
        <f>AVERAGE($E671,$N671)</f>
        <v>21521.5</v>
      </c>
      <c r="Q671" t="s">
        <v>8319</v>
      </c>
      <c r="R671" t="s">
        <v>8321</v>
      </c>
      <c r="S671" t="s">
        <v>8273</v>
      </c>
      <c r="T671" t="b">
        <v>0</v>
      </c>
    </row>
    <row r="672" spans="1:20" ht="66" x14ac:dyDescent="0.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 s="9">
        <f>(I672/86400)+25569+(-5/24)</f>
        <v>42540.131944444445</v>
      </c>
      <c r="K672">
        <v>1463418120</v>
      </c>
      <c r="L672" s="9">
        <f>($K672/86400)+DATE(1970,1,1)</f>
        <v>42506.709722222222</v>
      </c>
      <c r="M672" t="b">
        <v>0</v>
      </c>
      <c r="N672">
        <v>310</v>
      </c>
      <c r="O672" s="5">
        <f>($E672/$D672)*100</f>
        <v>29.276666666666667</v>
      </c>
      <c r="P672">
        <f>AVERAGE($E672,$N672)</f>
        <v>13329.5</v>
      </c>
      <c r="Q672" t="s">
        <v>8319</v>
      </c>
      <c r="R672" t="s">
        <v>8321</v>
      </c>
      <c r="S672" t="s">
        <v>8273</v>
      </c>
      <c r="T672" t="b">
        <v>0</v>
      </c>
    </row>
    <row r="673" spans="1:20" ht="66" x14ac:dyDescent="0.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 s="9">
        <f>(I673/86400)+25569+(-5/24)</f>
        <v>42017.958333333336</v>
      </c>
      <c r="K673">
        <v>1418315852</v>
      </c>
      <c r="L673" s="9">
        <f>($K673/86400)+DATE(1970,1,1)</f>
        <v>41984.692731481482</v>
      </c>
      <c r="M673" t="b">
        <v>0</v>
      </c>
      <c r="N673">
        <v>15</v>
      </c>
      <c r="O673" s="5">
        <f>($E673/$D673)*100</f>
        <v>39.426666666666662</v>
      </c>
      <c r="P673">
        <f>AVERAGE($E673,$N673)</f>
        <v>5921.5</v>
      </c>
      <c r="Q673" t="s">
        <v>8319</v>
      </c>
      <c r="R673" t="s">
        <v>8321</v>
      </c>
      <c r="S673" t="s">
        <v>8273</v>
      </c>
      <c r="T673" t="b">
        <v>0</v>
      </c>
    </row>
    <row r="674" spans="1:20" ht="66" x14ac:dyDescent="0.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 s="9">
        <f>(I674/86400)+25569+(-5/24)</f>
        <v>42004.999305555553</v>
      </c>
      <c r="K674">
        <v>1417410964</v>
      </c>
      <c r="L674" s="9">
        <f>($K674/86400)+DATE(1970,1,1)</f>
        <v>41974.219490740739</v>
      </c>
      <c r="M674" t="b">
        <v>0</v>
      </c>
      <c r="N674">
        <v>215</v>
      </c>
      <c r="O674" s="5">
        <f>($E674/$D674)*100</f>
        <v>21.628</v>
      </c>
      <c r="P674">
        <f>AVERAGE($E674,$N674)</f>
        <v>5514.5</v>
      </c>
      <c r="Q674" t="s">
        <v>8319</v>
      </c>
      <c r="R674" t="s">
        <v>8321</v>
      </c>
      <c r="S674" t="s">
        <v>8273</v>
      </c>
      <c r="T674" t="b">
        <v>0</v>
      </c>
    </row>
    <row r="675" spans="1:20" ht="66" x14ac:dyDescent="0.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 s="9">
        <f>(I675/86400)+25569+(-5/24)</f>
        <v>41883.6321412037</v>
      </c>
      <c r="K675">
        <v>1405714217</v>
      </c>
      <c r="L675" s="9">
        <f>($K675/86400)+DATE(1970,1,1)</f>
        <v>41838.840474537035</v>
      </c>
      <c r="M675" t="b">
        <v>0</v>
      </c>
      <c r="N675">
        <v>3</v>
      </c>
      <c r="O675" s="5">
        <f>($E675/$D675)*100</f>
        <v>0.20500000000000002</v>
      </c>
      <c r="P675">
        <f>AVERAGE($E675,$N675)</f>
        <v>104</v>
      </c>
      <c r="Q675" t="s">
        <v>8319</v>
      </c>
      <c r="R675" t="s">
        <v>8321</v>
      </c>
      <c r="S675" t="s">
        <v>8273</v>
      </c>
      <c r="T675" t="b">
        <v>0</v>
      </c>
    </row>
    <row r="676" spans="1:20" ht="33" x14ac:dyDescent="0.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 s="9">
        <f>(I676/86400)+25569+(-5/24)</f>
        <v>41862.907719907402</v>
      </c>
      <c r="K676">
        <v>1402627627</v>
      </c>
      <c r="L676" s="9">
        <f>($K676/86400)+DATE(1970,1,1)</f>
        <v>41803.116053240738</v>
      </c>
      <c r="M676" t="b">
        <v>0</v>
      </c>
      <c r="N676">
        <v>2</v>
      </c>
      <c r="O676" s="5">
        <f>($E676/$D676)*100</f>
        <v>0.03</v>
      </c>
      <c r="P676">
        <f>AVERAGE($E676,$N676)</f>
        <v>8.5</v>
      </c>
      <c r="Q676" t="s">
        <v>8319</v>
      </c>
      <c r="R676" t="s">
        <v>8321</v>
      </c>
      <c r="S676" t="s">
        <v>8273</v>
      </c>
      <c r="T676" t="b">
        <v>0</v>
      </c>
    </row>
    <row r="677" spans="1:20" ht="66" x14ac:dyDescent="0.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 s="9">
        <f>(I677/86400)+25569+(-5/24)</f>
        <v>42005.082638888889</v>
      </c>
      <c r="K677">
        <v>1417558804</v>
      </c>
      <c r="L677" s="9">
        <f>($K677/86400)+DATE(1970,1,1)</f>
        <v>41975.930601851855</v>
      </c>
      <c r="M677" t="b">
        <v>0</v>
      </c>
      <c r="N677">
        <v>26</v>
      </c>
      <c r="O677" s="5">
        <f>($E677/$D677)*100</f>
        <v>14.85</v>
      </c>
      <c r="P677">
        <f>AVERAGE($E677,$N677)</f>
        <v>458.5</v>
      </c>
      <c r="Q677" t="s">
        <v>8319</v>
      </c>
      <c r="R677" t="s">
        <v>8321</v>
      </c>
      <c r="S677" t="s">
        <v>8273</v>
      </c>
      <c r="T677" t="b">
        <v>0</v>
      </c>
    </row>
    <row r="678" spans="1:20" ht="66" x14ac:dyDescent="0.3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 s="9">
        <f>(I678/86400)+25569+(-5/24)</f>
        <v>42042.559965277775</v>
      </c>
      <c r="K678">
        <v>1420741581</v>
      </c>
      <c r="L678" s="9">
        <f>($K678/86400)+DATE(1970,1,1)</f>
        <v>42012.76829861111</v>
      </c>
      <c r="M678" t="b">
        <v>0</v>
      </c>
      <c r="N678">
        <v>24</v>
      </c>
      <c r="O678" s="5">
        <f>($E678/$D678)*100</f>
        <v>1.4710000000000001</v>
      </c>
      <c r="P678">
        <f>AVERAGE($E678,$N678)</f>
        <v>747.5</v>
      </c>
      <c r="Q678" t="s">
        <v>8319</v>
      </c>
      <c r="R678" t="s">
        <v>8321</v>
      </c>
      <c r="S678" t="s">
        <v>8273</v>
      </c>
      <c r="T678" t="b">
        <v>0</v>
      </c>
    </row>
    <row r="679" spans="1:20" ht="82.5" x14ac:dyDescent="0.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 s="9">
        <f>(I679/86400)+25569+(-5/24)</f>
        <v>42549.195543981477</v>
      </c>
      <c r="K679">
        <v>1463218895</v>
      </c>
      <c r="L679" s="9">
        <f>($K679/86400)+DATE(1970,1,1)</f>
        <v>42504.403877314813</v>
      </c>
      <c r="M679" t="b">
        <v>0</v>
      </c>
      <c r="N679">
        <v>96</v>
      </c>
      <c r="O679" s="5">
        <f>($E679/$D679)*100</f>
        <v>25.584</v>
      </c>
      <c r="P679">
        <f>AVERAGE($E679,$N679)</f>
        <v>6444</v>
      </c>
      <c r="Q679" t="s">
        <v>8319</v>
      </c>
      <c r="R679" t="s">
        <v>8321</v>
      </c>
      <c r="S679" t="s">
        <v>8273</v>
      </c>
      <c r="T679" t="b">
        <v>0</v>
      </c>
    </row>
    <row r="680" spans="1:20" ht="66" x14ac:dyDescent="0.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 s="9">
        <f>(I680/86400)+25569+(-5/24)</f>
        <v>42511.168263888881</v>
      </c>
      <c r="K680">
        <v>1461229338</v>
      </c>
      <c r="L680" s="9">
        <f>($K680/86400)+DATE(1970,1,1)</f>
        <v>42481.376597222217</v>
      </c>
      <c r="M680" t="b">
        <v>0</v>
      </c>
      <c r="N680">
        <v>17</v>
      </c>
      <c r="O680" s="5">
        <f>($E680/$D680)*100</f>
        <v>3.8206896551724134</v>
      </c>
      <c r="P680">
        <f>AVERAGE($E680,$N680)</f>
        <v>562.5</v>
      </c>
      <c r="Q680" t="s">
        <v>8319</v>
      </c>
      <c r="R680" t="s">
        <v>8321</v>
      </c>
      <c r="S680" t="s">
        <v>8273</v>
      </c>
      <c r="T680" t="b">
        <v>0</v>
      </c>
    </row>
    <row r="681" spans="1:20" ht="66" x14ac:dyDescent="0.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 s="9">
        <f>(I681/86400)+25569+(-5/24)</f>
        <v>42616.487372685187</v>
      </c>
      <c r="K681">
        <v>1467736909</v>
      </c>
      <c r="L681" s="9">
        <f>($K681/86400)+DATE(1970,1,1)</f>
        <v>42556.695706018523</v>
      </c>
      <c r="M681" t="b">
        <v>0</v>
      </c>
      <c r="N681">
        <v>94</v>
      </c>
      <c r="O681" s="5">
        <f>($E681/$D681)*100</f>
        <v>15.485964912280703</v>
      </c>
      <c r="P681">
        <f>AVERAGE($E681,$N681)</f>
        <v>4460.5</v>
      </c>
      <c r="Q681" t="s">
        <v>8319</v>
      </c>
      <c r="R681" t="s">
        <v>8321</v>
      </c>
      <c r="S681" t="s">
        <v>8273</v>
      </c>
      <c r="T681" t="b">
        <v>0</v>
      </c>
    </row>
    <row r="682" spans="1:20" ht="66" x14ac:dyDescent="0.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 s="9">
        <f>(I682/86400)+25569+(-5/24)</f>
        <v>41899.293182870366</v>
      </c>
      <c r="K682">
        <v>1407931331</v>
      </c>
      <c r="L682" s="9">
        <f>($K682/86400)+DATE(1970,1,1)</f>
        <v>41864.501516203702</v>
      </c>
      <c r="M682" t="b">
        <v>0</v>
      </c>
      <c r="N682">
        <v>129</v>
      </c>
      <c r="O682" s="5">
        <f>($E682/$D682)*100</f>
        <v>25.912000000000003</v>
      </c>
      <c r="P682">
        <f>AVERAGE($E682,$N682)</f>
        <v>9781.5</v>
      </c>
      <c r="Q682" t="s">
        <v>8319</v>
      </c>
      <c r="R682" t="s">
        <v>8321</v>
      </c>
      <c r="S682" t="s">
        <v>8273</v>
      </c>
      <c r="T682" t="b">
        <v>0</v>
      </c>
    </row>
    <row r="683" spans="1:20" ht="66" x14ac:dyDescent="0.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 s="9">
        <f>(I683/86400)+25569+(-5/24)</f>
        <v>42669.597268518519</v>
      </c>
      <c r="K683">
        <v>1474917604</v>
      </c>
      <c r="L683" s="9">
        <f>($K683/86400)+DATE(1970,1,1)</f>
        <v>42639.805601851855</v>
      </c>
      <c r="M683" t="b">
        <v>0</v>
      </c>
      <c r="N683">
        <v>1</v>
      </c>
      <c r="O683" s="5">
        <f>($E683/$D683)*100</f>
        <v>0.04</v>
      </c>
      <c r="P683">
        <f>AVERAGE($E683,$N683)</f>
        <v>1</v>
      </c>
      <c r="Q683" t="s">
        <v>8319</v>
      </c>
      <c r="R683" t="s">
        <v>8321</v>
      </c>
      <c r="S683" t="s">
        <v>8273</v>
      </c>
      <c r="T683" t="b">
        <v>0</v>
      </c>
    </row>
    <row r="684" spans="1:20" ht="49.5" x14ac:dyDescent="0.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 s="9">
        <f>(I684/86400)+25569+(-5/24)</f>
        <v>42808.515300925923</v>
      </c>
      <c r="K684">
        <v>1486923722</v>
      </c>
      <c r="L684" s="9">
        <f>($K684/86400)+DATE(1970,1,1)</f>
        <v>42778.765300925923</v>
      </c>
      <c r="M684" t="b">
        <v>0</v>
      </c>
      <c r="N684">
        <v>4</v>
      </c>
      <c r="O684" s="5">
        <f>($E684/$D684)*100</f>
        <v>0.106</v>
      </c>
      <c r="P684">
        <f>AVERAGE($E684,$N684)</f>
        <v>28.5</v>
      </c>
      <c r="Q684" t="s">
        <v>8319</v>
      </c>
      <c r="R684" t="s">
        <v>8321</v>
      </c>
      <c r="S684" t="s">
        <v>8273</v>
      </c>
      <c r="T684" t="b">
        <v>0</v>
      </c>
    </row>
    <row r="685" spans="1:20" ht="66" x14ac:dyDescent="0.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 s="9">
        <f>(I685/86400)+25569+(-5/24)</f>
        <v>42674.691712962966</v>
      </c>
      <c r="K685">
        <v>1474493764</v>
      </c>
      <c r="L685" s="9">
        <f>($K685/86400)+DATE(1970,1,1)</f>
        <v>42634.900046296301</v>
      </c>
      <c r="M685" t="b">
        <v>0</v>
      </c>
      <c r="N685">
        <v>3</v>
      </c>
      <c r="O685" s="5">
        <f>($E685/$D685)*100</f>
        <v>0.85142857142857142</v>
      </c>
      <c r="P685">
        <f>AVERAGE($E685,$N685)</f>
        <v>150.5</v>
      </c>
      <c r="Q685" t="s">
        <v>8319</v>
      </c>
      <c r="R685" t="s">
        <v>8321</v>
      </c>
      <c r="S685" t="s">
        <v>8273</v>
      </c>
      <c r="T685" t="b">
        <v>0</v>
      </c>
    </row>
    <row r="686" spans="1:20" ht="33" x14ac:dyDescent="0.3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 s="9">
        <f>(I686/86400)+25569+(-5/24)</f>
        <v>41844.916666666664</v>
      </c>
      <c r="K686">
        <v>1403176891</v>
      </c>
      <c r="L686" s="9">
        <f>($K686/86400)+DATE(1970,1,1)</f>
        <v>41809.473275462966</v>
      </c>
      <c r="M686" t="b">
        <v>0</v>
      </c>
      <c r="N686">
        <v>135</v>
      </c>
      <c r="O686" s="5">
        <f>($E686/$D686)*100</f>
        <v>7.4837500000000006</v>
      </c>
      <c r="P686">
        <f>AVERAGE($E686,$N686)</f>
        <v>12041.5</v>
      </c>
      <c r="Q686" t="s">
        <v>8319</v>
      </c>
      <c r="R686" t="s">
        <v>8321</v>
      </c>
      <c r="S686" t="s">
        <v>8273</v>
      </c>
      <c r="T686" t="b">
        <v>0</v>
      </c>
    </row>
    <row r="687" spans="1:20" ht="66" x14ac:dyDescent="0.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 s="9">
        <f>(I687/86400)+25569+(-5/24)</f>
        <v>42016.658240740733</v>
      </c>
      <c r="K687">
        <v>1417207672</v>
      </c>
      <c r="L687" s="9">
        <f>($K687/86400)+DATE(1970,1,1)</f>
        <v>41971.866574074069</v>
      </c>
      <c r="M687" t="b">
        <v>0</v>
      </c>
      <c r="N687">
        <v>10</v>
      </c>
      <c r="O687" s="5">
        <f>($E687/$D687)*100</f>
        <v>27.650000000000002</v>
      </c>
      <c r="P687">
        <f>AVERAGE($E687,$N687)</f>
        <v>281.5</v>
      </c>
      <c r="Q687" t="s">
        <v>8319</v>
      </c>
      <c r="R687" t="s">
        <v>8321</v>
      </c>
      <c r="S687" t="s">
        <v>8273</v>
      </c>
      <c r="T687" t="b">
        <v>0</v>
      </c>
    </row>
    <row r="688" spans="1:20" ht="66" x14ac:dyDescent="0.3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 s="9">
        <f>(I688/86400)+25569+(-5/24)</f>
        <v>42219.464930555558</v>
      </c>
      <c r="K688">
        <v>1436026170</v>
      </c>
      <c r="L688" s="9">
        <f>($K688/86400)+DATE(1970,1,1)</f>
        <v>42189.673263888893</v>
      </c>
      <c r="M688" t="b">
        <v>0</v>
      </c>
      <c r="N688">
        <v>0</v>
      </c>
      <c r="O688" s="5">
        <f>($E688/$D688)*100</f>
        <v>0</v>
      </c>
      <c r="P688">
        <f>AVERAGE($E688,$N688)</f>
        <v>0</v>
      </c>
      <c r="Q688" t="s">
        <v>8319</v>
      </c>
      <c r="R688" t="s">
        <v>8321</v>
      </c>
      <c r="S688" t="s">
        <v>8273</v>
      </c>
      <c r="T688" t="b">
        <v>0</v>
      </c>
    </row>
    <row r="689" spans="1:20" ht="66" x14ac:dyDescent="0.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 s="9">
        <f>(I689/86400)+25569+(-5/24)</f>
        <v>42771.542280092595</v>
      </c>
      <c r="K689">
        <v>1481133653</v>
      </c>
      <c r="L689" s="9">
        <f>($K689/86400)+DATE(1970,1,1)</f>
        <v>42711.750613425931</v>
      </c>
      <c r="M689" t="b">
        <v>0</v>
      </c>
      <c r="N689">
        <v>6</v>
      </c>
      <c r="O689" s="5">
        <f>($E689/$D689)*100</f>
        <v>3.55</v>
      </c>
      <c r="P689">
        <f>AVERAGE($E689,$N689)</f>
        <v>1778</v>
      </c>
      <c r="Q689" t="s">
        <v>8319</v>
      </c>
      <c r="R689" t="s">
        <v>8321</v>
      </c>
      <c r="S689" t="s">
        <v>8273</v>
      </c>
      <c r="T689" t="b">
        <v>0</v>
      </c>
    </row>
    <row r="690" spans="1:20" ht="66" x14ac:dyDescent="0.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 s="9">
        <f>(I690/86400)+25569+(-5/24)</f>
        <v>42291.896446759252</v>
      </c>
      <c r="K690">
        <v>1442284253</v>
      </c>
      <c r="L690" s="9">
        <f>($K690/86400)+DATE(1970,1,1)</f>
        <v>42262.104780092588</v>
      </c>
      <c r="M690" t="b">
        <v>0</v>
      </c>
      <c r="N690">
        <v>36</v>
      </c>
      <c r="O690" s="5">
        <f>($E690/$D690)*100</f>
        <v>72.989999999999995</v>
      </c>
      <c r="P690">
        <f>AVERAGE($E690,$N690)</f>
        <v>7317</v>
      </c>
      <c r="Q690" t="s">
        <v>8319</v>
      </c>
      <c r="R690" t="s">
        <v>8321</v>
      </c>
      <c r="S690" t="s">
        <v>8273</v>
      </c>
      <c r="T690" t="b">
        <v>0</v>
      </c>
    </row>
    <row r="691" spans="1:20" ht="66" x14ac:dyDescent="0.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 s="9">
        <f>(I691/86400)+25569+(-5/24)</f>
        <v>42711.999305555553</v>
      </c>
      <c r="K691">
        <v>1478016097</v>
      </c>
      <c r="L691" s="9">
        <f>($K691/86400)+DATE(1970,1,1)</f>
        <v>42675.66778935185</v>
      </c>
      <c r="M691" t="b">
        <v>0</v>
      </c>
      <c r="N691">
        <v>336</v>
      </c>
      <c r="O691" s="5">
        <f>($E691/$D691)*100</f>
        <v>57.648750000000007</v>
      </c>
      <c r="P691">
        <f>AVERAGE($E691,$N691)</f>
        <v>57816.75</v>
      </c>
      <c r="Q691" t="s">
        <v>8319</v>
      </c>
      <c r="R691" t="s">
        <v>8321</v>
      </c>
      <c r="S691" t="s">
        <v>8273</v>
      </c>
      <c r="T691" t="b">
        <v>0</v>
      </c>
    </row>
    <row r="692" spans="1:20" ht="49.5" x14ac:dyDescent="0.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 s="9">
        <f>(I692/86400)+25569+(-5/24)</f>
        <v>42622.041666666664</v>
      </c>
      <c r="K692">
        <v>1469718841</v>
      </c>
      <c r="L692" s="9">
        <f>($K692/86400)+DATE(1970,1,1)</f>
        <v>42579.634733796294</v>
      </c>
      <c r="M692" t="b">
        <v>0</v>
      </c>
      <c r="N692">
        <v>34</v>
      </c>
      <c r="O692" s="5">
        <f>($E692/$D692)*100</f>
        <v>12.34</v>
      </c>
      <c r="P692">
        <f>AVERAGE($E692,$N692)</f>
        <v>1251</v>
      </c>
      <c r="Q692" t="s">
        <v>8319</v>
      </c>
      <c r="R692" t="s">
        <v>8321</v>
      </c>
      <c r="S692" t="s">
        <v>8273</v>
      </c>
      <c r="T692" t="b">
        <v>0</v>
      </c>
    </row>
    <row r="693" spans="1:20" ht="49.5" x14ac:dyDescent="0.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 s="9">
        <f>(I693/86400)+25569+(-5/24)</f>
        <v>42185.819976851846</v>
      </c>
      <c r="K693">
        <v>1433292046</v>
      </c>
      <c r="L693" s="9">
        <f>($K693/86400)+DATE(1970,1,1)</f>
        <v>42158.028310185182</v>
      </c>
      <c r="M693" t="b">
        <v>0</v>
      </c>
      <c r="N693">
        <v>10</v>
      </c>
      <c r="O693" s="5">
        <f>($E693/$D693)*100</f>
        <v>0.52</v>
      </c>
      <c r="P693">
        <f>AVERAGE($E693,$N693)</f>
        <v>135</v>
      </c>
      <c r="Q693" t="s">
        <v>8319</v>
      </c>
      <c r="R693" t="s">
        <v>8321</v>
      </c>
      <c r="S693" t="s">
        <v>8273</v>
      </c>
      <c r="T693" t="b">
        <v>0</v>
      </c>
    </row>
    <row r="694" spans="1:20" ht="66" x14ac:dyDescent="0.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 s="9">
        <f>(I694/86400)+25569+(-5/24)</f>
        <v>42726.167395833334</v>
      </c>
      <c r="K694">
        <v>1479805263</v>
      </c>
      <c r="L694" s="9">
        <f>($K694/86400)+DATE(1970,1,1)</f>
        <v>42696.37572916667</v>
      </c>
      <c r="M694" t="b">
        <v>0</v>
      </c>
      <c r="N694">
        <v>201</v>
      </c>
      <c r="O694" s="5">
        <f>($E694/$D694)*100</f>
        <v>6.5299999999999994</v>
      </c>
      <c r="P694">
        <f>AVERAGE($E694,$N694)</f>
        <v>753.5</v>
      </c>
      <c r="Q694" t="s">
        <v>8319</v>
      </c>
      <c r="R694" t="s">
        <v>8321</v>
      </c>
      <c r="S694" t="s">
        <v>8273</v>
      </c>
      <c r="T694" t="b">
        <v>0</v>
      </c>
    </row>
    <row r="695" spans="1:20" ht="49.5" x14ac:dyDescent="0.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 s="9">
        <f>(I695/86400)+25569+(-5/24)</f>
        <v>42124.599849537037</v>
      </c>
      <c r="K695">
        <v>1427829827</v>
      </c>
      <c r="L695" s="9">
        <f>($K695/86400)+DATE(1970,1,1)</f>
        <v>42094.808182870373</v>
      </c>
      <c r="M695" t="b">
        <v>0</v>
      </c>
      <c r="N695">
        <v>296</v>
      </c>
      <c r="O695" s="5">
        <f>($E695/$D695)*100</f>
        <v>35.338000000000001</v>
      </c>
      <c r="P695">
        <f>AVERAGE($E695,$N695)</f>
        <v>17817</v>
      </c>
      <c r="Q695" t="s">
        <v>8319</v>
      </c>
      <c r="R695" t="s">
        <v>8321</v>
      </c>
      <c r="S695" t="s">
        <v>8273</v>
      </c>
      <c r="T695" t="b">
        <v>0</v>
      </c>
    </row>
    <row r="696" spans="1:20" ht="66" x14ac:dyDescent="0.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 s="9">
        <f>(I696/86400)+25569+(-5/24)</f>
        <v>42767.455543981479</v>
      </c>
      <c r="K696">
        <v>1483372559</v>
      </c>
      <c r="L696" s="9">
        <f>($K696/86400)+DATE(1970,1,1)</f>
        <v>42737.663877314815</v>
      </c>
      <c r="M696" t="b">
        <v>0</v>
      </c>
      <c r="N696">
        <v>7</v>
      </c>
      <c r="O696" s="5">
        <f>($E696/$D696)*100</f>
        <v>0.39333333333333331</v>
      </c>
      <c r="P696">
        <f>AVERAGE($E696,$N696)</f>
        <v>298.5</v>
      </c>
      <c r="Q696" t="s">
        <v>8319</v>
      </c>
      <c r="R696" t="s">
        <v>8321</v>
      </c>
      <c r="S696" t="s">
        <v>8273</v>
      </c>
      <c r="T696" t="b">
        <v>0</v>
      </c>
    </row>
    <row r="697" spans="1:20" ht="66" x14ac:dyDescent="0.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 s="9">
        <f>(I697/86400)+25569+(-5/24)</f>
        <v>41943.312731481477</v>
      </c>
      <c r="K697">
        <v>1412166620</v>
      </c>
      <c r="L697" s="9">
        <f>($K697/86400)+DATE(1970,1,1)</f>
        <v>41913.521064814813</v>
      </c>
      <c r="M697" t="b">
        <v>0</v>
      </c>
      <c r="N697">
        <v>7</v>
      </c>
      <c r="O697" s="5">
        <f>($E697/$D697)*100</f>
        <v>1.06</v>
      </c>
      <c r="P697">
        <f>AVERAGE($E697,$N697)</f>
        <v>321.5</v>
      </c>
      <c r="Q697" t="s">
        <v>8319</v>
      </c>
      <c r="R697" t="s">
        <v>8321</v>
      </c>
      <c r="S697" t="s">
        <v>8273</v>
      </c>
      <c r="T697" t="b">
        <v>0</v>
      </c>
    </row>
    <row r="698" spans="1:20" ht="33" x14ac:dyDescent="0.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 s="9">
        <f>(I698/86400)+25569+(-5/24)</f>
        <v>41845.718773148146</v>
      </c>
      <c r="K698">
        <v>1403734502</v>
      </c>
      <c r="L698" s="9">
        <f>($K698/86400)+DATE(1970,1,1)</f>
        <v>41815.927106481482</v>
      </c>
      <c r="M698" t="b">
        <v>0</v>
      </c>
      <c r="N698">
        <v>1</v>
      </c>
      <c r="O698" s="5">
        <f>($E698/$D698)*100</f>
        <v>5.7142857142857147E-4</v>
      </c>
      <c r="P698">
        <f>AVERAGE($E698,$N698)</f>
        <v>1</v>
      </c>
      <c r="Q698" t="s">
        <v>8319</v>
      </c>
      <c r="R698" t="s">
        <v>8321</v>
      </c>
      <c r="S698" t="s">
        <v>8273</v>
      </c>
      <c r="T698" t="b">
        <v>0</v>
      </c>
    </row>
    <row r="699" spans="1:20" ht="66" x14ac:dyDescent="0.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 s="9">
        <f>(I699/86400)+25569+(-5/24)</f>
        <v>42403.314687500002</v>
      </c>
      <c r="K699">
        <v>1453206789</v>
      </c>
      <c r="L699" s="9">
        <f>($K699/86400)+DATE(1970,1,1)</f>
        <v>42388.523020833338</v>
      </c>
      <c r="M699" t="b">
        <v>0</v>
      </c>
      <c r="N699">
        <v>114</v>
      </c>
      <c r="O699" s="5">
        <f>($E699/$D699)*100</f>
        <v>46.379999999999995</v>
      </c>
      <c r="P699">
        <f>AVERAGE($E699,$N699)</f>
        <v>1216.5</v>
      </c>
      <c r="Q699" t="s">
        <v>8319</v>
      </c>
      <c r="R699" t="s">
        <v>8321</v>
      </c>
      <c r="S699" t="s">
        <v>8273</v>
      </c>
      <c r="T699" t="b">
        <v>0</v>
      </c>
    </row>
    <row r="700" spans="1:20" ht="66" x14ac:dyDescent="0.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 s="9">
        <f>(I700/86400)+25569+(-5/24)</f>
        <v>41899.875</v>
      </c>
      <c r="K700">
        <v>1408141245</v>
      </c>
      <c r="L700" s="9">
        <f>($K700/86400)+DATE(1970,1,1)</f>
        <v>41866.931076388893</v>
      </c>
      <c r="M700" t="b">
        <v>0</v>
      </c>
      <c r="N700">
        <v>29</v>
      </c>
      <c r="O700" s="5">
        <f>($E700/$D700)*100</f>
        <v>15.39</v>
      </c>
      <c r="P700">
        <f>AVERAGE($E700,$N700)</f>
        <v>7709.5</v>
      </c>
      <c r="Q700" t="s">
        <v>8319</v>
      </c>
      <c r="R700" t="s">
        <v>8321</v>
      </c>
      <c r="S700" t="s">
        <v>8273</v>
      </c>
      <c r="T700" t="b">
        <v>0</v>
      </c>
    </row>
    <row r="701" spans="1:20" ht="66" x14ac:dyDescent="0.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 s="9">
        <f>(I701/86400)+25569+(-5/24)</f>
        <v>41600.458333333328</v>
      </c>
      <c r="K701">
        <v>1381923548</v>
      </c>
      <c r="L701" s="9">
        <f>($K701/86400)+DATE(1970,1,1)</f>
        <v>41563.485509259262</v>
      </c>
      <c r="M701" t="b">
        <v>0</v>
      </c>
      <c r="N701">
        <v>890</v>
      </c>
      <c r="O701" s="5">
        <f>($E701/$D701)*100</f>
        <v>82.422107692307705</v>
      </c>
      <c r="P701">
        <f>AVERAGE($E701,$N701)</f>
        <v>54019.37</v>
      </c>
      <c r="Q701" t="s">
        <v>8319</v>
      </c>
      <c r="R701" t="s">
        <v>8321</v>
      </c>
      <c r="S701" t="s">
        <v>8273</v>
      </c>
      <c r="T701" t="b">
        <v>0</v>
      </c>
    </row>
    <row r="702" spans="1:20" ht="66" x14ac:dyDescent="0.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 s="9">
        <f>(I702/86400)+25569+(-5/24)</f>
        <v>42745.480104166665</v>
      </c>
      <c r="K702">
        <v>1481473881</v>
      </c>
      <c r="L702" s="9">
        <f>($K702/86400)+DATE(1970,1,1)</f>
        <v>42715.688437500001</v>
      </c>
      <c r="M702" t="b">
        <v>0</v>
      </c>
      <c r="N702">
        <v>31</v>
      </c>
      <c r="O702" s="5">
        <f>($E702/$D702)*100</f>
        <v>2.6866666666666665</v>
      </c>
      <c r="P702">
        <f>AVERAGE($E702,$N702)</f>
        <v>217</v>
      </c>
      <c r="Q702" t="s">
        <v>8319</v>
      </c>
      <c r="R702" t="s">
        <v>8321</v>
      </c>
      <c r="S702" t="s">
        <v>8273</v>
      </c>
      <c r="T702" t="b">
        <v>0</v>
      </c>
    </row>
    <row r="703" spans="1:20" ht="66" x14ac:dyDescent="0.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 s="9">
        <f>(I703/86400)+25569+(-5/24)</f>
        <v>41843.454629629625</v>
      </c>
      <c r="K703">
        <v>1403538880</v>
      </c>
      <c r="L703" s="9">
        <f>($K703/86400)+DATE(1970,1,1)</f>
        <v>41813.662962962961</v>
      </c>
      <c r="M703" t="b">
        <v>0</v>
      </c>
      <c r="N703">
        <v>21</v>
      </c>
      <c r="O703" s="5">
        <f>($E703/$D703)*100</f>
        <v>26.6</v>
      </c>
      <c r="P703">
        <f>AVERAGE($E703,$N703)</f>
        <v>3069.5</v>
      </c>
      <c r="Q703" t="s">
        <v>8319</v>
      </c>
      <c r="R703" t="s">
        <v>8321</v>
      </c>
      <c r="S703" t="s">
        <v>8273</v>
      </c>
      <c r="T703" t="b">
        <v>0</v>
      </c>
    </row>
    <row r="704" spans="1:20" ht="66" x14ac:dyDescent="0.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 s="9">
        <f>(I704/86400)+25569+(-5/24)</f>
        <v>42698.560034722221</v>
      </c>
      <c r="K704">
        <v>1477416387</v>
      </c>
      <c r="L704" s="9">
        <f>($K704/86400)+DATE(1970,1,1)</f>
        <v>42668.726701388892</v>
      </c>
      <c r="M704" t="b">
        <v>0</v>
      </c>
      <c r="N704">
        <v>37</v>
      </c>
      <c r="O704" s="5">
        <f>($E704/$D704)*100</f>
        <v>30.813400000000001</v>
      </c>
      <c r="P704">
        <f>AVERAGE($E704,$N704)</f>
        <v>2329.5050000000001</v>
      </c>
      <c r="Q704" t="s">
        <v>8319</v>
      </c>
      <c r="R704" t="s">
        <v>8321</v>
      </c>
      <c r="S704" t="s">
        <v>8273</v>
      </c>
      <c r="T704" t="b">
        <v>0</v>
      </c>
    </row>
    <row r="705" spans="1:20" ht="49.5" x14ac:dyDescent="0.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 s="9">
        <f>(I705/86400)+25569+(-5/24)</f>
        <v>42766.772222222215</v>
      </c>
      <c r="K705">
        <v>1481150949</v>
      </c>
      <c r="L705" s="9">
        <f>($K705/86400)+DATE(1970,1,1)</f>
        <v>42711.950798611113</v>
      </c>
      <c r="M705" t="b">
        <v>0</v>
      </c>
      <c r="N705">
        <v>7</v>
      </c>
      <c r="O705" s="5">
        <f>($E705/$D705)*100</f>
        <v>5.58</v>
      </c>
      <c r="P705">
        <f>AVERAGE($E705,$N705)</f>
        <v>422</v>
      </c>
      <c r="Q705" t="s">
        <v>8319</v>
      </c>
      <c r="R705" t="s">
        <v>8321</v>
      </c>
      <c r="S705" t="s">
        <v>8273</v>
      </c>
      <c r="T705" t="b">
        <v>0</v>
      </c>
    </row>
    <row r="706" spans="1:20" ht="49.5" x14ac:dyDescent="0.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 s="9">
        <f>(I706/86400)+25569+(-5/24)</f>
        <v>42785.984583333331</v>
      </c>
      <c r="K706">
        <v>1482381468</v>
      </c>
      <c r="L706" s="9">
        <f>($K706/86400)+DATE(1970,1,1)</f>
        <v>42726.192916666667</v>
      </c>
      <c r="M706" t="b">
        <v>0</v>
      </c>
      <c r="N706">
        <v>4</v>
      </c>
      <c r="O706" s="5">
        <f>($E706/$D706)*100</f>
        <v>0.87454545454545463</v>
      </c>
      <c r="P706">
        <f>AVERAGE($E706,$N706)</f>
        <v>242.5</v>
      </c>
      <c r="Q706" t="s">
        <v>8319</v>
      </c>
      <c r="R706" t="s">
        <v>8321</v>
      </c>
      <c r="S706" t="s">
        <v>8273</v>
      </c>
      <c r="T706" t="b">
        <v>0</v>
      </c>
    </row>
    <row r="707" spans="1:20" ht="33" x14ac:dyDescent="0.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 s="9">
        <f>(I707/86400)+25569+(-5/24)</f>
        <v>42756.283310185179</v>
      </c>
      <c r="K707">
        <v>1482407278</v>
      </c>
      <c r="L707" s="9">
        <f>($K707/86400)+DATE(1970,1,1)</f>
        <v>42726.491643518515</v>
      </c>
      <c r="M707" t="b">
        <v>0</v>
      </c>
      <c r="N707">
        <v>5</v>
      </c>
      <c r="O707" s="5">
        <f>($E707/$D707)*100</f>
        <v>0.97699999999999987</v>
      </c>
      <c r="P707">
        <f>AVERAGE($E707,$N707)</f>
        <v>491</v>
      </c>
      <c r="Q707" t="s">
        <v>8319</v>
      </c>
      <c r="R707" t="s">
        <v>8321</v>
      </c>
      <c r="S707" t="s">
        <v>8273</v>
      </c>
      <c r="T707" t="b">
        <v>0</v>
      </c>
    </row>
    <row r="708" spans="1:20" ht="66" x14ac:dyDescent="0.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 s="9">
        <f>(I708/86400)+25569+(-5/24)</f>
        <v>42718.568749999999</v>
      </c>
      <c r="K708">
        <v>1478130783</v>
      </c>
      <c r="L708" s="9">
        <f>($K708/86400)+DATE(1970,1,1)</f>
        <v>42676.995173611111</v>
      </c>
      <c r="M708" t="b">
        <v>0</v>
      </c>
      <c r="N708">
        <v>0</v>
      </c>
      <c r="O708" s="5">
        <f>($E708/$D708)*100</f>
        <v>0</v>
      </c>
      <c r="P708">
        <f>AVERAGE($E708,$N708)</f>
        <v>0</v>
      </c>
      <c r="Q708" t="s">
        <v>8319</v>
      </c>
      <c r="R708" t="s">
        <v>8321</v>
      </c>
      <c r="S708" t="s">
        <v>8273</v>
      </c>
      <c r="T708" t="b">
        <v>0</v>
      </c>
    </row>
    <row r="709" spans="1:20" ht="66" x14ac:dyDescent="0.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 s="9">
        <f>(I709/86400)+25569+(-5/24)</f>
        <v>42736.45517361111</v>
      </c>
      <c r="K709">
        <v>1479830127</v>
      </c>
      <c r="L709" s="9">
        <f>($K709/86400)+DATE(1970,1,1)</f>
        <v>42696.663506944446</v>
      </c>
      <c r="M709" t="b">
        <v>0</v>
      </c>
      <c r="N709">
        <v>456</v>
      </c>
      <c r="O709" s="5">
        <f>($E709/$D709)*100</f>
        <v>78.927352941176466</v>
      </c>
      <c r="P709">
        <f>AVERAGE($E709,$N709)</f>
        <v>27063.3</v>
      </c>
      <c r="Q709" t="s">
        <v>8319</v>
      </c>
      <c r="R709" t="s">
        <v>8321</v>
      </c>
      <c r="S709" t="s">
        <v>8273</v>
      </c>
      <c r="T709" t="b">
        <v>0</v>
      </c>
    </row>
    <row r="710" spans="1:20" ht="66" x14ac:dyDescent="0.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 s="9">
        <f>(I710/86400)+25569+(-5/24)</f>
        <v>41895.372685185182</v>
      </c>
      <c r="K710">
        <v>1405432600</v>
      </c>
      <c r="L710" s="9">
        <f>($K710/86400)+DATE(1970,1,1)</f>
        <v>41835.581018518518</v>
      </c>
      <c r="M710" t="b">
        <v>0</v>
      </c>
      <c r="N710">
        <v>369</v>
      </c>
      <c r="O710" s="5">
        <f>($E710/$D710)*100</f>
        <v>22.092500000000001</v>
      </c>
      <c r="P710">
        <f>AVERAGE($E710,$N710)</f>
        <v>4603</v>
      </c>
      <c r="Q710" t="s">
        <v>8319</v>
      </c>
      <c r="R710" t="s">
        <v>8321</v>
      </c>
      <c r="S710" t="s">
        <v>8273</v>
      </c>
      <c r="T710" t="b">
        <v>0</v>
      </c>
    </row>
    <row r="711" spans="1:20" ht="33" x14ac:dyDescent="0.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 s="9">
        <f>(I711/86400)+25569+(-5/24)</f>
        <v>41977.832858796297</v>
      </c>
      <c r="K711">
        <v>1415149159</v>
      </c>
      <c r="L711" s="9">
        <f>($K711/86400)+DATE(1970,1,1)</f>
        <v>41948.041192129633</v>
      </c>
      <c r="M711" t="b">
        <v>0</v>
      </c>
      <c r="N711">
        <v>2</v>
      </c>
      <c r="O711" s="5">
        <f>($E711/$D711)*100</f>
        <v>0.40666666666666662</v>
      </c>
      <c r="P711">
        <f>AVERAGE($E711,$N711)</f>
        <v>31.5</v>
      </c>
      <c r="Q711" t="s">
        <v>8319</v>
      </c>
      <c r="R711" t="s">
        <v>8321</v>
      </c>
      <c r="S711" t="s">
        <v>8273</v>
      </c>
      <c r="T711" t="b">
        <v>0</v>
      </c>
    </row>
    <row r="712" spans="1:20" ht="49.5" x14ac:dyDescent="0.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 s="9">
        <f>(I712/86400)+25569+(-5/24)</f>
        <v>41870.822222222218</v>
      </c>
      <c r="K712">
        <v>1405640302</v>
      </c>
      <c r="L712" s="9">
        <f>($K712/86400)+DATE(1970,1,1)</f>
        <v>41837.984976851854</v>
      </c>
      <c r="M712" t="b">
        <v>0</v>
      </c>
      <c r="N712">
        <v>0</v>
      </c>
      <c r="O712" s="5">
        <f>($E712/$D712)*100</f>
        <v>0</v>
      </c>
      <c r="P712">
        <f>AVERAGE($E712,$N712)</f>
        <v>0</v>
      </c>
      <c r="Q712" t="s">
        <v>8319</v>
      </c>
      <c r="R712" t="s">
        <v>8321</v>
      </c>
      <c r="S712" t="s">
        <v>8273</v>
      </c>
      <c r="T712" t="b">
        <v>0</v>
      </c>
    </row>
    <row r="713" spans="1:20" ht="66" x14ac:dyDescent="0.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 s="9">
        <f>(I713/86400)+25569+(-5/24)</f>
        <v>42718.292453703696</v>
      </c>
      <c r="K713">
        <v>1478257268</v>
      </c>
      <c r="L713" s="9">
        <f>($K713/86400)+DATE(1970,1,1)</f>
        <v>42678.459120370375</v>
      </c>
      <c r="M713" t="b">
        <v>0</v>
      </c>
      <c r="N713">
        <v>338</v>
      </c>
      <c r="O713" s="5">
        <f>($E713/$D713)*100</f>
        <v>33.790999999999997</v>
      </c>
      <c r="P713">
        <f>AVERAGE($E713,$N713)</f>
        <v>17064.5</v>
      </c>
      <c r="Q713" t="s">
        <v>8319</v>
      </c>
      <c r="R713" t="s">
        <v>8321</v>
      </c>
      <c r="S713" t="s">
        <v>8273</v>
      </c>
      <c r="T713" t="b">
        <v>0</v>
      </c>
    </row>
    <row r="714" spans="1:20" ht="66" x14ac:dyDescent="0.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 s="9">
        <f>(I714/86400)+25569+(-5/24)</f>
        <v>42414.472592592589</v>
      </c>
      <c r="K714">
        <v>1452874832</v>
      </c>
      <c r="L714" s="9">
        <f>($K714/86400)+DATE(1970,1,1)</f>
        <v>42384.680925925924</v>
      </c>
      <c r="M714" t="b">
        <v>0</v>
      </c>
      <c r="N714">
        <v>4</v>
      </c>
      <c r="O714" s="5">
        <f>($E714/$D714)*100</f>
        <v>0.21649484536082475</v>
      </c>
      <c r="P714">
        <f>AVERAGE($E714,$N714)</f>
        <v>54.5</v>
      </c>
      <c r="Q714" t="s">
        <v>8319</v>
      </c>
      <c r="R714" t="s">
        <v>8321</v>
      </c>
      <c r="S714" t="s">
        <v>8273</v>
      </c>
      <c r="T714" t="b">
        <v>0</v>
      </c>
    </row>
    <row r="715" spans="1:20" ht="66" x14ac:dyDescent="0.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 s="9">
        <f>(I715/86400)+25569+(-5/24)</f>
        <v>42526.320972222216</v>
      </c>
      <c r="K715">
        <v>1462538532</v>
      </c>
      <c r="L715" s="9">
        <f>($K715/86400)+DATE(1970,1,1)</f>
        <v>42496.529305555552</v>
      </c>
      <c r="M715" t="b">
        <v>0</v>
      </c>
      <c r="N715">
        <v>1</v>
      </c>
      <c r="O715" s="5">
        <f>($E715/$D715)*100</f>
        <v>0.79600000000000004</v>
      </c>
      <c r="P715">
        <f>AVERAGE($E715,$N715)</f>
        <v>100</v>
      </c>
      <c r="Q715" t="s">
        <v>8319</v>
      </c>
      <c r="R715" t="s">
        <v>8321</v>
      </c>
      <c r="S715" t="s">
        <v>8273</v>
      </c>
      <c r="T715" t="b">
        <v>0</v>
      </c>
    </row>
    <row r="716" spans="1:20" ht="49.5" x14ac:dyDescent="0.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 s="9">
        <f>(I716/86400)+25569+(-5/24)</f>
        <v>42794.579652777778</v>
      </c>
      <c r="K716">
        <v>1483124082</v>
      </c>
      <c r="L716" s="9">
        <f>($K716/86400)+DATE(1970,1,1)</f>
        <v>42734.787986111114</v>
      </c>
      <c r="M716" t="b">
        <v>0</v>
      </c>
      <c r="N716">
        <v>28</v>
      </c>
      <c r="O716" s="5">
        <f>($E716/$D716)*100</f>
        <v>14.993333333333334</v>
      </c>
      <c r="P716">
        <f>AVERAGE($E716,$N716)</f>
        <v>1138.5</v>
      </c>
      <c r="Q716" t="s">
        <v>8319</v>
      </c>
      <c r="R716" t="s">
        <v>8321</v>
      </c>
      <c r="S716" t="s">
        <v>8273</v>
      </c>
      <c r="T716" t="b">
        <v>0</v>
      </c>
    </row>
    <row r="717" spans="1:20" ht="66" x14ac:dyDescent="0.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 s="9">
        <f>(I717/86400)+25569+(-5/24)</f>
        <v>42312.924074074072</v>
      </c>
      <c r="K717">
        <v>1443233440</v>
      </c>
      <c r="L717" s="9">
        <f>($K717/86400)+DATE(1970,1,1)</f>
        <v>42273.090740740736</v>
      </c>
      <c r="M717" t="b">
        <v>0</v>
      </c>
      <c r="N717">
        <v>12</v>
      </c>
      <c r="O717" s="5">
        <f>($E717/$D717)*100</f>
        <v>5.0509090909090908</v>
      </c>
      <c r="P717">
        <f>AVERAGE($E717,$N717)</f>
        <v>700.5</v>
      </c>
      <c r="Q717" t="s">
        <v>8319</v>
      </c>
      <c r="R717" t="s">
        <v>8321</v>
      </c>
      <c r="S717" t="s">
        <v>8273</v>
      </c>
      <c r="T717" t="b">
        <v>0</v>
      </c>
    </row>
    <row r="718" spans="1:20" ht="49.5" x14ac:dyDescent="0.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 s="9">
        <f>(I718/86400)+25569+(-5/24)</f>
        <v>41973.791666666664</v>
      </c>
      <c r="K718">
        <v>1414511307</v>
      </c>
      <c r="L718" s="9">
        <f>($K718/86400)+DATE(1970,1,1)</f>
        <v>41940.658645833333</v>
      </c>
      <c r="M718" t="b">
        <v>0</v>
      </c>
      <c r="N718">
        <v>16</v>
      </c>
      <c r="O718" s="5">
        <f>($E718/$D718)*100</f>
        <v>10.214285714285715</v>
      </c>
      <c r="P718">
        <f>AVERAGE($E718,$N718)</f>
        <v>365.5</v>
      </c>
      <c r="Q718" t="s">
        <v>8319</v>
      </c>
      <c r="R718" t="s">
        <v>8321</v>
      </c>
      <c r="S718" t="s">
        <v>8273</v>
      </c>
      <c r="T718" t="b">
        <v>0</v>
      </c>
    </row>
    <row r="719" spans="1:20" ht="33" x14ac:dyDescent="0.3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 s="9">
        <f>(I719/86400)+25569+(-5/24)</f>
        <v>41887.645856481475</v>
      </c>
      <c r="K719">
        <v>1407357002</v>
      </c>
      <c r="L719" s="9">
        <f>($K719/86400)+DATE(1970,1,1)</f>
        <v>41857.854189814811</v>
      </c>
      <c r="M719" t="b">
        <v>0</v>
      </c>
      <c r="N719">
        <v>4</v>
      </c>
      <c r="O719" s="5">
        <f>($E719/$D719)*100</f>
        <v>0.30499999999999999</v>
      </c>
      <c r="P719">
        <f>AVERAGE($E719,$N719)</f>
        <v>154.5</v>
      </c>
      <c r="Q719" t="s">
        <v>8319</v>
      </c>
      <c r="R719" t="s">
        <v>8321</v>
      </c>
      <c r="S719" t="s">
        <v>8273</v>
      </c>
      <c r="T719" t="b">
        <v>0</v>
      </c>
    </row>
    <row r="720" spans="1:20" ht="66" x14ac:dyDescent="0.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 s="9">
        <f>(I720/86400)+25569+(-5/24)</f>
        <v>42784.040972222218</v>
      </c>
      <c r="K720">
        <v>1484684247</v>
      </c>
      <c r="L720" s="9">
        <f>($K720/86400)+DATE(1970,1,1)</f>
        <v>42752.845451388886</v>
      </c>
      <c r="M720" t="b">
        <v>0</v>
      </c>
      <c r="N720">
        <v>4</v>
      </c>
      <c r="O720" s="5">
        <f>($E720/$D720)*100</f>
        <v>0.75</v>
      </c>
      <c r="P720">
        <f>AVERAGE($E720,$N720)</f>
        <v>47</v>
      </c>
      <c r="Q720" t="s">
        <v>8319</v>
      </c>
      <c r="R720" t="s">
        <v>8321</v>
      </c>
      <c r="S720" t="s">
        <v>8273</v>
      </c>
      <c r="T720" t="b">
        <v>0</v>
      </c>
    </row>
    <row r="721" spans="1:20" ht="66" x14ac:dyDescent="0.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 s="9">
        <f>(I721/86400)+25569+(-5/24)</f>
        <v>42422.83189814815</v>
      </c>
      <c r="K721">
        <v>1454979476</v>
      </c>
      <c r="L721" s="9">
        <f>($K721/86400)+DATE(1970,1,1)</f>
        <v>42409.040231481486</v>
      </c>
      <c r="M721" t="b">
        <v>0</v>
      </c>
      <c r="N721">
        <v>10</v>
      </c>
      <c r="O721" s="5">
        <f>($E721/$D721)*100</f>
        <v>1.2933333333333332</v>
      </c>
      <c r="P721">
        <f>AVERAGE($E721,$N721)</f>
        <v>102</v>
      </c>
      <c r="Q721" t="s">
        <v>8319</v>
      </c>
      <c r="R721" t="s">
        <v>8321</v>
      </c>
      <c r="S721" t="s">
        <v>8273</v>
      </c>
      <c r="T721" t="b">
        <v>0</v>
      </c>
    </row>
    <row r="722" spans="1:20" ht="49.5" x14ac:dyDescent="0.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 s="9">
        <f>(I722/86400)+25569+(-5/24)</f>
        <v>40937.440868055557</v>
      </c>
      <c r="K722">
        <v>1325432091</v>
      </c>
      <c r="L722" s="9">
        <f>($K722/86400)+DATE(1970,1,1)</f>
        <v>40909.649201388893</v>
      </c>
      <c r="M722" t="b">
        <v>0</v>
      </c>
      <c r="N722">
        <v>41</v>
      </c>
      <c r="O722" s="5">
        <f>($E722/$D722)*100</f>
        <v>143.94736842105263</v>
      </c>
      <c r="P722">
        <f>AVERAGE($E722,$N722)</f>
        <v>1388</v>
      </c>
      <c r="Q722" t="s">
        <v>8322</v>
      </c>
      <c r="R722" t="s">
        <v>8323</v>
      </c>
      <c r="S722" t="s">
        <v>8274</v>
      </c>
      <c r="T722" t="b">
        <v>1</v>
      </c>
    </row>
    <row r="723" spans="1:20" ht="66" x14ac:dyDescent="0.3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 s="9">
        <f>(I723/86400)+25569+(-5/24)</f>
        <v>41852.363506944443</v>
      </c>
      <c r="K723">
        <v>1403012607</v>
      </c>
      <c r="L723" s="9">
        <f>($K723/86400)+DATE(1970,1,1)</f>
        <v>41807.571840277778</v>
      </c>
      <c r="M723" t="b">
        <v>0</v>
      </c>
      <c r="N723">
        <v>119</v>
      </c>
      <c r="O723" s="5">
        <f>($E723/$D723)*100</f>
        <v>122.10975609756099</v>
      </c>
      <c r="P723">
        <f>AVERAGE($E723,$N723)</f>
        <v>5066</v>
      </c>
      <c r="Q723" t="s">
        <v>8322</v>
      </c>
      <c r="R723" t="s">
        <v>8323</v>
      </c>
      <c r="S723" t="s">
        <v>8274</v>
      </c>
      <c r="T723" t="b">
        <v>1</v>
      </c>
    </row>
    <row r="724" spans="1:20" ht="66" x14ac:dyDescent="0.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 s="9">
        <f>(I724/86400)+25569+(-5/24)</f>
        <v>41007.555300925924</v>
      </c>
      <c r="K724">
        <v>1331320778</v>
      </c>
      <c r="L724" s="9">
        <f>($K724/86400)+DATE(1970,1,1)</f>
        <v>40977.805300925924</v>
      </c>
      <c r="M724" t="b">
        <v>0</v>
      </c>
      <c r="N724">
        <v>153</v>
      </c>
      <c r="O724" s="5">
        <f>($E724/$D724)*100</f>
        <v>132.024</v>
      </c>
      <c r="P724">
        <f>AVERAGE($E724,$N724)</f>
        <v>16579.5</v>
      </c>
      <c r="Q724" t="s">
        <v>8322</v>
      </c>
      <c r="R724" t="s">
        <v>8323</v>
      </c>
      <c r="S724" t="s">
        <v>8274</v>
      </c>
      <c r="T724" t="b">
        <v>1</v>
      </c>
    </row>
    <row r="725" spans="1:20" ht="49.5" x14ac:dyDescent="0.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 s="9">
        <f>(I725/86400)+25569+(-5/24)</f>
        <v>42214.957638888889</v>
      </c>
      <c r="K725">
        <v>1435606549</v>
      </c>
      <c r="L725" s="9">
        <f>($K725/86400)+DATE(1970,1,1)</f>
        <v>42184.81653935185</v>
      </c>
      <c r="M725" t="b">
        <v>0</v>
      </c>
      <c r="N725">
        <v>100</v>
      </c>
      <c r="O725" s="5">
        <f>($E725/$D725)*100</f>
        <v>109.38000000000001</v>
      </c>
      <c r="P725">
        <f>AVERAGE($E725,$N725)</f>
        <v>2784.5</v>
      </c>
      <c r="Q725" t="s">
        <v>8322</v>
      </c>
      <c r="R725" t="s">
        <v>8323</v>
      </c>
      <c r="S725" t="s">
        <v>8274</v>
      </c>
      <c r="T725" t="b">
        <v>1</v>
      </c>
    </row>
    <row r="726" spans="1:20" ht="66" x14ac:dyDescent="0.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 s="9">
        <f>(I726/86400)+25569+(-5/24)</f>
        <v>40724.430127314808</v>
      </c>
      <c r="K726">
        <v>1306855163</v>
      </c>
      <c r="L726" s="9">
        <f>($K726/86400)+DATE(1970,1,1)</f>
        <v>40694.638460648144</v>
      </c>
      <c r="M726" t="b">
        <v>0</v>
      </c>
      <c r="N726">
        <v>143</v>
      </c>
      <c r="O726" s="5">
        <f>($E726/$D726)*100</f>
        <v>105.47157142857144</v>
      </c>
      <c r="P726">
        <f>AVERAGE($E726,$N726)</f>
        <v>3763.0050000000001</v>
      </c>
      <c r="Q726" t="s">
        <v>8322</v>
      </c>
      <c r="R726" t="s">
        <v>8323</v>
      </c>
      <c r="S726" t="s">
        <v>8274</v>
      </c>
      <c r="T726" t="b">
        <v>1</v>
      </c>
    </row>
    <row r="727" spans="1:20" ht="49.5" x14ac:dyDescent="0.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 s="9">
        <f>(I727/86400)+25569+(-5/24)</f>
        <v>42351.417962962958</v>
      </c>
      <c r="K727">
        <v>1447426912</v>
      </c>
      <c r="L727" s="9">
        <f>($K727/86400)+DATE(1970,1,1)</f>
        <v>42321.626296296294</v>
      </c>
      <c r="M727" t="b">
        <v>0</v>
      </c>
      <c r="N727">
        <v>140</v>
      </c>
      <c r="O727" s="5">
        <f>($E727/$D727)*100</f>
        <v>100.35000000000001</v>
      </c>
      <c r="P727">
        <f>AVERAGE($E727,$N727)</f>
        <v>10105</v>
      </c>
      <c r="Q727" t="s">
        <v>8322</v>
      </c>
      <c r="R727" t="s">
        <v>8323</v>
      </c>
      <c r="S727" t="s">
        <v>8274</v>
      </c>
      <c r="T727" t="b">
        <v>1</v>
      </c>
    </row>
    <row r="728" spans="1:20" ht="66" x14ac:dyDescent="0.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 s="9">
        <f>(I728/86400)+25569+(-5/24)</f>
        <v>41375.834340277775</v>
      </c>
      <c r="K728">
        <v>1363136487</v>
      </c>
      <c r="L728" s="9">
        <f>($K728/86400)+DATE(1970,1,1)</f>
        <v>41346.042673611111</v>
      </c>
      <c r="M728" t="b">
        <v>0</v>
      </c>
      <c r="N728">
        <v>35</v>
      </c>
      <c r="O728" s="5">
        <f>($E728/$D728)*100</f>
        <v>101.4</v>
      </c>
      <c r="P728">
        <f>AVERAGE($E728,$N728)</f>
        <v>1285</v>
      </c>
      <c r="Q728" t="s">
        <v>8322</v>
      </c>
      <c r="R728" t="s">
        <v>8323</v>
      </c>
      <c r="S728" t="s">
        <v>8274</v>
      </c>
      <c r="T728" t="b">
        <v>1</v>
      </c>
    </row>
    <row r="729" spans="1:20" ht="66" x14ac:dyDescent="0.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 s="9">
        <f>(I729/86400)+25569+(-5/24)</f>
        <v>41288.680555555555</v>
      </c>
      <c r="K729">
        <v>1354580949</v>
      </c>
      <c r="L729" s="9">
        <f>($K729/86400)+DATE(1970,1,1)</f>
        <v>41247.020243055558</v>
      </c>
      <c r="M729" t="b">
        <v>0</v>
      </c>
      <c r="N729">
        <v>149</v>
      </c>
      <c r="O729" s="5">
        <f>($E729/$D729)*100</f>
        <v>155.51428571428571</v>
      </c>
      <c r="P729">
        <f>AVERAGE($E729,$N729)</f>
        <v>2796</v>
      </c>
      <c r="Q729" t="s">
        <v>8322</v>
      </c>
      <c r="R729" t="s">
        <v>8323</v>
      </c>
      <c r="S729" t="s">
        <v>8274</v>
      </c>
      <c r="T729" t="b">
        <v>1</v>
      </c>
    </row>
    <row r="730" spans="1:20" ht="49.5" x14ac:dyDescent="0.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 s="9">
        <f>(I730/86400)+25569+(-5/24)</f>
        <v>40776.629131944443</v>
      </c>
      <c r="K730">
        <v>1310069157</v>
      </c>
      <c r="L730" s="9">
        <f>($K730/86400)+DATE(1970,1,1)</f>
        <v>40731.837465277778</v>
      </c>
      <c r="M730" t="b">
        <v>0</v>
      </c>
      <c r="N730">
        <v>130</v>
      </c>
      <c r="O730" s="5">
        <f>($E730/$D730)*100</f>
        <v>105.566</v>
      </c>
      <c r="P730">
        <f>AVERAGE($E730,$N730)</f>
        <v>4023.7249999999999</v>
      </c>
      <c r="Q730" t="s">
        <v>8322</v>
      </c>
      <c r="R730" t="s">
        <v>8323</v>
      </c>
      <c r="S730" t="s">
        <v>8274</v>
      </c>
      <c r="T730" t="b">
        <v>1</v>
      </c>
    </row>
    <row r="731" spans="1:20" ht="66" x14ac:dyDescent="0.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 s="9">
        <f>(I731/86400)+25569+(-5/24)</f>
        <v>41170.97755787037</v>
      </c>
      <c r="K731">
        <v>1342844861</v>
      </c>
      <c r="L731" s="9">
        <f>($K731/86400)+DATE(1970,1,1)</f>
        <v>41111.185891203706</v>
      </c>
      <c r="M731" t="b">
        <v>0</v>
      </c>
      <c r="N731">
        <v>120</v>
      </c>
      <c r="O731" s="5">
        <f>($E731/$D731)*100</f>
        <v>130.65</v>
      </c>
      <c r="P731">
        <f>AVERAGE($E731,$N731)</f>
        <v>2673</v>
      </c>
      <c r="Q731" t="s">
        <v>8322</v>
      </c>
      <c r="R731" t="s">
        <v>8323</v>
      </c>
      <c r="S731" t="s">
        <v>8274</v>
      </c>
      <c r="T731" t="b">
        <v>1</v>
      </c>
    </row>
    <row r="732" spans="1:20" ht="33" x14ac:dyDescent="0.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 s="9">
        <f>(I732/86400)+25569+(-5/24)</f>
        <v>40884.536932870367</v>
      </c>
      <c r="K732">
        <v>1320688391</v>
      </c>
      <c r="L732" s="9">
        <f>($K732/86400)+DATE(1970,1,1)</f>
        <v>40854.745266203703</v>
      </c>
      <c r="M732" t="b">
        <v>0</v>
      </c>
      <c r="N732">
        <v>265</v>
      </c>
      <c r="O732" s="5">
        <f>($E732/$D732)*100</f>
        <v>132.19</v>
      </c>
      <c r="P732">
        <f>AVERAGE($E732,$N732)</f>
        <v>13351.5</v>
      </c>
      <c r="Q732" t="s">
        <v>8322</v>
      </c>
      <c r="R732" t="s">
        <v>8323</v>
      </c>
      <c r="S732" t="s">
        <v>8274</v>
      </c>
      <c r="T732" t="b">
        <v>1</v>
      </c>
    </row>
    <row r="733" spans="1:20" ht="49.5" x14ac:dyDescent="0.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 s="9">
        <f>(I733/86400)+25569+(-5/24)</f>
        <v>40930.041666666664</v>
      </c>
      <c r="K733">
        <v>1322852747</v>
      </c>
      <c r="L733" s="9">
        <f>($K733/86400)+DATE(1970,1,1)</f>
        <v>40879.795682870368</v>
      </c>
      <c r="M733" t="b">
        <v>0</v>
      </c>
      <c r="N733">
        <v>71</v>
      </c>
      <c r="O733" s="5">
        <f>($E733/$D733)*100</f>
        <v>126</v>
      </c>
      <c r="P733">
        <f>AVERAGE($E733,$N733)</f>
        <v>3185.5</v>
      </c>
      <c r="Q733" t="s">
        <v>8322</v>
      </c>
      <c r="R733" t="s">
        <v>8323</v>
      </c>
      <c r="S733" t="s">
        <v>8274</v>
      </c>
      <c r="T733" t="b">
        <v>1</v>
      </c>
    </row>
    <row r="734" spans="1:20" ht="66" x14ac:dyDescent="0.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 s="9">
        <f>(I734/86400)+25569+(-5/24)</f>
        <v>41546.21598379629</v>
      </c>
      <c r="K734">
        <v>1375265461</v>
      </c>
      <c r="L734" s="9">
        <f>($K734/86400)+DATE(1970,1,1)</f>
        <v>41486.424317129626</v>
      </c>
      <c r="M734" t="b">
        <v>0</v>
      </c>
      <c r="N734">
        <v>13</v>
      </c>
      <c r="O734" s="5">
        <f>($E734/$D734)*100</f>
        <v>160</v>
      </c>
      <c r="P734">
        <f>AVERAGE($E734,$N734)</f>
        <v>38.5</v>
      </c>
      <c r="Q734" t="s">
        <v>8322</v>
      </c>
      <c r="R734" t="s">
        <v>8323</v>
      </c>
      <c r="S734" t="s">
        <v>8274</v>
      </c>
      <c r="T734" t="b">
        <v>1</v>
      </c>
    </row>
    <row r="735" spans="1:20" ht="66" x14ac:dyDescent="0.3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 s="9">
        <f>(I735/86400)+25569+(-5/24)</f>
        <v>41628.211712962962</v>
      </c>
      <c r="K735">
        <v>1384941892</v>
      </c>
      <c r="L735" s="9">
        <f>($K735/86400)+DATE(1970,1,1)</f>
        <v>41598.420046296298</v>
      </c>
      <c r="M735" t="b">
        <v>0</v>
      </c>
      <c r="N735">
        <v>169</v>
      </c>
      <c r="O735" s="5">
        <f>($E735/$D735)*100</f>
        <v>120.48</v>
      </c>
      <c r="P735">
        <f>AVERAGE($E735,$N735)</f>
        <v>1590.5</v>
      </c>
      <c r="Q735" t="s">
        <v>8322</v>
      </c>
      <c r="R735" t="s">
        <v>8323</v>
      </c>
      <c r="S735" t="s">
        <v>8274</v>
      </c>
      <c r="T735" t="b">
        <v>1</v>
      </c>
    </row>
    <row r="736" spans="1:20" ht="49.5" x14ac:dyDescent="0.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 s="9">
        <f>(I736/86400)+25569+(-5/24)</f>
        <v>42132.999999999993</v>
      </c>
      <c r="K736">
        <v>1428465420</v>
      </c>
      <c r="L736" s="9">
        <f>($K736/86400)+DATE(1970,1,1)</f>
        <v>42102.164583333331</v>
      </c>
      <c r="M736" t="b">
        <v>0</v>
      </c>
      <c r="N736">
        <v>57</v>
      </c>
      <c r="O736" s="5">
        <f>($E736/$D736)*100</f>
        <v>125.52941176470588</v>
      </c>
      <c r="P736">
        <f>AVERAGE($E736,$N736)</f>
        <v>5363.5</v>
      </c>
      <c r="Q736" t="s">
        <v>8322</v>
      </c>
      <c r="R736" t="s">
        <v>8323</v>
      </c>
      <c r="S736" t="s">
        <v>8274</v>
      </c>
      <c r="T736" t="b">
        <v>1</v>
      </c>
    </row>
    <row r="737" spans="1:20" ht="66" x14ac:dyDescent="0.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 s="9">
        <f>(I737/86400)+25569+(-5/24)</f>
        <v>41976.818749999999</v>
      </c>
      <c r="K737">
        <v>1414975346</v>
      </c>
      <c r="L737" s="9">
        <f>($K737/86400)+DATE(1970,1,1)</f>
        <v>41946.029467592591</v>
      </c>
      <c r="M737" t="b">
        <v>0</v>
      </c>
      <c r="N737">
        <v>229</v>
      </c>
      <c r="O737" s="5">
        <f>($E737/$D737)*100</f>
        <v>114.40638297872341</v>
      </c>
      <c r="P737">
        <f>AVERAGE($E737,$N737)</f>
        <v>27000</v>
      </c>
      <c r="Q737" t="s">
        <v>8322</v>
      </c>
      <c r="R737" t="s">
        <v>8323</v>
      </c>
      <c r="S737" t="s">
        <v>8274</v>
      </c>
      <c r="T737" t="b">
        <v>1</v>
      </c>
    </row>
    <row r="738" spans="1:20" ht="66" x14ac:dyDescent="0.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 s="9">
        <f>(I738/86400)+25569+(-5/24)</f>
        <v>41598.999305555553</v>
      </c>
      <c r="K738">
        <v>1383327440</v>
      </c>
      <c r="L738" s="9">
        <f>($K738/86400)+DATE(1970,1,1)</f>
        <v>41579.734259259261</v>
      </c>
      <c r="M738" t="b">
        <v>0</v>
      </c>
      <c r="N738">
        <v>108</v>
      </c>
      <c r="O738" s="5">
        <f>($E738/$D738)*100</f>
        <v>315.13888888888891</v>
      </c>
      <c r="P738">
        <f>AVERAGE($E738,$N738)</f>
        <v>5726.5</v>
      </c>
      <c r="Q738" t="s">
        <v>8322</v>
      </c>
      <c r="R738" t="s">
        <v>8323</v>
      </c>
      <c r="S738" t="s">
        <v>8274</v>
      </c>
      <c r="T738" t="b">
        <v>1</v>
      </c>
    </row>
    <row r="739" spans="1:20" ht="66" x14ac:dyDescent="0.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 s="9">
        <f>(I739/86400)+25569+(-5/24)</f>
        <v>41684.625</v>
      </c>
      <c r="K739">
        <v>1390890987</v>
      </c>
      <c r="L739" s="9">
        <f>($K739/86400)+DATE(1970,1,1)</f>
        <v>41667.275312500002</v>
      </c>
      <c r="M739" t="b">
        <v>0</v>
      </c>
      <c r="N739">
        <v>108</v>
      </c>
      <c r="O739" s="5">
        <f>($E739/$D739)*100</f>
        <v>122.39999999999999</v>
      </c>
      <c r="P739">
        <f>AVERAGE($E739,$N739)</f>
        <v>3114</v>
      </c>
      <c r="Q739" t="s">
        <v>8322</v>
      </c>
      <c r="R739" t="s">
        <v>8323</v>
      </c>
      <c r="S739" t="s">
        <v>8274</v>
      </c>
      <c r="T739" t="b">
        <v>1</v>
      </c>
    </row>
    <row r="740" spans="1:20" ht="33" x14ac:dyDescent="0.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 s="9">
        <f>(I740/86400)+25569+(-5/24)</f>
        <v>41973.999305555553</v>
      </c>
      <c r="K740">
        <v>1414765794</v>
      </c>
      <c r="L740" s="9">
        <f>($K740/86400)+DATE(1970,1,1)</f>
        <v>41943.604097222225</v>
      </c>
      <c r="M740" t="b">
        <v>0</v>
      </c>
      <c r="N740">
        <v>41</v>
      </c>
      <c r="O740" s="5">
        <f>($E740/$D740)*100</f>
        <v>106.73333333333332</v>
      </c>
      <c r="P740">
        <f>AVERAGE($E740,$N740)</f>
        <v>821</v>
      </c>
      <c r="Q740" t="s">
        <v>8322</v>
      </c>
      <c r="R740" t="s">
        <v>8323</v>
      </c>
      <c r="S740" t="s">
        <v>8274</v>
      </c>
      <c r="T740" t="b">
        <v>1</v>
      </c>
    </row>
    <row r="741" spans="1:20" ht="66" x14ac:dyDescent="0.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 s="9">
        <f>(I741/86400)+25569+(-5/24)</f>
        <v>41862.294317129628</v>
      </c>
      <c r="K741">
        <v>1404907429</v>
      </c>
      <c r="L741" s="9">
        <f>($K741/86400)+DATE(1970,1,1)</f>
        <v>41829.502650462964</v>
      </c>
      <c r="M741" t="b">
        <v>0</v>
      </c>
      <c r="N741">
        <v>139</v>
      </c>
      <c r="O741" s="5">
        <f>($E741/$D741)*100</f>
        <v>158.33333333333331</v>
      </c>
      <c r="P741">
        <f>AVERAGE($E741,$N741)</f>
        <v>4819.5</v>
      </c>
      <c r="Q741" t="s">
        <v>8322</v>
      </c>
      <c r="R741" t="s">
        <v>8323</v>
      </c>
      <c r="S741" t="s">
        <v>8274</v>
      </c>
      <c r="T741" t="b">
        <v>1</v>
      </c>
    </row>
    <row r="742" spans="1:20" ht="66" x14ac:dyDescent="0.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 s="9">
        <f>(I742/86400)+25569+(-5/24)</f>
        <v>42175.93844907407</v>
      </c>
      <c r="K742">
        <v>1433647882</v>
      </c>
      <c r="L742" s="9">
        <f>($K742/86400)+DATE(1970,1,1)</f>
        <v>42162.146782407406</v>
      </c>
      <c r="M742" t="b">
        <v>0</v>
      </c>
      <c r="N742">
        <v>19</v>
      </c>
      <c r="O742" s="5">
        <f>($E742/$D742)*100</f>
        <v>107.4</v>
      </c>
      <c r="P742">
        <f>AVERAGE($E742,$N742)</f>
        <v>1620.5</v>
      </c>
      <c r="Q742" t="s">
        <v>8322</v>
      </c>
      <c r="R742" t="s">
        <v>8323</v>
      </c>
      <c r="S742" t="s">
        <v>8274</v>
      </c>
      <c r="T742" t="b">
        <v>1</v>
      </c>
    </row>
    <row r="743" spans="1:20" ht="33" x14ac:dyDescent="0.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 s="9">
        <f>(I743/86400)+25569+(-5/24)</f>
        <v>41436.439884259256</v>
      </c>
      <c r="K743">
        <v>1367940806</v>
      </c>
      <c r="L743" s="9">
        <f>($K743/86400)+DATE(1970,1,1)</f>
        <v>41401.648217592592</v>
      </c>
      <c r="M743" t="b">
        <v>0</v>
      </c>
      <c r="N743">
        <v>94</v>
      </c>
      <c r="O743" s="5">
        <f>($E743/$D743)*100</f>
        <v>102.25999999999999</v>
      </c>
      <c r="P743">
        <f>AVERAGE($E743,$N743)</f>
        <v>6693.9</v>
      </c>
      <c r="Q743" t="s">
        <v>8322</v>
      </c>
      <c r="R743" t="s">
        <v>8323</v>
      </c>
      <c r="S743" t="s">
        <v>8274</v>
      </c>
      <c r="T743" t="b">
        <v>1</v>
      </c>
    </row>
    <row r="744" spans="1:20" ht="66" x14ac:dyDescent="0.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 s="9">
        <f>(I744/86400)+25569+(-5/24)</f>
        <v>41719.667962962958</v>
      </c>
      <c r="K744">
        <v>1392847312</v>
      </c>
      <c r="L744" s="9">
        <f>($K744/86400)+DATE(1970,1,1)</f>
        <v>41689.917962962965</v>
      </c>
      <c r="M744" t="b">
        <v>0</v>
      </c>
      <c r="N744">
        <v>23</v>
      </c>
      <c r="O744" s="5">
        <f>($E744/$D744)*100</f>
        <v>110.71428571428572</v>
      </c>
      <c r="P744">
        <f>AVERAGE($E744,$N744)</f>
        <v>786.5</v>
      </c>
      <c r="Q744" t="s">
        <v>8322</v>
      </c>
      <c r="R744" t="s">
        <v>8323</v>
      </c>
      <c r="S744" t="s">
        <v>8274</v>
      </c>
      <c r="T744" t="b">
        <v>1</v>
      </c>
    </row>
    <row r="745" spans="1:20" ht="66" x14ac:dyDescent="0.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 s="9">
        <f>(I745/86400)+25569+(-5/24)</f>
        <v>41015.666666666664</v>
      </c>
      <c r="K745">
        <v>1332435685</v>
      </c>
      <c r="L745" s="9">
        <f>($K745/86400)+DATE(1970,1,1)</f>
        <v>40990.709317129629</v>
      </c>
      <c r="M745" t="b">
        <v>0</v>
      </c>
      <c r="N745">
        <v>15</v>
      </c>
      <c r="O745" s="5">
        <f>($E745/$D745)*100</f>
        <v>148</v>
      </c>
      <c r="P745">
        <f>AVERAGE($E745,$N745)</f>
        <v>414.5</v>
      </c>
      <c r="Q745" t="s">
        <v>8322</v>
      </c>
      <c r="R745" t="s">
        <v>8323</v>
      </c>
      <c r="S745" t="s">
        <v>8274</v>
      </c>
      <c r="T745" t="b">
        <v>1</v>
      </c>
    </row>
    <row r="746" spans="1:20" ht="49.5" x14ac:dyDescent="0.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 s="9">
        <f>(I746/86400)+25569+(-5/24)</f>
        <v>41256.748877314814</v>
      </c>
      <c r="K746">
        <v>1352847503</v>
      </c>
      <c r="L746" s="9">
        <f>($K746/86400)+DATE(1970,1,1)</f>
        <v>41226.95721064815</v>
      </c>
      <c r="M746" t="b">
        <v>0</v>
      </c>
      <c r="N746">
        <v>62</v>
      </c>
      <c r="O746" s="5">
        <f>($E746/$D746)*100</f>
        <v>102.32000000000001</v>
      </c>
      <c r="P746">
        <f>AVERAGE($E746,$N746)</f>
        <v>2589</v>
      </c>
      <c r="Q746" t="s">
        <v>8322</v>
      </c>
      <c r="R746" t="s">
        <v>8323</v>
      </c>
      <c r="S746" t="s">
        <v>8274</v>
      </c>
      <c r="T746" t="b">
        <v>1</v>
      </c>
    </row>
    <row r="747" spans="1:20" ht="66" x14ac:dyDescent="0.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 s="9">
        <f>(I747/86400)+25569+(-5/24)</f>
        <v>41397.363946759258</v>
      </c>
      <c r="K747">
        <v>1364996645</v>
      </c>
      <c r="L747" s="9">
        <f>($K747/86400)+DATE(1970,1,1)</f>
        <v>41367.572280092594</v>
      </c>
      <c r="M747" t="b">
        <v>0</v>
      </c>
      <c r="N747">
        <v>74</v>
      </c>
      <c r="O747" s="5">
        <f>($E747/$D747)*100</f>
        <v>179.09909909909908</v>
      </c>
      <c r="P747">
        <f>AVERAGE($E747,$N747)</f>
        <v>2025</v>
      </c>
      <c r="Q747" t="s">
        <v>8322</v>
      </c>
      <c r="R747" t="s">
        <v>8323</v>
      </c>
      <c r="S747" t="s">
        <v>8274</v>
      </c>
      <c r="T747" t="b">
        <v>1</v>
      </c>
    </row>
    <row r="748" spans="1:20" ht="33" x14ac:dyDescent="0.3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 s="9">
        <f>(I748/86400)+25569+(-5/24)</f>
        <v>41174.957638888889</v>
      </c>
      <c r="K748">
        <v>1346806909</v>
      </c>
      <c r="L748" s="9">
        <f>($K748/86400)+DATE(1970,1,1)</f>
        <v>41157.042928240742</v>
      </c>
      <c r="M748" t="b">
        <v>0</v>
      </c>
      <c r="N748">
        <v>97</v>
      </c>
      <c r="O748" s="5">
        <f>($E748/$D748)*100</f>
        <v>111.08135252761969</v>
      </c>
      <c r="P748">
        <f>AVERAGE($E748,$N748)</f>
        <v>1707.5</v>
      </c>
      <c r="Q748" t="s">
        <v>8322</v>
      </c>
      <c r="R748" t="s">
        <v>8323</v>
      </c>
      <c r="S748" t="s">
        <v>8274</v>
      </c>
      <c r="T748" t="b">
        <v>1</v>
      </c>
    </row>
    <row r="749" spans="1:20" ht="66" x14ac:dyDescent="0.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 s="9">
        <f>(I749/86400)+25569+(-5/24)</f>
        <v>42019.245833333327</v>
      </c>
      <c r="K749">
        <v>1418649019</v>
      </c>
      <c r="L749" s="9">
        <f>($K749/86400)+DATE(1970,1,1)</f>
        <v>41988.548831018517</v>
      </c>
      <c r="M749" t="b">
        <v>0</v>
      </c>
      <c r="N749">
        <v>55</v>
      </c>
      <c r="O749" s="5">
        <f>($E749/$D749)*100</f>
        <v>100.04285714285714</v>
      </c>
      <c r="P749">
        <f>AVERAGE($E749,$N749)</f>
        <v>3529</v>
      </c>
      <c r="Q749" t="s">
        <v>8322</v>
      </c>
      <c r="R749" t="s">
        <v>8323</v>
      </c>
      <c r="S749" t="s">
        <v>8274</v>
      </c>
      <c r="T749" t="b">
        <v>1</v>
      </c>
    </row>
    <row r="750" spans="1:20" ht="66" x14ac:dyDescent="0.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 s="9">
        <f>(I750/86400)+25569+(-5/24)</f>
        <v>41861.638495370367</v>
      </c>
      <c r="K750">
        <v>1405109966</v>
      </c>
      <c r="L750" s="9">
        <f>($K750/86400)+DATE(1970,1,1)</f>
        <v>41831.846828703703</v>
      </c>
      <c r="M750" t="b">
        <v>0</v>
      </c>
      <c r="N750">
        <v>44</v>
      </c>
      <c r="O750" s="5">
        <f>($E750/$D750)*100</f>
        <v>100.25</v>
      </c>
      <c r="P750">
        <f>AVERAGE($E750,$N750)</f>
        <v>1024.5</v>
      </c>
      <c r="Q750" t="s">
        <v>8322</v>
      </c>
      <c r="R750" t="s">
        <v>8323</v>
      </c>
      <c r="S750" t="s">
        <v>8274</v>
      </c>
      <c r="T750" t="b">
        <v>1</v>
      </c>
    </row>
    <row r="751" spans="1:20" ht="66" x14ac:dyDescent="0.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 s="9">
        <f>(I751/86400)+25569+(-5/24)</f>
        <v>42763.732986111114</v>
      </c>
      <c r="K751">
        <v>1483050930</v>
      </c>
      <c r="L751" s="9">
        <f>($K751/86400)+DATE(1970,1,1)</f>
        <v>42733.94131944445</v>
      </c>
      <c r="M751" t="b">
        <v>0</v>
      </c>
      <c r="N751">
        <v>110</v>
      </c>
      <c r="O751" s="5">
        <f>($E751/$D751)*100</f>
        <v>105.56</v>
      </c>
      <c r="P751">
        <f>AVERAGE($E751,$N751)</f>
        <v>5333</v>
      </c>
      <c r="Q751" t="s">
        <v>8322</v>
      </c>
      <c r="R751" t="s">
        <v>8323</v>
      </c>
      <c r="S751" t="s">
        <v>8274</v>
      </c>
      <c r="T751" t="b">
        <v>1</v>
      </c>
    </row>
    <row r="752" spans="1:20" ht="66" x14ac:dyDescent="0.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 s="9">
        <f>(I752/86400)+25569+(-5/24)</f>
        <v>41329.669814814813</v>
      </c>
      <c r="K752">
        <v>1359147872</v>
      </c>
      <c r="L752" s="9">
        <f>($K752/86400)+DATE(1970,1,1)</f>
        <v>41299.878148148149</v>
      </c>
      <c r="M752" t="b">
        <v>0</v>
      </c>
      <c r="N752">
        <v>59</v>
      </c>
      <c r="O752" s="5">
        <f>($E752/$D752)*100</f>
        <v>102.58775877587757</v>
      </c>
      <c r="P752">
        <f>AVERAGE($E752,$N752)</f>
        <v>2309</v>
      </c>
      <c r="Q752" t="s">
        <v>8322</v>
      </c>
      <c r="R752" t="s">
        <v>8323</v>
      </c>
      <c r="S752" t="s">
        <v>8274</v>
      </c>
      <c r="T752" t="b">
        <v>1</v>
      </c>
    </row>
    <row r="753" spans="1:20" ht="49.5" x14ac:dyDescent="0.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 s="9">
        <f>(I753/86400)+25569+(-5/24)</f>
        <v>40759.422164351847</v>
      </c>
      <c r="K753">
        <v>1308496075</v>
      </c>
      <c r="L753" s="9">
        <f>($K753/86400)+DATE(1970,1,1)</f>
        <v>40713.630497685182</v>
      </c>
      <c r="M753" t="b">
        <v>0</v>
      </c>
      <c r="N753">
        <v>62</v>
      </c>
      <c r="O753" s="5">
        <f>($E753/$D753)*100</f>
        <v>118.5</v>
      </c>
      <c r="P753">
        <f>AVERAGE($E753,$N753)</f>
        <v>1808.5</v>
      </c>
      <c r="Q753" t="s">
        <v>8322</v>
      </c>
      <c r="R753" t="s">
        <v>8323</v>
      </c>
      <c r="S753" t="s">
        <v>8274</v>
      </c>
      <c r="T753" t="b">
        <v>1</v>
      </c>
    </row>
    <row r="754" spans="1:20" ht="66" x14ac:dyDescent="0.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 s="9">
        <f>(I754/86400)+25569+(-5/24)</f>
        <v>42659.249999999993</v>
      </c>
      <c r="K754">
        <v>1474884417</v>
      </c>
      <c r="L754" s="9">
        <f>($K754/86400)+DATE(1970,1,1)</f>
        <v>42639.421493055561</v>
      </c>
      <c r="M754" t="b">
        <v>0</v>
      </c>
      <c r="N754">
        <v>105</v>
      </c>
      <c r="O754" s="5">
        <f>($E754/$D754)*100</f>
        <v>111.7</v>
      </c>
      <c r="P754">
        <f>AVERAGE($E754,$N754)</f>
        <v>2845</v>
      </c>
      <c r="Q754" t="s">
        <v>8322</v>
      </c>
      <c r="R754" t="s">
        <v>8323</v>
      </c>
      <c r="S754" t="s">
        <v>8274</v>
      </c>
      <c r="T754" t="b">
        <v>1</v>
      </c>
    </row>
    <row r="755" spans="1:20" ht="66" x14ac:dyDescent="0.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 s="9">
        <f>(I755/86400)+25569+(-5/24)</f>
        <v>42049.381840277776</v>
      </c>
      <c r="K755">
        <v>1421330991</v>
      </c>
      <c r="L755" s="9">
        <f>($K755/86400)+DATE(1970,1,1)</f>
        <v>42019.590173611112</v>
      </c>
      <c r="M755" t="b">
        <v>0</v>
      </c>
      <c r="N755">
        <v>26</v>
      </c>
      <c r="O755" s="5">
        <f>($E755/$D755)*100</f>
        <v>128</v>
      </c>
      <c r="P755">
        <f>AVERAGE($E755,$N755)</f>
        <v>6413</v>
      </c>
      <c r="Q755" t="s">
        <v>8322</v>
      </c>
      <c r="R755" t="s">
        <v>8323</v>
      </c>
      <c r="S755" t="s">
        <v>8274</v>
      </c>
      <c r="T755" t="b">
        <v>1</v>
      </c>
    </row>
    <row r="756" spans="1:20" ht="66" x14ac:dyDescent="0.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 s="9">
        <f>(I756/86400)+25569+(-5/24)</f>
        <v>41279.54075231481</v>
      </c>
      <c r="K756">
        <v>1354816721</v>
      </c>
      <c r="L756" s="9">
        <f>($K756/86400)+DATE(1970,1,1)</f>
        <v>41249.749085648145</v>
      </c>
      <c r="M756" t="b">
        <v>0</v>
      </c>
      <c r="N756">
        <v>49</v>
      </c>
      <c r="O756" s="5">
        <f>($E756/$D756)*100</f>
        <v>103.75000000000001</v>
      </c>
      <c r="P756">
        <f>AVERAGE($E756,$N756)</f>
        <v>1062</v>
      </c>
      <c r="Q756" t="s">
        <v>8322</v>
      </c>
      <c r="R756" t="s">
        <v>8323</v>
      </c>
      <c r="S756" t="s">
        <v>8274</v>
      </c>
      <c r="T756" t="b">
        <v>1</v>
      </c>
    </row>
    <row r="757" spans="1:20" ht="66" x14ac:dyDescent="0.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 s="9">
        <f>(I757/86400)+25569+(-5/24)</f>
        <v>41413.820138888885</v>
      </c>
      <c r="K757">
        <v>1366381877</v>
      </c>
      <c r="L757" s="9">
        <f>($K757/86400)+DATE(1970,1,1)</f>
        <v>41383.605057870373</v>
      </c>
      <c r="M757" t="b">
        <v>0</v>
      </c>
      <c r="N757">
        <v>68</v>
      </c>
      <c r="O757" s="5">
        <f>($E757/$D757)*100</f>
        <v>101.9076</v>
      </c>
      <c r="P757">
        <f>AVERAGE($E757,$N757)</f>
        <v>1307.845</v>
      </c>
      <c r="Q757" t="s">
        <v>8322</v>
      </c>
      <c r="R757" t="s">
        <v>8323</v>
      </c>
      <c r="S757" t="s">
        <v>8274</v>
      </c>
      <c r="T757" t="b">
        <v>1</v>
      </c>
    </row>
    <row r="758" spans="1:20" ht="49.5" x14ac:dyDescent="0.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 s="9">
        <f>(I758/86400)+25569+(-5/24)</f>
        <v>40651.516886574071</v>
      </c>
      <c r="K758">
        <v>1297880659</v>
      </c>
      <c r="L758" s="9">
        <f>($K758/86400)+DATE(1970,1,1)</f>
        <v>40590.766886574071</v>
      </c>
      <c r="M758" t="b">
        <v>0</v>
      </c>
      <c r="N758">
        <v>22</v>
      </c>
      <c r="O758" s="5">
        <f>($E758/$D758)*100</f>
        <v>117.71428571428571</v>
      </c>
      <c r="P758">
        <f>AVERAGE($E758,$N758)</f>
        <v>423</v>
      </c>
      <c r="Q758" t="s">
        <v>8322</v>
      </c>
      <c r="R758" t="s">
        <v>8323</v>
      </c>
      <c r="S758" t="s">
        <v>8274</v>
      </c>
      <c r="T758" t="b">
        <v>1</v>
      </c>
    </row>
    <row r="759" spans="1:20" ht="66" x14ac:dyDescent="0.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 s="9">
        <f>(I759/86400)+25569+(-5/24)</f>
        <v>41248.846226851849</v>
      </c>
      <c r="K759">
        <v>1353547114</v>
      </c>
      <c r="L759" s="9">
        <f>($K759/86400)+DATE(1970,1,1)</f>
        <v>41235.054560185185</v>
      </c>
      <c r="M759" t="b">
        <v>0</v>
      </c>
      <c r="N759">
        <v>18</v>
      </c>
      <c r="O759" s="5">
        <f>($E759/$D759)*100</f>
        <v>238</v>
      </c>
      <c r="P759">
        <f>AVERAGE($E759,$N759)</f>
        <v>306.5</v>
      </c>
      <c r="Q759" t="s">
        <v>8322</v>
      </c>
      <c r="R759" t="s">
        <v>8323</v>
      </c>
      <c r="S759" t="s">
        <v>8274</v>
      </c>
      <c r="T759" t="b">
        <v>1</v>
      </c>
    </row>
    <row r="760" spans="1:20" ht="49.5" x14ac:dyDescent="0.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 s="9">
        <f>(I760/86400)+25569+(-5/24)</f>
        <v>40459.628101851849</v>
      </c>
      <c r="K760">
        <v>1283976268</v>
      </c>
      <c r="L760" s="9">
        <f>($K760/86400)+DATE(1970,1,1)</f>
        <v>40429.836435185185</v>
      </c>
      <c r="M760" t="b">
        <v>0</v>
      </c>
      <c r="N760">
        <v>19</v>
      </c>
      <c r="O760" s="5">
        <f>($E760/$D760)*100</f>
        <v>102</v>
      </c>
      <c r="P760">
        <f>AVERAGE($E760,$N760)</f>
        <v>1284.5</v>
      </c>
      <c r="Q760" t="s">
        <v>8322</v>
      </c>
      <c r="R760" t="s">
        <v>8323</v>
      </c>
      <c r="S760" t="s">
        <v>8274</v>
      </c>
      <c r="T760" t="b">
        <v>1</v>
      </c>
    </row>
    <row r="761" spans="1:20" ht="49.5" x14ac:dyDescent="0.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 s="9">
        <f>(I761/86400)+25569+(-5/24)</f>
        <v>41829.121979166666</v>
      </c>
      <c r="K761">
        <v>1401436539</v>
      </c>
      <c r="L761" s="9">
        <f>($K761/86400)+DATE(1970,1,1)</f>
        <v>41789.330312500002</v>
      </c>
      <c r="M761" t="b">
        <v>0</v>
      </c>
      <c r="N761">
        <v>99</v>
      </c>
      <c r="O761" s="5">
        <f>($E761/$D761)*100</f>
        <v>101.92000000000002</v>
      </c>
      <c r="P761">
        <f>AVERAGE($E761,$N761)</f>
        <v>2597.5</v>
      </c>
      <c r="Q761" t="s">
        <v>8322</v>
      </c>
      <c r="R761" t="s">
        <v>8323</v>
      </c>
      <c r="S761" t="s">
        <v>8274</v>
      </c>
      <c r="T761" t="b">
        <v>1</v>
      </c>
    </row>
    <row r="762" spans="1:20" ht="66" x14ac:dyDescent="0.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 s="9">
        <f>(I762/86400)+25569+(-5/24)</f>
        <v>42700.597372685188</v>
      </c>
      <c r="K762">
        <v>1477592413</v>
      </c>
      <c r="L762" s="9">
        <f>($K762/86400)+DATE(1970,1,1)</f>
        <v>42670.764039351852</v>
      </c>
      <c r="M762" t="b">
        <v>0</v>
      </c>
      <c r="N762">
        <v>0</v>
      </c>
      <c r="O762" s="5">
        <f>($E762/$D762)*100</f>
        <v>0</v>
      </c>
      <c r="P762">
        <f>AVERAGE($E762,$N762)</f>
        <v>0</v>
      </c>
      <c r="Q762" t="s">
        <v>8322</v>
      </c>
      <c r="R762" t="s">
        <v>8324</v>
      </c>
      <c r="S762" t="s">
        <v>8275</v>
      </c>
      <c r="T762" t="b">
        <v>0</v>
      </c>
    </row>
    <row r="763" spans="1:20" ht="66" x14ac:dyDescent="0.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 s="9">
        <f>(I763/86400)+25569+(-5/24)</f>
        <v>41672.543124999997</v>
      </c>
      <c r="K763">
        <v>1388772126</v>
      </c>
      <c r="L763" s="9">
        <f>($K763/86400)+DATE(1970,1,1)</f>
        <v>41642.751458333332</v>
      </c>
      <c r="M763" t="b">
        <v>0</v>
      </c>
      <c r="N763">
        <v>6</v>
      </c>
      <c r="O763" s="5">
        <f>($E763/$D763)*100</f>
        <v>4.7</v>
      </c>
      <c r="P763">
        <f>AVERAGE($E763,$N763)</f>
        <v>120.5</v>
      </c>
      <c r="Q763" t="s">
        <v>8322</v>
      </c>
      <c r="R763" t="s">
        <v>8324</v>
      </c>
      <c r="S763" t="s">
        <v>8275</v>
      </c>
      <c r="T763" t="b">
        <v>0</v>
      </c>
    </row>
    <row r="764" spans="1:20" ht="49.5" x14ac:dyDescent="0.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 s="9">
        <f>(I764/86400)+25569+(-5/24)</f>
        <v>42708.041666666664</v>
      </c>
      <c r="K764">
        <v>1479328570</v>
      </c>
      <c r="L764" s="9">
        <f>($K764/86400)+DATE(1970,1,1)</f>
        <v>42690.858449074076</v>
      </c>
      <c r="M764" t="b">
        <v>0</v>
      </c>
      <c r="N764">
        <v>0</v>
      </c>
      <c r="O764" s="5">
        <f>($E764/$D764)*100</f>
        <v>0</v>
      </c>
      <c r="P764">
        <f>AVERAGE($E764,$N764)</f>
        <v>0</v>
      </c>
      <c r="Q764" t="s">
        <v>8322</v>
      </c>
      <c r="R764" t="s">
        <v>8324</v>
      </c>
      <c r="S764" t="s">
        <v>8275</v>
      </c>
      <c r="T764" t="b">
        <v>0</v>
      </c>
    </row>
    <row r="765" spans="1:20" ht="49.5" x14ac:dyDescent="0.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 s="9">
        <f>(I765/86400)+25569+(-5/24)</f>
        <v>41501.238518518519</v>
      </c>
      <c r="K765">
        <v>1373971408</v>
      </c>
      <c r="L765" s="9">
        <f>($K765/86400)+DATE(1970,1,1)</f>
        <v>41471.446851851855</v>
      </c>
      <c r="M765" t="b">
        <v>0</v>
      </c>
      <c r="N765">
        <v>1</v>
      </c>
      <c r="O765" s="5">
        <f>($E765/$D765)*100</f>
        <v>0.11655011655011654</v>
      </c>
      <c r="P765">
        <f>AVERAGE($E765,$N765)</f>
        <v>3</v>
      </c>
      <c r="Q765" t="s">
        <v>8322</v>
      </c>
      <c r="R765" t="s">
        <v>8324</v>
      </c>
      <c r="S765" t="s">
        <v>8275</v>
      </c>
      <c r="T765" t="b">
        <v>0</v>
      </c>
    </row>
    <row r="766" spans="1:20" ht="49.5" x14ac:dyDescent="0.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 s="9">
        <f>(I766/86400)+25569+(-5/24)</f>
        <v>42256.964826388888</v>
      </c>
      <c r="K766">
        <v>1439266161</v>
      </c>
      <c r="L766" s="9">
        <f>($K766/86400)+DATE(1970,1,1)</f>
        <v>42227.173159722224</v>
      </c>
      <c r="M766" t="b">
        <v>0</v>
      </c>
      <c r="N766">
        <v>0</v>
      </c>
      <c r="O766" s="5">
        <f>($E766/$D766)*100</f>
        <v>0</v>
      </c>
      <c r="P766">
        <f>AVERAGE($E766,$N766)</f>
        <v>0</v>
      </c>
      <c r="Q766" t="s">
        <v>8322</v>
      </c>
      <c r="R766" t="s">
        <v>8324</v>
      </c>
      <c r="S766" t="s">
        <v>8275</v>
      </c>
      <c r="T766" t="b">
        <v>0</v>
      </c>
    </row>
    <row r="767" spans="1:20" ht="66" x14ac:dyDescent="0.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 s="9">
        <f>(I767/86400)+25569+(-5/24)</f>
        <v>41931.334305555552</v>
      </c>
      <c r="K767">
        <v>1411131684</v>
      </c>
      <c r="L767" s="9">
        <f>($K767/86400)+DATE(1970,1,1)</f>
        <v>41901.542638888888</v>
      </c>
      <c r="M767" t="b">
        <v>0</v>
      </c>
      <c r="N767">
        <v>44</v>
      </c>
      <c r="O767" s="5">
        <f>($E767/$D767)*100</f>
        <v>36.014285714285712</v>
      </c>
      <c r="P767">
        <f>AVERAGE($E767,$N767)</f>
        <v>1282.5</v>
      </c>
      <c r="Q767" t="s">
        <v>8322</v>
      </c>
      <c r="R767" t="s">
        <v>8324</v>
      </c>
      <c r="S767" t="s">
        <v>8275</v>
      </c>
      <c r="T767" t="b">
        <v>0</v>
      </c>
    </row>
    <row r="768" spans="1:20" ht="66" x14ac:dyDescent="0.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 s="9">
        <f>(I768/86400)+25569+(-5/24)</f>
        <v>42051.57503472222</v>
      </c>
      <c r="K768">
        <v>1421520483</v>
      </c>
      <c r="L768" s="9">
        <f>($K768/86400)+DATE(1970,1,1)</f>
        <v>42021.783368055556</v>
      </c>
      <c r="M768" t="b">
        <v>0</v>
      </c>
      <c r="N768">
        <v>0</v>
      </c>
      <c r="O768" s="5">
        <f>($E768/$D768)*100</f>
        <v>0</v>
      </c>
      <c r="P768">
        <f>AVERAGE($E768,$N768)</f>
        <v>0</v>
      </c>
      <c r="Q768" t="s">
        <v>8322</v>
      </c>
      <c r="R768" t="s">
        <v>8324</v>
      </c>
      <c r="S768" t="s">
        <v>8275</v>
      </c>
      <c r="T768" t="b">
        <v>0</v>
      </c>
    </row>
    <row r="769" spans="1:20" ht="82.5" x14ac:dyDescent="0.3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 s="9">
        <f>(I769/86400)+25569+(-5/24)</f>
        <v>42144.935300925928</v>
      </c>
      <c r="K769">
        <v>1429586810</v>
      </c>
      <c r="L769" s="9">
        <f>($K769/86400)+DATE(1970,1,1)</f>
        <v>42115.143634259264</v>
      </c>
      <c r="M769" t="b">
        <v>0</v>
      </c>
      <c r="N769">
        <v>3</v>
      </c>
      <c r="O769" s="5">
        <f>($E769/$D769)*100</f>
        <v>3.54</v>
      </c>
      <c r="P769">
        <f>AVERAGE($E769,$N769)</f>
        <v>90</v>
      </c>
      <c r="Q769" t="s">
        <v>8322</v>
      </c>
      <c r="R769" t="s">
        <v>8324</v>
      </c>
      <c r="S769" t="s">
        <v>8275</v>
      </c>
      <c r="T769" t="b">
        <v>0</v>
      </c>
    </row>
    <row r="770" spans="1:20" ht="66" x14ac:dyDescent="0.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 s="9">
        <f>(I770/86400)+25569+(-5/24)</f>
        <v>41623.998726851853</v>
      </c>
      <c r="K770">
        <v>1384577890</v>
      </c>
      <c r="L770" s="9">
        <f>($K770/86400)+DATE(1970,1,1)</f>
        <v>41594.207060185188</v>
      </c>
      <c r="M770" t="b">
        <v>0</v>
      </c>
      <c r="N770">
        <v>0</v>
      </c>
      <c r="O770" s="5">
        <f>($E770/$D770)*100</f>
        <v>0</v>
      </c>
      <c r="P770">
        <f>AVERAGE($E770,$N770)</f>
        <v>0</v>
      </c>
      <c r="Q770" t="s">
        <v>8322</v>
      </c>
      <c r="R770" t="s">
        <v>8324</v>
      </c>
      <c r="S770" t="s">
        <v>8275</v>
      </c>
      <c r="T770" t="b">
        <v>0</v>
      </c>
    </row>
    <row r="771" spans="1:20" ht="66" x14ac:dyDescent="0.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 s="9">
        <f>(I771/86400)+25569+(-5/24)</f>
        <v>41634.788124999999</v>
      </c>
      <c r="K771">
        <v>1385510094</v>
      </c>
      <c r="L771" s="9">
        <f>($K771/86400)+DATE(1970,1,1)</f>
        <v>41604.996458333335</v>
      </c>
      <c r="M771" t="b">
        <v>0</v>
      </c>
      <c r="N771">
        <v>52</v>
      </c>
      <c r="O771" s="5">
        <f>($E771/$D771)*100</f>
        <v>41.4</v>
      </c>
      <c r="P771">
        <f>AVERAGE($E771,$N771)</f>
        <v>854</v>
      </c>
      <c r="Q771" t="s">
        <v>8322</v>
      </c>
      <c r="R771" t="s">
        <v>8324</v>
      </c>
      <c r="S771" t="s">
        <v>8275</v>
      </c>
      <c r="T771" t="b">
        <v>0</v>
      </c>
    </row>
    <row r="772" spans="1:20" ht="66" x14ac:dyDescent="0.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 s="9">
        <f>(I772/86400)+25569+(-5/24)</f>
        <v>41329.791307870364</v>
      </c>
      <c r="K772">
        <v>1358294369</v>
      </c>
      <c r="L772" s="9">
        <f>($K772/86400)+DATE(1970,1,1)</f>
        <v>41289.9996412037</v>
      </c>
      <c r="M772" t="b">
        <v>0</v>
      </c>
      <c r="N772">
        <v>0</v>
      </c>
      <c r="O772" s="5">
        <f>($E772/$D772)*100</f>
        <v>0</v>
      </c>
      <c r="P772">
        <f>AVERAGE($E772,$N772)</f>
        <v>0</v>
      </c>
      <c r="Q772" t="s">
        <v>8322</v>
      </c>
      <c r="R772" t="s">
        <v>8324</v>
      </c>
      <c r="S772" t="s">
        <v>8275</v>
      </c>
      <c r="T772" t="b">
        <v>0</v>
      </c>
    </row>
    <row r="773" spans="1:20" ht="49.5" x14ac:dyDescent="0.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 s="9">
        <f>(I773/86400)+25569+(-5/24)</f>
        <v>42399.615763888891</v>
      </c>
      <c r="K773">
        <v>1449863202</v>
      </c>
      <c r="L773" s="9">
        <f>($K773/86400)+DATE(1970,1,1)</f>
        <v>42349.824097222227</v>
      </c>
      <c r="M773" t="b">
        <v>0</v>
      </c>
      <c r="N773">
        <v>1</v>
      </c>
      <c r="O773" s="5">
        <f>($E773/$D773)*100</f>
        <v>2.6315789473684209E-2</v>
      </c>
      <c r="P773">
        <f>AVERAGE($E773,$N773)</f>
        <v>5.5</v>
      </c>
      <c r="Q773" t="s">
        <v>8322</v>
      </c>
      <c r="R773" t="s">
        <v>8324</v>
      </c>
      <c r="S773" t="s">
        <v>8275</v>
      </c>
      <c r="T773" t="b">
        <v>0</v>
      </c>
    </row>
    <row r="774" spans="1:20" ht="66" x14ac:dyDescent="0.3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 s="9">
        <f>(I774/86400)+25569+(-5/24)</f>
        <v>40117.957638888889</v>
      </c>
      <c r="K774">
        <v>1252718519</v>
      </c>
      <c r="L774" s="9">
        <f>($K774/86400)+DATE(1970,1,1)</f>
        <v>40068.056932870371</v>
      </c>
      <c r="M774" t="b">
        <v>0</v>
      </c>
      <c r="N774">
        <v>1</v>
      </c>
      <c r="O774" s="5">
        <f>($E774/$D774)*100</f>
        <v>3.3333333333333335</v>
      </c>
      <c r="P774">
        <f>AVERAGE($E774,$N774)</f>
        <v>25.5</v>
      </c>
      <c r="Q774" t="s">
        <v>8322</v>
      </c>
      <c r="R774" t="s">
        <v>8324</v>
      </c>
      <c r="S774" t="s">
        <v>8275</v>
      </c>
      <c r="T774" t="b">
        <v>0</v>
      </c>
    </row>
    <row r="775" spans="1:20" ht="66" x14ac:dyDescent="0.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 s="9">
        <f>(I775/86400)+25569+(-5/24)</f>
        <v>42134.750694444439</v>
      </c>
      <c r="K775">
        <v>1428341985</v>
      </c>
      <c r="L775" s="9">
        <f>($K775/86400)+DATE(1970,1,1)</f>
        <v>42100.735937500001</v>
      </c>
      <c r="M775" t="b">
        <v>0</v>
      </c>
      <c r="N775">
        <v>2</v>
      </c>
      <c r="O775" s="5">
        <f>($E775/$D775)*100</f>
        <v>0.85129023676509719</v>
      </c>
      <c r="P775">
        <f>AVERAGE($E775,$N775)</f>
        <v>17</v>
      </c>
      <c r="Q775" t="s">
        <v>8322</v>
      </c>
      <c r="R775" t="s">
        <v>8324</v>
      </c>
      <c r="S775" t="s">
        <v>8275</v>
      </c>
      <c r="T775" t="b">
        <v>0</v>
      </c>
    </row>
    <row r="776" spans="1:20" ht="66" x14ac:dyDescent="0.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 s="9">
        <f>(I776/86400)+25569+(-5/24)</f>
        <v>41693.571967592587</v>
      </c>
      <c r="K776">
        <v>1390589018</v>
      </c>
      <c r="L776" s="9">
        <f>($K776/86400)+DATE(1970,1,1)</f>
        <v>41663.780300925922</v>
      </c>
      <c r="M776" t="b">
        <v>0</v>
      </c>
      <c r="N776">
        <v>9</v>
      </c>
      <c r="O776" s="5">
        <f>($E776/$D776)*100</f>
        <v>70.199999999999989</v>
      </c>
      <c r="P776">
        <f>AVERAGE($E776,$N776)</f>
        <v>180</v>
      </c>
      <c r="Q776" t="s">
        <v>8322</v>
      </c>
      <c r="R776" t="s">
        <v>8324</v>
      </c>
      <c r="S776" t="s">
        <v>8275</v>
      </c>
      <c r="T776" t="b">
        <v>0</v>
      </c>
    </row>
    <row r="777" spans="1:20" ht="49.5" x14ac:dyDescent="0.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 s="9">
        <f>(I777/86400)+25569+(-5/24)</f>
        <v>40892.851793981477</v>
      </c>
      <c r="K777">
        <v>1321406795</v>
      </c>
      <c r="L777" s="9">
        <f>($K777/86400)+DATE(1970,1,1)</f>
        <v>40863.060127314813</v>
      </c>
      <c r="M777" t="b">
        <v>0</v>
      </c>
      <c r="N777">
        <v>5</v>
      </c>
      <c r="O777" s="5">
        <f>($E777/$D777)*100</f>
        <v>1.7000000000000002</v>
      </c>
      <c r="P777">
        <f>AVERAGE($E777,$N777)</f>
        <v>87.5</v>
      </c>
      <c r="Q777" t="s">
        <v>8322</v>
      </c>
      <c r="R777" t="s">
        <v>8324</v>
      </c>
      <c r="S777" t="s">
        <v>8275</v>
      </c>
      <c r="T777" t="b">
        <v>0</v>
      </c>
    </row>
    <row r="778" spans="1:20" ht="66" x14ac:dyDescent="0.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 s="9">
        <f>(I778/86400)+25569+(-5/24)</f>
        <v>42287.999999999993</v>
      </c>
      <c r="K778">
        <v>1441297645</v>
      </c>
      <c r="L778" s="9">
        <f>($K778/86400)+DATE(1970,1,1)</f>
        <v>42250.685706018514</v>
      </c>
      <c r="M778" t="b">
        <v>0</v>
      </c>
      <c r="N778">
        <v>57</v>
      </c>
      <c r="O778" s="5">
        <f>($E778/$D778)*100</f>
        <v>51.4</v>
      </c>
      <c r="P778">
        <f>AVERAGE($E778,$N778)</f>
        <v>1827.5</v>
      </c>
      <c r="Q778" t="s">
        <v>8322</v>
      </c>
      <c r="R778" t="s">
        <v>8324</v>
      </c>
      <c r="S778" t="s">
        <v>8275</v>
      </c>
      <c r="T778" t="b">
        <v>0</v>
      </c>
    </row>
    <row r="779" spans="1:20" ht="66" x14ac:dyDescent="0.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 s="9">
        <f>(I779/86400)+25569+(-5/24)</f>
        <v>41486.772881944438</v>
      </c>
      <c r="K779">
        <v>1372721577</v>
      </c>
      <c r="L779" s="9">
        <f>($K779/86400)+DATE(1970,1,1)</f>
        <v>41456.981215277774</v>
      </c>
      <c r="M779" t="b">
        <v>0</v>
      </c>
      <c r="N779">
        <v>3</v>
      </c>
      <c r="O779" s="5">
        <f>($E779/$D779)*100</f>
        <v>0.70000000000000007</v>
      </c>
      <c r="P779">
        <f>AVERAGE($E779,$N779)</f>
        <v>12</v>
      </c>
      <c r="Q779" t="s">
        <v>8322</v>
      </c>
      <c r="R779" t="s">
        <v>8324</v>
      </c>
      <c r="S779" t="s">
        <v>8275</v>
      </c>
      <c r="T779" t="b">
        <v>0</v>
      </c>
    </row>
    <row r="780" spans="1:20" ht="49.5" x14ac:dyDescent="0.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 s="9">
        <f>(I780/86400)+25569+(-5/24)</f>
        <v>41759.493981481479</v>
      </c>
      <c r="K780">
        <v>1396284680</v>
      </c>
      <c r="L780" s="9">
        <f>($K780/86400)+DATE(1970,1,1)</f>
        <v>41729.702314814815</v>
      </c>
      <c r="M780" t="b">
        <v>0</v>
      </c>
      <c r="N780">
        <v>1</v>
      </c>
      <c r="O780" s="5">
        <f>($E780/$D780)*100</f>
        <v>0.4</v>
      </c>
      <c r="P780">
        <f>AVERAGE($E780,$N780)</f>
        <v>1.5</v>
      </c>
      <c r="Q780" t="s">
        <v>8322</v>
      </c>
      <c r="R780" t="s">
        <v>8324</v>
      </c>
      <c r="S780" t="s">
        <v>8275</v>
      </c>
      <c r="T780" t="b">
        <v>0</v>
      </c>
    </row>
    <row r="781" spans="1:20" ht="66" x14ac:dyDescent="0.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 s="9">
        <f>(I781/86400)+25569+(-5/24)</f>
        <v>40465.958333333328</v>
      </c>
      <c r="K781">
        <v>1284567905</v>
      </c>
      <c r="L781" s="9">
        <f>($K781/86400)+DATE(1970,1,1)</f>
        <v>40436.68408564815</v>
      </c>
      <c r="M781" t="b">
        <v>0</v>
      </c>
      <c r="N781">
        <v>6</v>
      </c>
      <c r="O781" s="5">
        <f>($E781/$D781)*100</f>
        <v>2.666666666666667</v>
      </c>
      <c r="P781">
        <f>AVERAGE($E781,$N781)</f>
        <v>203</v>
      </c>
      <c r="Q781" t="s">
        <v>8322</v>
      </c>
      <c r="R781" t="s">
        <v>8324</v>
      </c>
      <c r="S781" t="s">
        <v>8275</v>
      </c>
      <c r="T781" t="b">
        <v>0</v>
      </c>
    </row>
    <row r="782" spans="1:20" ht="49.5" x14ac:dyDescent="0.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 s="9">
        <f>(I782/86400)+25569+(-5/24)</f>
        <v>40666.465567129628</v>
      </c>
      <c r="K782">
        <v>1301847025</v>
      </c>
      <c r="L782" s="9">
        <f>($K782/86400)+DATE(1970,1,1)</f>
        <v>40636.673900462964</v>
      </c>
      <c r="M782" t="b">
        <v>0</v>
      </c>
      <c r="N782">
        <v>27</v>
      </c>
      <c r="O782" s="5">
        <f>($E782/$D782)*100</f>
        <v>104</v>
      </c>
      <c r="P782">
        <f>AVERAGE($E782,$N782)</f>
        <v>533.5</v>
      </c>
      <c r="Q782" t="s">
        <v>8325</v>
      </c>
      <c r="R782" t="s">
        <v>8326</v>
      </c>
      <c r="S782" t="s">
        <v>8276</v>
      </c>
      <c r="T782" t="b">
        <v>1</v>
      </c>
    </row>
    <row r="783" spans="1:20" ht="49.5" x14ac:dyDescent="0.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 s="9">
        <f>(I783/86400)+25569+(-5/24)</f>
        <v>41432.792523148142</v>
      </c>
      <c r="K783">
        <v>1368057674</v>
      </c>
      <c r="L783" s="9">
        <f>($K783/86400)+DATE(1970,1,1)</f>
        <v>41403.000856481478</v>
      </c>
      <c r="M783" t="b">
        <v>0</v>
      </c>
      <c r="N783">
        <v>25</v>
      </c>
      <c r="O783" s="5">
        <f>($E783/$D783)*100</f>
        <v>133.15375</v>
      </c>
      <c r="P783">
        <f>AVERAGE($E783,$N783)</f>
        <v>545.11500000000001</v>
      </c>
      <c r="Q783" t="s">
        <v>8325</v>
      </c>
      <c r="R783" t="s">
        <v>8326</v>
      </c>
      <c r="S783" t="s">
        <v>8276</v>
      </c>
      <c r="T783" t="b">
        <v>1</v>
      </c>
    </row>
    <row r="784" spans="1:20" ht="49.5" x14ac:dyDescent="0.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 s="9">
        <f>(I784/86400)+25569+(-5/24)</f>
        <v>41146.549791666665</v>
      </c>
      <c r="K784">
        <v>1343326302</v>
      </c>
      <c r="L784" s="9">
        <f>($K784/86400)+DATE(1970,1,1)</f>
        <v>41116.758125</v>
      </c>
      <c r="M784" t="b">
        <v>0</v>
      </c>
      <c r="N784">
        <v>14</v>
      </c>
      <c r="O784" s="5">
        <f>($E784/$D784)*100</f>
        <v>100</v>
      </c>
      <c r="P784">
        <f>AVERAGE($E784,$N784)</f>
        <v>357</v>
      </c>
      <c r="Q784" t="s">
        <v>8325</v>
      </c>
      <c r="R784" t="s">
        <v>8326</v>
      </c>
      <c r="S784" t="s">
        <v>8276</v>
      </c>
      <c r="T784" t="b">
        <v>1</v>
      </c>
    </row>
    <row r="785" spans="1:20" ht="66" x14ac:dyDescent="0.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 s="9">
        <f>(I785/86400)+25569+(-5/24)</f>
        <v>41026.708333333328</v>
      </c>
      <c r="K785">
        <v>1332182049</v>
      </c>
      <c r="L785" s="9">
        <f>($K785/86400)+DATE(1970,1,1)</f>
        <v>40987.773715277777</v>
      </c>
      <c r="M785" t="b">
        <v>0</v>
      </c>
      <c r="N785">
        <v>35</v>
      </c>
      <c r="O785" s="5">
        <f>($E785/$D785)*100</f>
        <v>148.13333333333333</v>
      </c>
      <c r="P785">
        <f>AVERAGE($E785,$N785)</f>
        <v>1128.5</v>
      </c>
      <c r="Q785" t="s">
        <v>8325</v>
      </c>
      <c r="R785" t="s">
        <v>8326</v>
      </c>
      <c r="S785" t="s">
        <v>8276</v>
      </c>
      <c r="T785" t="b">
        <v>1</v>
      </c>
    </row>
    <row r="786" spans="1:20" ht="66" x14ac:dyDescent="0.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 s="9">
        <f>(I786/86400)+25569+(-5/24)</f>
        <v>41714.899525462963</v>
      </c>
      <c r="K786">
        <v>1391571319</v>
      </c>
      <c r="L786" s="9">
        <f>($K786/86400)+DATE(1970,1,1)</f>
        <v>41675.149525462963</v>
      </c>
      <c r="M786" t="b">
        <v>0</v>
      </c>
      <c r="N786">
        <v>10</v>
      </c>
      <c r="O786" s="5">
        <f>($E786/$D786)*100</f>
        <v>102.49999999999999</v>
      </c>
      <c r="P786">
        <f>AVERAGE($E786,$N786)</f>
        <v>517.5</v>
      </c>
      <c r="Q786" t="s">
        <v>8325</v>
      </c>
      <c r="R786" t="s">
        <v>8326</v>
      </c>
      <c r="S786" t="s">
        <v>8276</v>
      </c>
      <c r="T786" t="b">
        <v>1</v>
      </c>
    </row>
    <row r="787" spans="1:20" ht="66" x14ac:dyDescent="0.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 s="9">
        <f>(I787/86400)+25569+(-5/24)</f>
        <v>41333.38559027778</v>
      </c>
      <c r="K787">
        <v>1359468915</v>
      </c>
      <c r="L787" s="9">
        <f>($K787/86400)+DATE(1970,1,1)</f>
        <v>41303.593923611115</v>
      </c>
      <c r="M787" t="b">
        <v>0</v>
      </c>
      <c r="N787">
        <v>29</v>
      </c>
      <c r="O787" s="5">
        <f>($E787/$D787)*100</f>
        <v>180.62799999999999</v>
      </c>
      <c r="P787">
        <f>AVERAGE($E787,$N787)</f>
        <v>466.07</v>
      </c>
      <c r="Q787" t="s">
        <v>8325</v>
      </c>
      <c r="R787" t="s">
        <v>8326</v>
      </c>
      <c r="S787" t="s">
        <v>8276</v>
      </c>
      <c r="T787" t="b">
        <v>1</v>
      </c>
    </row>
    <row r="788" spans="1:20" ht="49.5" x14ac:dyDescent="0.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 s="9">
        <f>(I788/86400)+25569+(-5/24)</f>
        <v>41040.449305555558</v>
      </c>
      <c r="K788">
        <v>1331774434</v>
      </c>
      <c r="L788" s="9">
        <f>($K788/86400)+DATE(1970,1,1)</f>
        <v>40983.055949074071</v>
      </c>
      <c r="M788" t="b">
        <v>0</v>
      </c>
      <c r="N788">
        <v>44</v>
      </c>
      <c r="O788" s="5">
        <f>($E788/$D788)*100</f>
        <v>142.79999999999998</v>
      </c>
      <c r="P788">
        <f>AVERAGE($E788,$N788)</f>
        <v>3592</v>
      </c>
      <c r="Q788" t="s">
        <v>8325</v>
      </c>
      <c r="R788" t="s">
        <v>8326</v>
      </c>
      <c r="S788" t="s">
        <v>8276</v>
      </c>
      <c r="T788" t="b">
        <v>1</v>
      </c>
    </row>
    <row r="789" spans="1:20" ht="66" x14ac:dyDescent="0.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 s="9">
        <f>(I789/86400)+25569+(-5/24)</f>
        <v>41579.419282407405</v>
      </c>
      <c r="K789">
        <v>1380726226</v>
      </c>
      <c r="L789" s="9">
        <f>($K789/86400)+DATE(1970,1,1)</f>
        <v>41549.627615740741</v>
      </c>
      <c r="M789" t="b">
        <v>0</v>
      </c>
      <c r="N789">
        <v>17</v>
      </c>
      <c r="O789" s="5">
        <f>($E789/$D789)*100</f>
        <v>114.16666666666666</v>
      </c>
      <c r="P789">
        <f>AVERAGE($E789,$N789)</f>
        <v>693.5</v>
      </c>
      <c r="Q789" t="s">
        <v>8325</v>
      </c>
      <c r="R789" t="s">
        <v>8326</v>
      </c>
      <c r="S789" t="s">
        <v>8276</v>
      </c>
      <c r="T789" t="b">
        <v>1</v>
      </c>
    </row>
    <row r="790" spans="1:20" ht="66" x14ac:dyDescent="0.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 s="9">
        <f>(I790/86400)+25569+(-5/24)</f>
        <v>41096.957638888889</v>
      </c>
      <c r="K790">
        <v>1338336588</v>
      </c>
      <c r="L790" s="9">
        <f>($K790/86400)+DATE(1970,1,1)</f>
        <v>41059.006805555553</v>
      </c>
      <c r="M790" t="b">
        <v>0</v>
      </c>
      <c r="N790">
        <v>34</v>
      </c>
      <c r="O790" s="5">
        <f>($E790/$D790)*100</f>
        <v>203.505</v>
      </c>
      <c r="P790">
        <f>AVERAGE($E790,$N790)</f>
        <v>1034.5250000000001</v>
      </c>
      <c r="Q790" t="s">
        <v>8325</v>
      </c>
      <c r="R790" t="s">
        <v>8326</v>
      </c>
      <c r="S790" t="s">
        <v>8276</v>
      </c>
      <c r="T790" t="b">
        <v>1</v>
      </c>
    </row>
    <row r="791" spans="1:20" ht="49.5" x14ac:dyDescent="0.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 s="9">
        <f>(I791/86400)+25569+(-5/24)</f>
        <v>41295.124305555553</v>
      </c>
      <c r="K791">
        <v>1357187280</v>
      </c>
      <c r="L791" s="9">
        <f>($K791/86400)+DATE(1970,1,1)</f>
        <v>41277.186111111107</v>
      </c>
      <c r="M791" t="b">
        <v>0</v>
      </c>
      <c r="N791">
        <v>14</v>
      </c>
      <c r="O791" s="5">
        <f>($E791/$D791)*100</f>
        <v>109.41176470588236</v>
      </c>
      <c r="P791">
        <f>AVERAGE($E791,$N791)</f>
        <v>937</v>
      </c>
      <c r="Q791" t="s">
        <v>8325</v>
      </c>
      <c r="R791" t="s">
        <v>8326</v>
      </c>
      <c r="S791" t="s">
        <v>8276</v>
      </c>
      <c r="T791" t="b">
        <v>1</v>
      </c>
    </row>
    <row r="792" spans="1:20" ht="66" x14ac:dyDescent="0.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 s="9">
        <f>(I792/86400)+25569+(-5/24)</f>
        <v>41305.839571759258</v>
      </c>
      <c r="K792">
        <v>1357088939</v>
      </c>
      <c r="L792" s="9">
        <f>($K792/86400)+DATE(1970,1,1)</f>
        <v>41276.047905092593</v>
      </c>
      <c r="M792" t="b">
        <v>0</v>
      </c>
      <c r="N792">
        <v>156</v>
      </c>
      <c r="O792" s="5">
        <f>($E792/$D792)*100</f>
        <v>144.37459999999999</v>
      </c>
      <c r="P792">
        <f>AVERAGE($E792,$N792)</f>
        <v>7296.73</v>
      </c>
      <c r="Q792" t="s">
        <v>8325</v>
      </c>
      <c r="R792" t="s">
        <v>8326</v>
      </c>
      <c r="S792" t="s">
        <v>8276</v>
      </c>
      <c r="T792" t="b">
        <v>1</v>
      </c>
    </row>
    <row r="793" spans="1:20" ht="66" x14ac:dyDescent="0.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 s="9">
        <f>(I793/86400)+25569+(-5/24)</f>
        <v>41591.040972222218</v>
      </c>
      <c r="K793">
        <v>1381430646</v>
      </c>
      <c r="L793" s="9">
        <f>($K793/86400)+DATE(1970,1,1)</f>
        <v>41557.780624999999</v>
      </c>
      <c r="M793" t="b">
        <v>0</v>
      </c>
      <c r="N793">
        <v>128</v>
      </c>
      <c r="O793" s="5">
        <f>($E793/$D793)*100</f>
        <v>103.86666666666666</v>
      </c>
      <c r="P793">
        <f>AVERAGE($E793,$N793)</f>
        <v>3959</v>
      </c>
      <c r="Q793" t="s">
        <v>8325</v>
      </c>
      <c r="R793" t="s">
        <v>8326</v>
      </c>
      <c r="S793" t="s">
        <v>8276</v>
      </c>
      <c r="T793" t="b">
        <v>1</v>
      </c>
    </row>
    <row r="794" spans="1:20" ht="33" x14ac:dyDescent="0.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 s="9">
        <f>(I794/86400)+25569+(-5/24)</f>
        <v>41585.706979166665</v>
      </c>
      <c r="K794">
        <v>1381265883</v>
      </c>
      <c r="L794" s="9">
        <f>($K794/86400)+DATE(1970,1,1)</f>
        <v>41555.87364583333</v>
      </c>
      <c r="M794" t="b">
        <v>0</v>
      </c>
      <c r="N794">
        <v>60</v>
      </c>
      <c r="O794" s="5">
        <f>($E794/$D794)*100</f>
        <v>100.44440000000002</v>
      </c>
      <c r="P794">
        <f>AVERAGE($E794,$N794)</f>
        <v>1285.5550000000001</v>
      </c>
      <c r="Q794" t="s">
        <v>8325</v>
      </c>
      <c r="R794" t="s">
        <v>8326</v>
      </c>
      <c r="S794" t="s">
        <v>8276</v>
      </c>
      <c r="T794" t="b">
        <v>1</v>
      </c>
    </row>
    <row r="795" spans="1:20" ht="66" x14ac:dyDescent="0.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 s="9">
        <f>(I795/86400)+25569+(-5/24)</f>
        <v>41457.999305555553</v>
      </c>
      <c r="K795">
        <v>1371491244</v>
      </c>
      <c r="L795" s="9">
        <f>($K795/86400)+DATE(1970,1,1)</f>
        <v>41442.741249999999</v>
      </c>
      <c r="M795" t="b">
        <v>0</v>
      </c>
      <c r="N795">
        <v>32</v>
      </c>
      <c r="O795" s="5">
        <f>($E795/$D795)*100</f>
        <v>102.77927272727271</v>
      </c>
      <c r="P795">
        <f>AVERAGE($E795,$N795)</f>
        <v>1429.2149999999999</v>
      </c>
      <c r="Q795" t="s">
        <v>8325</v>
      </c>
      <c r="R795" t="s">
        <v>8326</v>
      </c>
      <c r="S795" t="s">
        <v>8276</v>
      </c>
      <c r="T795" t="b">
        <v>1</v>
      </c>
    </row>
    <row r="796" spans="1:20" ht="66" x14ac:dyDescent="0.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 s="9">
        <f>(I796/86400)+25569+(-5/24)</f>
        <v>40791.504166666666</v>
      </c>
      <c r="K796">
        <v>1310438737</v>
      </c>
      <c r="L796" s="9">
        <f>($K796/86400)+DATE(1970,1,1)</f>
        <v>40736.115011574075</v>
      </c>
      <c r="M796" t="b">
        <v>0</v>
      </c>
      <c r="N796">
        <v>53</v>
      </c>
      <c r="O796" s="5">
        <f>($E796/$D796)*100</f>
        <v>105.31250000000001</v>
      </c>
      <c r="P796">
        <f>AVERAGE($E796,$N796)</f>
        <v>4239</v>
      </c>
      <c r="Q796" t="s">
        <v>8325</v>
      </c>
      <c r="R796" t="s">
        <v>8326</v>
      </c>
      <c r="S796" t="s">
        <v>8276</v>
      </c>
      <c r="T796" t="b">
        <v>1</v>
      </c>
    </row>
    <row r="797" spans="1:20" ht="66" x14ac:dyDescent="0.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 s="9">
        <f>(I797/86400)+25569+(-5/24)</f>
        <v>41005.999305555553</v>
      </c>
      <c r="K797">
        <v>1330094566</v>
      </c>
      <c r="L797" s="9">
        <f>($K797/86400)+DATE(1970,1,1)</f>
        <v>40963.613032407404</v>
      </c>
      <c r="M797" t="b">
        <v>0</v>
      </c>
      <c r="N797">
        <v>184</v>
      </c>
      <c r="O797" s="5">
        <f>($E797/$D797)*100</f>
        <v>111.78571428571429</v>
      </c>
      <c r="P797">
        <f>AVERAGE($E797,$N797)</f>
        <v>7917</v>
      </c>
      <c r="Q797" t="s">
        <v>8325</v>
      </c>
      <c r="R797" t="s">
        <v>8326</v>
      </c>
      <c r="S797" t="s">
        <v>8276</v>
      </c>
      <c r="T797" t="b">
        <v>1</v>
      </c>
    </row>
    <row r="798" spans="1:20" ht="66" x14ac:dyDescent="0.3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 s="9">
        <f>(I798/86400)+25569+(-5/24)</f>
        <v>41532.673611111109</v>
      </c>
      <c r="K798">
        <v>1376687485</v>
      </c>
      <c r="L798" s="9">
        <f>($K798/86400)+DATE(1970,1,1)</f>
        <v>41502.882928240739</v>
      </c>
      <c r="M798" t="b">
        <v>0</v>
      </c>
      <c r="N798">
        <v>90</v>
      </c>
      <c r="O798" s="5">
        <f>($E798/$D798)*100</f>
        <v>101.35000000000001</v>
      </c>
      <c r="P798">
        <f>AVERAGE($E798,$N798)</f>
        <v>5112.5</v>
      </c>
      <c r="Q798" t="s">
        <v>8325</v>
      </c>
      <c r="R798" t="s">
        <v>8326</v>
      </c>
      <c r="S798" t="s">
        <v>8276</v>
      </c>
      <c r="T798" t="b">
        <v>1</v>
      </c>
    </row>
    <row r="799" spans="1:20" ht="66" x14ac:dyDescent="0.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 s="9">
        <f>(I799/86400)+25569+(-5/24)</f>
        <v>41027.958333333328</v>
      </c>
      <c r="K799">
        <v>1332978688</v>
      </c>
      <c r="L799" s="9">
        <f>($K799/86400)+DATE(1970,1,1)</f>
        <v>40996.994074074071</v>
      </c>
      <c r="M799" t="b">
        <v>0</v>
      </c>
      <c r="N799">
        <v>71</v>
      </c>
      <c r="O799" s="5">
        <f>($E799/$D799)*100</f>
        <v>107.53333333333333</v>
      </c>
      <c r="P799">
        <f>AVERAGE($E799,$N799)</f>
        <v>1648.5</v>
      </c>
      <c r="Q799" t="s">
        <v>8325</v>
      </c>
      <c r="R799" t="s">
        <v>8326</v>
      </c>
      <c r="S799" t="s">
        <v>8276</v>
      </c>
      <c r="T799" t="b">
        <v>1</v>
      </c>
    </row>
    <row r="800" spans="1:20" ht="49.5" x14ac:dyDescent="0.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 s="9">
        <f>(I800/86400)+25569+(-5/24)</f>
        <v>41912.381793981483</v>
      </c>
      <c r="K800">
        <v>1409494187</v>
      </c>
      <c r="L800" s="9">
        <f>($K800/86400)+DATE(1970,1,1)</f>
        <v>41882.590127314819</v>
      </c>
      <c r="M800" t="b">
        <v>0</v>
      </c>
      <c r="N800">
        <v>87</v>
      </c>
      <c r="O800" s="5">
        <f>($E800/$D800)*100</f>
        <v>114.88571428571429</v>
      </c>
      <c r="P800">
        <f>AVERAGE($E800,$N800)</f>
        <v>2054</v>
      </c>
      <c r="Q800" t="s">
        <v>8325</v>
      </c>
      <c r="R800" t="s">
        <v>8326</v>
      </c>
      <c r="S800" t="s">
        <v>8276</v>
      </c>
      <c r="T800" t="b">
        <v>1</v>
      </c>
    </row>
    <row r="801" spans="1:20" ht="66" x14ac:dyDescent="0.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 s="9">
        <f>(I801/86400)+25569+(-5/24)</f>
        <v>41026.458865740737</v>
      </c>
      <c r="K801">
        <v>1332950446</v>
      </c>
      <c r="L801" s="9">
        <f>($K801/86400)+DATE(1970,1,1)</f>
        <v>40996.667199074072</v>
      </c>
      <c r="M801" t="b">
        <v>0</v>
      </c>
      <c r="N801">
        <v>28</v>
      </c>
      <c r="O801" s="5">
        <f>($E801/$D801)*100</f>
        <v>100.02</v>
      </c>
      <c r="P801">
        <f>AVERAGE($E801,$N801)</f>
        <v>2514.5</v>
      </c>
      <c r="Q801" t="s">
        <v>8325</v>
      </c>
      <c r="R801" t="s">
        <v>8326</v>
      </c>
      <c r="S801" t="s">
        <v>8276</v>
      </c>
      <c r="T801" t="b">
        <v>1</v>
      </c>
    </row>
    <row r="802" spans="1:20" ht="49.5" x14ac:dyDescent="0.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 s="9">
        <f>(I802/86400)+25569+(-5/24)</f>
        <v>41893.225162037037</v>
      </c>
      <c r="K802">
        <v>1407839054</v>
      </c>
      <c r="L802" s="9">
        <f>($K802/86400)+DATE(1970,1,1)</f>
        <v>41863.433495370373</v>
      </c>
      <c r="M802" t="b">
        <v>0</v>
      </c>
      <c r="N802">
        <v>56</v>
      </c>
      <c r="O802" s="5">
        <f>($E802/$D802)*100</f>
        <v>152.13333333333335</v>
      </c>
      <c r="P802">
        <f>AVERAGE($E802,$N802)</f>
        <v>1169</v>
      </c>
      <c r="Q802" t="s">
        <v>8325</v>
      </c>
      <c r="R802" t="s">
        <v>8326</v>
      </c>
      <c r="S802" t="s">
        <v>8276</v>
      </c>
      <c r="T802" t="b">
        <v>1</v>
      </c>
    </row>
    <row r="803" spans="1:20" ht="49.5" x14ac:dyDescent="0.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 s="9">
        <f>(I803/86400)+25569+(-5/24)</f>
        <v>40725.587037037032</v>
      </c>
      <c r="K803">
        <v>1306955120</v>
      </c>
      <c r="L803" s="9">
        <f>($K803/86400)+DATE(1970,1,1)</f>
        <v>40695.795370370368</v>
      </c>
      <c r="M803" t="b">
        <v>0</v>
      </c>
      <c r="N803">
        <v>51</v>
      </c>
      <c r="O803" s="5">
        <f>($E803/$D803)*100</f>
        <v>111.52149999999999</v>
      </c>
      <c r="P803">
        <f>AVERAGE($E803,$N803)</f>
        <v>1140.7149999999999</v>
      </c>
      <c r="Q803" t="s">
        <v>8325</v>
      </c>
      <c r="R803" t="s">
        <v>8326</v>
      </c>
      <c r="S803" t="s">
        <v>8276</v>
      </c>
      <c r="T803" t="b">
        <v>1</v>
      </c>
    </row>
    <row r="804" spans="1:20" ht="66" x14ac:dyDescent="0.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 s="9">
        <f>(I804/86400)+25569+(-5/24)</f>
        <v>41168.961805555555</v>
      </c>
      <c r="K804">
        <v>1343867524</v>
      </c>
      <c r="L804" s="9">
        <f>($K804/86400)+DATE(1970,1,1)</f>
        <v>41123.022268518514</v>
      </c>
      <c r="M804" t="b">
        <v>0</v>
      </c>
      <c r="N804">
        <v>75</v>
      </c>
      <c r="O804" s="5">
        <f>($E804/$D804)*100</f>
        <v>101.33333333333334</v>
      </c>
      <c r="P804">
        <f>AVERAGE($E804,$N804)</f>
        <v>3077.5</v>
      </c>
      <c r="Q804" t="s">
        <v>8325</v>
      </c>
      <c r="R804" t="s">
        <v>8326</v>
      </c>
      <c r="S804" t="s">
        <v>8276</v>
      </c>
      <c r="T804" t="b">
        <v>1</v>
      </c>
    </row>
    <row r="805" spans="1:20" ht="66" x14ac:dyDescent="0.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 s="9">
        <f>(I805/86400)+25569+(-5/24)</f>
        <v>40691.833333333328</v>
      </c>
      <c r="K805">
        <v>1304376478</v>
      </c>
      <c r="L805" s="9">
        <f>($K805/86400)+DATE(1970,1,1)</f>
        <v>40665.949976851851</v>
      </c>
      <c r="M805" t="b">
        <v>0</v>
      </c>
      <c r="N805">
        <v>38</v>
      </c>
      <c r="O805" s="5">
        <f>($E805/$D805)*100</f>
        <v>123.2608695652174</v>
      </c>
      <c r="P805">
        <f>AVERAGE($E805,$N805)</f>
        <v>1436.5</v>
      </c>
      <c r="Q805" t="s">
        <v>8325</v>
      </c>
      <c r="R805" t="s">
        <v>8326</v>
      </c>
      <c r="S805" t="s">
        <v>8276</v>
      </c>
      <c r="T805" t="b">
        <v>1</v>
      </c>
    </row>
    <row r="806" spans="1:20" ht="66" x14ac:dyDescent="0.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 s="9">
        <f>(I806/86400)+25569+(-5/24)</f>
        <v>40746.957638888889</v>
      </c>
      <c r="K806">
        <v>1309919526</v>
      </c>
      <c r="L806" s="9">
        <f>($K806/86400)+DATE(1970,1,1)</f>
        <v>40730.105624999997</v>
      </c>
      <c r="M806" t="b">
        <v>0</v>
      </c>
      <c r="N806">
        <v>18</v>
      </c>
      <c r="O806" s="5">
        <f>($E806/$D806)*100</f>
        <v>100</v>
      </c>
      <c r="P806">
        <f>AVERAGE($E806,$N806)</f>
        <v>2759</v>
      </c>
      <c r="Q806" t="s">
        <v>8325</v>
      </c>
      <c r="R806" t="s">
        <v>8326</v>
      </c>
      <c r="S806" t="s">
        <v>8276</v>
      </c>
      <c r="T806" t="b">
        <v>1</v>
      </c>
    </row>
    <row r="807" spans="1:20" ht="49.5" x14ac:dyDescent="0.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 s="9">
        <f>(I807/86400)+25569+(-5/24)</f>
        <v>40740.75</v>
      </c>
      <c r="K807">
        <v>1306525512</v>
      </c>
      <c r="L807" s="9">
        <f>($K807/86400)+DATE(1970,1,1)</f>
        <v>40690.823055555556</v>
      </c>
      <c r="M807" t="b">
        <v>0</v>
      </c>
      <c r="N807">
        <v>54</v>
      </c>
      <c r="O807" s="5">
        <f>($E807/$D807)*100</f>
        <v>105</v>
      </c>
      <c r="P807">
        <f>AVERAGE($E807,$N807)</f>
        <v>1602</v>
      </c>
      <c r="Q807" t="s">
        <v>8325</v>
      </c>
      <c r="R807" t="s">
        <v>8326</v>
      </c>
      <c r="S807" t="s">
        <v>8276</v>
      </c>
      <c r="T807" t="b">
        <v>1</v>
      </c>
    </row>
    <row r="808" spans="1:20" ht="33" x14ac:dyDescent="0.3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 s="9">
        <f>(I808/86400)+25569+(-5/24)</f>
        <v>40793.483090277776</v>
      </c>
      <c r="K808">
        <v>1312821339</v>
      </c>
      <c r="L808" s="9">
        <f>($K808/86400)+DATE(1970,1,1)</f>
        <v>40763.691423611112</v>
      </c>
      <c r="M808" t="b">
        <v>0</v>
      </c>
      <c r="N808">
        <v>71</v>
      </c>
      <c r="O808" s="5">
        <f>($E808/$D808)*100</f>
        <v>104.4375</v>
      </c>
      <c r="P808">
        <f>AVERAGE($E808,$N808)</f>
        <v>4213</v>
      </c>
      <c r="Q808" t="s">
        <v>8325</v>
      </c>
      <c r="R808" t="s">
        <v>8326</v>
      </c>
      <c r="S808" t="s">
        <v>8276</v>
      </c>
      <c r="T808" t="b">
        <v>1</v>
      </c>
    </row>
    <row r="809" spans="1:20" ht="33" x14ac:dyDescent="0.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 s="9">
        <f>(I809/86400)+25569+(-5/24)</f>
        <v>42794.874999999993</v>
      </c>
      <c r="K809">
        <v>1485270311</v>
      </c>
      <c r="L809" s="9">
        <f>($K809/86400)+DATE(1970,1,1)</f>
        <v>42759.628599537042</v>
      </c>
      <c r="M809" t="b">
        <v>0</v>
      </c>
      <c r="N809">
        <v>57</v>
      </c>
      <c r="O809" s="5">
        <f>($E809/$D809)*100</f>
        <v>105.125</v>
      </c>
      <c r="P809">
        <f>AVERAGE($E809,$N809)</f>
        <v>2131</v>
      </c>
      <c r="Q809" t="s">
        <v>8325</v>
      </c>
      <c r="R809" t="s">
        <v>8326</v>
      </c>
      <c r="S809" t="s">
        <v>8276</v>
      </c>
      <c r="T809" t="b">
        <v>1</v>
      </c>
    </row>
    <row r="810" spans="1:20" ht="66" x14ac:dyDescent="0.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 s="9">
        <f>(I810/86400)+25569+(-5/24)</f>
        <v>41994.999305555553</v>
      </c>
      <c r="K810">
        <v>1416363886</v>
      </c>
      <c r="L810" s="9">
        <f>($K810/86400)+DATE(1970,1,1)</f>
        <v>41962.100532407407</v>
      </c>
      <c r="M810" t="b">
        <v>0</v>
      </c>
      <c r="N810">
        <v>43</v>
      </c>
      <c r="O810" s="5">
        <f>($E810/$D810)*100</f>
        <v>100</v>
      </c>
      <c r="P810">
        <f>AVERAGE($E810,$N810)</f>
        <v>2271.5</v>
      </c>
      <c r="Q810" t="s">
        <v>8325</v>
      </c>
      <c r="R810" t="s">
        <v>8326</v>
      </c>
      <c r="S810" t="s">
        <v>8276</v>
      </c>
      <c r="T810" t="b">
        <v>1</v>
      </c>
    </row>
    <row r="811" spans="1:20" ht="49.5" x14ac:dyDescent="0.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 s="9">
        <f>(I811/86400)+25569+(-5/24)</f>
        <v>41658.625347222223</v>
      </c>
      <c r="K811">
        <v>1387569630</v>
      </c>
      <c r="L811" s="9">
        <f>($K811/86400)+DATE(1970,1,1)</f>
        <v>41628.833680555559</v>
      </c>
      <c r="M811" t="b">
        <v>0</v>
      </c>
      <c r="N811">
        <v>52</v>
      </c>
      <c r="O811" s="5">
        <f>($E811/$D811)*100</f>
        <v>103.77499999999999</v>
      </c>
      <c r="P811">
        <f>AVERAGE($E811,$N811)</f>
        <v>2101.5</v>
      </c>
      <c r="Q811" t="s">
        <v>8325</v>
      </c>
      <c r="R811" t="s">
        <v>8326</v>
      </c>
      <c r="S811" t="s">
        <v>8276</v>
      </c>
      <c r="T811" t="b">
        <v>1</v>
      </c>
    </row>
    <row r="812" spans="1:20" ht="66" x14ac:dyDescent="0.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 s="9">
        <f>(I812/86400)+25569+(-5/24)</f>
        <v>41152.847939814812</v>
      </c>
      <c r="K812">
        <v>1343870462</v>
      </c>
      <c r="L812" s="9">
        <f>($K812/86400)+DATE(1970,1,1)</f>
        <v>41123.056273148148</v>
      </c>
      <c r="M812" t="b">
        <v>0</v>
      </c>
      <c r="N812">
        <v>27</v>
      </c>
      <c r="O812" s="5">
        <f>($E812/$D812)*100</f>
        <v>105</v>
      </c>
      <c r="P812">
        <f>AVERAGE($E812,$N812)</f>
        <v>801</v>
      </c>
      <c r="Q812" t="s">
        <v>8325</v>
      </c>
      <c r="R812" t="s">
        <v>8326</v>
      </c>
      <c r="S812" t="s">
        <v>8276</v>
      </c>
      <c r="T812" t="b">
        <v>1</v>
      </c>
    </row>
    <row r="813" spans="1:20" ht="49.5" x14ac:dyDescent="0.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 s="9">
        <f>(I813/86400)+25569+(-5/24)</f>
        <v>41465.494444444441</v>
      </c>
      <c r="K813">
        <v>1371569202</v>
      </c>
      <c r="L813" s="9">
        <f>($K813/86400)+DATE(1970,1,1)</f>
        <v>41443.643541666665</v>
      </c>
      <c r="M813" t="b">
        <v>0</v>
      </c>
      <c r="N813">
        <v>12</v>
      </c>
      <c r="O813" s="5">
        <f>($E813/$D813)*100</f>
        <v>104</v>
      </c>
      <c r="P813">
        <f>AVERAGE($E813,$N813)</f>
        <v>526</v>
      </c>
      <c r="Q813" t="s">
        <v>8325</v>
      </c>
      <c r="R813" t="s">
        <v>8326</v>
      </c>
      <c r="S813" t="s">
        <v>8276</v>
      </c>
      <c r="T813" t="b">
        <v>1</v>
      </c>
    </row>
    <row r="814" spans="1:20" ht="66" x14ac:dyDescent="0.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 s="9">
        <f>(I814/86400)+25569+(-5/24)</f>
        <v>41334.373611111107</v>
      </c>
      <c r="K814">
        <v>1357604752</v>
      </c>
      <c r="L814" s="9">
        <f>($K814/86400)+DATE(1970,1,1)</f>
        <v>41282.017962962964</v>
      </c>
      <c r="M814" t="b">
        <v>0</v>
      </c>
      <c r="N814">
        <v>33</v>
      </c>
      <c r="O814" s="5">
        <f>($E814/$D814)*100</f>
        <v>151.83333333333334</v>
      </c>
      <c r="P814">
        <f>AVERAGE($E814,$N814)</f>
        <v>472</v>
      </c>
      <c r="Q814" t="s">
        <v>8325</v>
      </c>
      <c r="R814" t="s">
        <v>8326</v>
      </c>
      <c r="S814" t="s">
        <v>8276</v>
      </c>
      <c r="T814" t="b">
        <v>1</v>
      </c>
    </row>
    <row r="815" spans="1:20" ht="33" x14ac:dyDescent="0.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 s="9">
        <f>(I815/86400)+25569+(-5/24)</f>
        <v>41110.751909722218</v>
      </c>
      <c r="K815">
        <v>1340233365</v>
      </c>
      <c r="L815" s="9">
        <f>($K815/86400)+DATE(1970,1,1)</f>
        <v>41080.960243055553</v>
      </c>
      <c r="M815" t="b">
        <v>0</v>
      </c>
      <c r="N815">
        <v>96</v>
      </c>
      <c r="O815" s="5">
        <f>($E815/$D815)*100</f>
        <v>159.99600000000001</v>
      </c>
      <c r="P815">
        <f>AVERAGE($E815,$N815)</f>
        <v>1247.97</v>
      </c>
      <c r="Q815" t="s">
        <v>8325</v>
      </c>
      <c r="R815" t="s">
        <v>8326</v>
      </c>
      <c r="S815" t="s">
        <v>8276</v>
      </c>
      <c r="T815" t="b">
        <v>1</v>
      </c>
    </row>
    <row r="816" spans="1:20" ht="66" x14ac:dyDescent="0.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 s="9">
        <f>(I816/86400)+25569+(-5/24)</f>
        <v>40694.544444444444</v>
      </c>
      <c r="K816">
        <v>1305568201</v>
      </c>
      <c r="L816" s="9">
        <f>($K816/86400)+DATE(1970,1,1)</f>
        <v>40679.743067129632</v>
      </c>
      <c r="M816" t="b">
        <v>0</v>
      </c>
      <c r="N816">
        <v>28</v>
      </c>
      <c r="O816" s="5">
        <f>($E816/$D816)*100</f>
        <v>127.3</v>
      </c>
      <c r="P816">
        <f>AVERAGE($E816,$N816)</f>
        <v>650.5</v>
      </c>
      <c r="Q816" t="s">
        <v>8325</v>
      </c>
      <c r="R816" t="s">
        <v>8326</v>
      </c>
      <c r="S816" t="s">
        <v>8276</v>
      </c>
      <c r="T816" t="b">
        <v>1</v>
      </c>
    </row>
    <row r="817" spans="1:20" ht="33" x14ac:dyDescent="0.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 s="9">
        <f>(I817/86400)+25569+(-5/24)</f>
        <v>41944.70952546296</v>
      </c>
      <c r="K817">
        <v>1412287303</v>
      </c>
      <c r="L817" s="9">
        <f>($K817/86400)+DATE(1970,1,1)</f>
        <v>41914.917858796296</v>
      </c>
      <c r="M817" t="b">
        <v>0</v>
      </c>
      <c r="N817">
        <v>43</v>
      </c>
      <c r="O817" s="5">
        <f>($E817/$D817)*100</f>
        <v>107</v>
      </c>
      <c r="P817">
        <f>AVERAGE($E817,$N817)</f>
        <v>2161.5</v>
      </c>
      <c r="Q817" t="s">
        <v>8325</v>
      </c>
      <c r="R817" t="s">
        <v>8326</v>
      </c>
      <c r="S817" t="s">
        <v>8276</v>
      </c>
      <c r="T817" t="b">
        <v>1</v>
      </c>
    </row>
    <row r="818" spans="1:20" ht="49.5" x14ac:dyDescent="0.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 s="9">
        <f>(I818/86400)+25569+(-5/24)</f>
        <v>41373.0625</v>
      </c>
      <c r="K818">
        <v>1362776043</v>
      </c>
      <c r="L818" s="9">
        <f>($K818/86400)+DATE(1970,1,1)</f>
        <v>41341.870868055557</v>
      </c>
      <c r="M818" t="b">
        <v>0</v>
      </c>
      <c r="N818">
        <v>205</v>
      </c>
      <c r="O818" s="5">
        <f>($E818/$D818)*100</f>
        <v>115.12214285714286</v>
      </c>
      <c r="P818">
        <f>AVERAGE($E818,$N818)</f>
        <v>4131.7749999999996</v>
      </c>
      <c r="Q818" t="s">
        <v>8325</v>
      </c>
      <c r="R818" t="s">
        <v>8326</v>
      </c>
      <c r="S818" t="s">
        <v>8276</v>
      </c>
      <c r="T818" t="b">
        <v>1</v>
      </c>
    </row>
    <row r="819" spans="1:20" ht="66" x14ac:dyDescent="0.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 s="9">
        <f>(I819/86400)+25569+(-5/24)</f>
        <v>40978.999305555553</v>
      </c>
      <c r="K819">
        <v>1326810211</v>
      </c>
      <c r="L819" s="9">
        <f>($K819/86400)+DATE(1970,1,1)</f>
        <v>40925.599664351852</v>
      </c>
      <c r="M819" t="b">
        <v>0</v>
      </c>
      <c r="N819">
        <v>23</v>
      </c>
      <c r="O819" s="5">
        <f>($E819/$D819)*100</f>
        <v>137.11066666666665</v>
      </c>
      <c r="P819">
        <f>AVERAGE($E819,$N819)</f>
        <v>1039.83</v>
      </c>
      <c r="Q819" t="s">
        <v>8325</v>
      </c>
      <c r="R819" t="s">
        <v>8326</v>
      </c>
      <c r="S819" t="s">
        <v>8276</v>
      </c>
      <c r="T819" t="b">
        <v>1</v>
      </c>
    </row>
    <row r="820" spans="1:20" ht="66" x14ac:dyDescent="0.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 s="9">
        <f>(I820/86400)+25569+(-5/24)</f>
        <v>41128.500694444439</v>
      </c>
      <c r="K820">
        <v>1343682681</v>
      </c>
      <c r="L820" s="9">
        <f>($K820/86400)+DATE(1970,1,1)</f>
        <v>41120.882881944446</v>
      </c>
      <c r="M820" t="b">
        <v>0</v>
      </c>
      <c r="N820">
        <v>19</v>
      </c>
      <c r="O820" s="5">
        <f>($E820/$D820)*100</f>
        <v>155.71428571428572</v>
      </c>
      <c r="P820">
        <f>AVERAGE($E820,$N820)</f>
        <v>282</v>
      </c>
      <c r="Q820" t="s">
        <v>8325</v>
      </c>
      <c r="R820" t="s">
        <v>8326</v>
      </c>
      <c r="S820" t="s">
        <v>8276</v>
      </c>
      <c r="T820" t="b">
        <v>1</v>
      </c>
    </row>
    <row r="821" spans="1:20" ht="33" x14ac:dyDescent="0.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 s="9">
        <f>(I821/86400)+25569+(-5/24)</f>
        <v>41628.988888888889</v>
      </c>
      <c r="K821">
        <v>1386806254</v>
      </c>
      <c r="L821" s="9">
        <f>($K821/86400)+DATE(1970,1,1)</f>
        <v>41619.998310185183</v>
      </c>
      <c r="M821" t="b">
        <v>0</v>
      </c>
      <c r="N821">
        <v>14</v>
      </c>
      <c r="O821" s="5">
        <f>($E821/$D821)*100</f>
        <v>108.74999999999999</v>
      </c>
      <c r="P821">
        <f>AVERAGE($E821,$N821)</f>
        <v>224.5</v>
      </c>
      <c r="Q821" t="s">
        <v>8325</v>
      </c>
      <c r="R821" t="s">
        <v>8326</v>
      </c>
      <c r="S821" t="s">
        <v>8276</v>
      </c>
      <c r="T821" t="b">
        <v>1</v>
      </c>
    </row>
    <row r="822" spans="1:20" ht="49.5" x14ac:dyDescent="0.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 s="9">
        <f>(I822/86400)+25569+(-5/24)</f>
        <v>41799</v>
      </c>
      <c r="K822">
        <v>1399666342</v>
      </c>
      <c r="L822" s="9">
        <f>($K822/86400)+DATE(1970,1,1)</f>
        <v>41768.841921296298</v>
      </c>
      <c r="M822" t="b">
        <v>0</v>
      </c>
      <c r="N822">
        <v>38</v>
      </c>
      <c r="O822" s="5">
        <f>($E822/$D822)*100</f>
        <v>134.05000000000001</v>
      </c>
      <c r="P822">
        <f>AVERAGE($E822,$N822)</f>
        <v>1359.5</v>
      </c>
      <c r="Q822" t="s">
        <v>8325</v>
      </c>
      <c r="R822" t="s">
        <v>8326</v>
      </c>
      <c r="S822" t="s">
        <v>8276</v>
      </c>
      <c r="T822" t="b">
        <v>1</v>
      </c>
    </row>
    <row r="823" spans="1:20" ht="49.5" x14ac:dyDescent="0.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 s="9">
        <f>(I823/86400)+25569+(-5/24)</f>
        <v>42127.959027777775</v>
      </c>
      <c r="K823">
        <v>1427753265</v>
      </c>
      <c r="L823" s="9">
        <f>($K823/86400)+DATE(1970,1,1)</f>
        <v>42093.922048611115</v>
      </c>
      <c r="M823" t="b">
        <v>0</v>
      </c>
      <c r="N823">
        <v>78</v>
      </c>
      <c r="O823" s="5">
        <f>($E823/$D823)*100</f>
        <v>100</v>
      </c>
      <c r="P823">
        <f>AVERAGE($E823,$N823)</f>
        <v>8780</v>
      </c>
      <c r="Q823" t="s">
        <v>8325</v>
      </c>
      <c r="R823" t="s">
        <v>8326</v>
      </c>
      <c r="S823" t="s">
        <v>8276</v>
      </c>
      <c r="T823" t="b">
        <v>1</v>
      </c>
    </row>
    <row r="824" spans="1:20" ht="49.5" x14ac:dyDescent="0.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 s="9">
        <f>(I824/86400)+25569+(-5/24)</f>
        <v>41187.739004629628</v>
      </c>
      <c r="K824">
        <v>1346885050</v>
      </c>
      <c r="L824" s="9">
        <f>($K824/86400)+DATE(1970,1,1)</f>
        <v>41157.947337962964</v>
      </c>
      <c r="M824" t="b">
        <v>0</v>
      </c>
      <c r="N824">
        <v>69</v>
      </c>
      <c r="O824" s="5">
        <f>($E824/$D824)*100</f>
        <v>119.16666666666667</v>
      </c>
      <c r="P824">
        <f>AVERAGE($E824,$N824)</f>
        <v>1822</v>
      </c>
      <c r="Q824" t="s">
        <v>8325</v>
      </c>
      <c r="R824" t="s">
        <v>8326</v>
      </c>
      <c r="S824" t="s">
        <v>8276</v>
      </c>
      <c r="T824" t="b">
        <v>1</v>
      </c>
    </row>
    <row r="825" spans="1:20" ht="49.5" x14ac:dyDescent="0.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 s="9">
        <f>(I825/86400)+25569+(-5/24)</f>
        <v>42085.722824074073</v>
      </c>
      <c r="K825">
        <v>1424474452</v>
      </c>
      <c r="L825" s="9">
        <f>($K825/86400)+DATE(1970,1,1)</f>
        <v>42055.972824074073</v>
      </c>
      <c r="M825" t="b">
        <v>0</v>
      </c>
      <c r="N825">
        <v>33</v>
      </c>
      <c r="O825" s="5">
        <f>($E825/$D825)*100</f>
        <v>179.5</v>
      </c>
      <c r="P825">
        <f>AVERAGE($E825,$N825)</f>
        <v>734.5</v>
      </c>
      <c r="Q825" t="s">
        <v>8325</v>
      </c>
      <c r="R825" t="s">
        <v>8326</v>
      </c>
      <c r="S825" t="s">
        <v>8276</v>
      </c>
      <c r="T825" t="b">
        <v>1</v>
      </c>
    </row>
    <row r="826" spans="1:20" ht="66" x14ac:dyDescent="0.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 s="9">
        <f>(I826/86400)+25569+(-5/24)</f>
        <v>40286.082638888889</v>
      </c>
      <c r="K826">
        <v>1268459318</v>
      </c>
      <c r="L826" s="9">
        <f>($K826/86400)+DATE(1970,1,1)</f>
        <v>40250.242106481484</v>
      </c>
      <c r="M826" t="b">
        <v>0</v>
      </c>
      <c r="N826">
        <v>54</v>
      </c>
      <c r="O826" s="5">
        <f>($E826/$D826)*100</f>
        <v>134.38124999999999</v>
      </c>
      <c r="P826">
        <f>AVERAGE($E826,$N826)</f>
        <v>1102.05</v>
      </c>
      <c r="Q826" t="s">
        <v>8325</v>
      </c>
      <c r="R826" t="s">
        <v>8326</v>
      </c>
      <c r="S826" t="s">
        <v>8276</v>
      </c>
      <c r="T826" t="b">
        <v>1</v>
      </c>
    </row>
    <row r="827" spans="1:20" ht="49.5" x14ac:dyDescent="0.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 s="9">
        <f>(I827/86400)+25569+(-5/24)</f>
        <v>41211.098194444443</v>
      </c>
      <c r="K827">
        <v>1349335284</v>
      </c>
      <c r="L827" s="9">
        <f>($K827/86400)+DATE(1970,1,1)</f>
        <v>41186.306527777779</v>
      </c>
      <c r="M827" t="b">
        <v>0</v>
      </c>
      <c r="N827">
        <v>99</v>
      </c>
      <c r="O827" s="5">
        <f>($E827/$D827)*100</f>
        <v>100.43200000000002</v>
      </c>
      <c r="P827">
        <f>AVERAGE($E827,$N827)</f>
        <v>6326.5</v>
      </c>
      <c r="Q827" t="s">
        <v>8325</v>
      </c>
      <c r="R827" t="s">
        <v>8326</v>
      </c>
      <c r="S827" t="s">
        <v>8276</v>
      </c>
      <c r="T827" t="b">
        <v>1</v>
      </c>
    </row>
    <row r="828" spans="1:20" ht="49.5" x14ac:dyDescent="0.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 s="9">
        <f>(I828/86400)+25569+(-5/24)</f>
        <v>40993.788541666661</v>
      </c>
      <c r="K828">
        <v>1330908930</v>
      </c>
      <c r="L828" s="9">
        <f>($K828/86400)+DATE(1970,1,1)</f>
        <v>40973.038541666669</v>
      </c>
      <c r="M828" t="b">
        <v>0</v>
      </c>
      <c r="N828">
        <v>49</v>
      </c>
      <c r="O828" s="5">
        <f>($E828/$D828)*100</f>
        <v>101.45454545454547</v>
      </c>
      <c r="P828">
        <f>AVERAGE($E828,$N828)</f>
        <v>2814.5</v>
      </c>
      <c r="Q828" t="s">
        <v>8325</v>
      </c>
      <c r="R828" t="s">
        <v>8326</v>
      </c>
      <c r="S828" t="s">
        <v>8276</v>
      </c>
      <c r="T828" t="b">
        <v>1</v>
      </c>
    </row>
    <row r="829" spans="1:20" ht="66" x14ac:dyDescent="0.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 s="9">
        <f>(I829/86400)+25569+(-5/24)</f>
        <v>40953.617361111108</v>
      </c>
      <c r="K829">
        <v>1326972107</v>
      </c>
      <c r="L829" s="9">
        <f>($K829/86400)+DATE(1970,1,1)</f>
        <v>40927.473460648151</v>
      </c>
      <c r="M829" t="b">
        <v>0</v>
      </c>
      <c r="N829">
        <v>11</v>
      </c>
      <c r="O829" s="5">
        <f>($E829/$D829)*100</f>
        <v>103.33333333333334</v>
      </c>
      <c r="P829">
        <f>AVERAGE($E829,$N829)</f>
        <v>160.5</v>
      </c>
      <c r="Q829" t="s">
        <v>8325</v>
      </c>
      <c r="R829" t="s">
        <v>8326</v>
      </c>
      <c r="S829" t="s">
        <v>8276</v>
      </c>
      <c r="T829" t="b">
        <v>1</v>
      </c>
    </row>
    <row r="830" spans="1:20" ht="66" x14ac:dyDescent="0.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 s="9">
        <f>(I830/86400)+25569+(-5/24)</f>
        <v>41085.474999999999</v>
      </c>
      <c r="K830">
        <v>1339549982</v>
      </c>
      <c r="L830" s="9">
        <f>($K830/86400)+DATE(1970,1,1)</f>
        <v>41073.050717592589</v>
      </c>
      <c r="M830" t="b">
        <v>0</v>
      </c>
      <c r="N830">
        <v>38</v>
      </c>
      <c r="O830" s="5">
        <f>($E830/$D830)*100</f>
        <v>107</v>
      </c>
      <c r="P830">
        <f>AVERAGE($E830,$N830)</f>
        <v>714.5</v>
      </c>
      <c r="Q830" t="s">
        <v>8325</v>
      </c>
      <c r="R830" t="s">
        <v>8326</v>
      </c>
      <c r="S830" t="s">
        <v>8276</v>
      </c>
      <c r="T830" t="b">
        <v>1</v>
      </c>
    </row>
    <row r="831" spans="1:20" ht="66" x14ac:dyDescent="0.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 s="9">
        <f>(I831/86400)+25569+(-5/24)</f>
        <v>42564.593055555553</v>
      </c>
      <c r="K831">
        <v>1463253240</v>
      </c>
      <c r="L831" s="9">
        <f>($K831/86400)+DATE(1970,1,1)</f>
        <v>42504.801388888889</v>
      </c>
      <c r="M831" t="b">
        <v>0</v>
      </c>
      <c r="N831">
        <v>16</v>
      </c>
      <c r="O831" s="5">
        <f>($E831/$D831)*100</f>
        <v>104</v>
      </c>
      <c r="P831">
        <f>AVERAGE($E831,$N831)</f>
        <v>268</v>
      </c>
      <c r="Q831" t="s">
        <v>8325</v>
      </c>
      <c r="R831" t="s">
        <v>8326</v>
      </c>
      <c r="S831" t="s">
        <v>8276</v>
      </c>
      <c r="T831" t="b">
        <v>1</v>
      </c>
    </row>
    <row r="832" spans="1:20" ht="49.5" x14ac:dyDescent="0.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 s="9">
        <f>(I832/86400)+25569+(-5/24)</f>
        <v>41355.27575231481</v>
      </c>
      <c r="K832">
        <v>1361363825</v>
      </c>
      <c r="L832" s="9">
        <f>($K832/86400)+DATE(1970,1,1)</f>
        <v>41325.525752314818</v>
      </c>
      <c r="M832" t="b">
        <v>0</v>
      </c>
      <c r="N832">
        <v>32</v>
      </c>
      <c r="O832" s="5">
        <f>($E832/$D832)*100</f>
        <v>107.83333333333334</v>
      </c>
      <c r="P832">
        <f>AVERAGE($E832,$N832)</f>
        <v>986.5</v>
      </c>
      <c r="Q832" t="s">
        <v>8325</v>
      </c>
      <c r="R832" t="s">
        <v>8326</v>
      </c>
      <c r="S832" t="s">
        <v>8276</v>
      </c>
      <c r="T832" t="b">
        <v>1</v>
      </c>
    </row>
    <row r="833" spans="1:20" ht="49.5" x14ac:dyDescent="0.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 s="9">
        <f>(I833/86400)+25569+(-5/24)</f>
        <v>41026.438587962963</v>
      </c>
      <c r="K833">
        <v>1332948694</v>
      </c>
      <c r="L833" s="9">
        <f>($K833/86400)+DATE(1970,1,1)</f>
        <v>40996.646921296298</v>
      </c>
      <c r="M833" t="b">
        <v>0</v>
      </c>
      <c r="N833">
        <v>20</v>
      </c>
      <c r="O833" s="5">
        <f>($E833/$D833)*100</f>
        <v>233.33333333333334</v>
      </c>
      <c r="P833">
        <f>AVERAGE($E833,$N833)</f>
        <v>1760</v>
      </c>
      <c r="Q833" t="s">
        <v>8325</v>
      </c>
      <c r="R833" t="s">
        <v>8326</v>
      </c>
      <c r="S833" t="s">
        <v>8276</v>
      </c>
      <c r="T833" t="b">
        <v>1</v>
      </c>
    </row>
    <row r="834" spans="1:20" ht="66" x14ac:dyDescent="0.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 s="9">
        <f>(I834/86400)+25569+(-5/24)</f>
        <v>40929.134027777771</v>
      </c>
      <c r="K834">
        <v>1321978335</v>
      </c>
      <c r="L834" s="9">
        <f>($K834/86400)+DATE(1970,1,1)</f>
        <v>40869.675173611111</v>
      </c>
      <c r="M834" t="b">
        <v>0</v>
      </c>
      <c r="N834">
        <v>154</v>
      </c>
      <c r="O834" s="5">
        <f>($E834/$D834)*100</f>
        <v>100.60706666666665</v>
      </c>
      <c r="P834">
        <f>AVERAGE($E834,$N834)</f>
        <v>7622.53</v>
      </c>
      <c r="Q834" t="s">
        <v>8325</v>
      </c>
      <c r="R834" t="s">
        <v>8326</v>
      </c>
      <c r="S834" t="s">
        <v>8276</v>
      </c>
      <c r="T834" t="b">
        <v>1</v>
      </c>
    </row>
    <row r="835" spans="1:20" x14ac:dyDescent="0.3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 s="9">
        <f>(I835/86400)+25569+(-5/24)</f>
        <v>41748.669849537036</v>
      </c>
      <c r="K835">
        <v>1395349475</v>
      </c>
      <c r="L835" s="9">
        <f>($K835/86400)+DATE(1970,1,1)</f>
        <v>41718.878182870372</v>
      </c>
      <c r="M835" t="b">
        <v>0</v>
      </c>
      <c r="N835">
        <v>41</v>
      </c>
      <c r="O835" s="5">
        <f>($E835/$D835)*100</f>
        <v>101.66666666666666</v>
      </c>
      <c r="P835">
        <f>AVERAGE($E835,$N835)</f>
        <v>3070.5</v>
      </c>
      <c r="Q835" t="s">
        <v>8325</v>
      </c>
      <c r="R835" t="s">
        <v>8326</v>
      </c>
      <c r="S835" t="s">
        <v>8276</v>
      </c>
      <c r="T835" t="b">
        <v>1</v>
      </c>
    </row>
    <row r="836" spans="1:20" ht="66" x14ac:dyDescent="0.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 s="9">
        <f>(I836/86400)+25569+(-5/24)</f>
        <v>41455.957638888889</v>
      </c>
      <c r="K836">
        <v>1369770292</v>
      </c>
      <c r="L836" s="9">
        <f>($K836/86400)+DATE(1970,1,1)</f>
        <v>41422.822824074072</v>
      </c>
      <c r="M836" t="b">
        <v>0</v>
      </c>
      <c r="N836">
        <v>75</v>
      </c>
      <c r="O836" s="5">
        <f>($E836/$D836)*100</f>
        <v>131.0181818181818</v>
      </c>
      <c r="P836">
        <f>AVERAGE($E836,$N836)</f>
        <v>3640.5</v>
      </c>
      <c r="Q836" t="s">
        <v>8325</v>
      </c>
      <c r="R836" t="s">
        <v>8326</v>
      </c>
      <c r="S836" t="s">
        <v>8276</v>
      </c>
      <c r="T836" t="b">
        <v>1</v>
      </c>
    </row>
    <row r="837" spans="1:20" ht="66" x14ac:dyDescent="0.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 s="9">
        <f>(I837/86400)+25569+(-5/24)</f>
        <v>41047.916666666664</v>
      </c>
      <c r="K837">
        <v>1333709958</v>
      </c>
      <c r="L837" s="9">
        <f>($K837/86400)+DATE(1970,1,1)</f>
        <v>41005.45784722222</v>
      </c>
      <c r="M837" t="b">
        <v>0</v>
      </c>
      <c r="N837">
        <v>40</v>
      </c>
      <c r="O837" s="5">
        <f>($E837/$D837)*100</f>
        <v>117.25000000000001</v>
      </c>
      <c r="P837">
        <f>AVERAGE($E837,$N837)</f>
        <v>1192.5</v>
      </c>
      <c r="Q837" t="s">
        <v>8325</v>
      </c>
      <c r="R837" t="s">
        <v>8326</v>
      </c>
      <c r="S837" t="s">
        <v>8276</v>
      </c>
      <c r="T837" t="b">
        <v>1</v>
      </c>
    </row>
    <row r="838" spans="1:20" x14ac:dyDescent="0.3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 s="9">
        <f>(I838/86400)+25569+(-5/24)</f>
        <v>41553.848587962959</v>
      </c>
      <c r="K838">
        <v>1378516918</v>
      </c>
      <c r="L838" s="9">
        <f>($K838/86400)+DATE(1970,1,1)</f>
        <v>41524.056921296295</v>
      </c>
      <c r="M838" t="b">
        <v>0</v>
      </c>
      <c r="N838">
        <v>46</v>
      </c>
      <c r="O838" s="5">
        <f>($E838/$D838)*100</f>
        <v>100.93039999999999</v>
      </c>
      <c r="P838">
        <f>AVERAGE($E838,$N838)</f>
        <v>2546.2600000000002</v>
      </c>
      <c r="Q838" t="s">
        <v>8325</v>
      </c>
      <c r="R838" t="s">
        <v>8326</v>
      </c>
      <c r="S838" t="s">
        <v>8276</v>
      </c>
      <c r="T838" t="b">
        <v>1</v>
      </c>
    </row>
    <row r="839" spans="1:20" ht="49.5" x14ac:dyDescent="0.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 s="9">
        <f>(I839/86400)+25569+(-5/24)</f>
        <v>41760.79006944444</v>
      </c>
      <c r="K839">
        <v>1396396662</v>
      </c>
      <c r="L839" s="9">
        <f>($K839/86400)+DATE(1970,1,1)</f>
        <v>41730.998402777775</v>
      </c>
      <c r="M839" t="b">
        <v>0</v>
      </c>
      <c r="N839">
        <v>62</v>
      </c>
      <c r="O839" s="5">
        <f>($E839/$D839)*100</f>
        <v>121.8</v>
      </c>
      <c r="P839">
        <f>AVERAGE($E839,$N839)</f>
        <v>1553.5</v>
      </c>
      <c r="Q839" t="s">
        <v>8325</v>
      </c>
      <c r="R839" t="s">
        <v>8326</v>
      </c>
      <c r="S839" t="s">
        <v>8276</v>
      </c>
      <c r="T839" t="b">
        <v>1</v>
      </c>
    </row>
    <row r="840" spans="1:20" ht="66" x14ac:dyDescent="0.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 s="9">
        <f>(I840/86400)+25569+(-5/24)</f>
        <v>40925.689641203702</v>
      </c>
      <c r="K840">
        <v>1324243985</v>
      </c>
      <c r="L840" s="9">
        <f>($K840/86400)+DATE(1970,1,1)</f>
        <v>40895.897974537038</v>
      </c>
      <c r="M840" t="b">
        <v>0</v>
      </c>
      <c r="N840">
        <v>61</v>
      </c>
      <c r="O840" s="5">
        <f>($E840/$D840)*100</f>
        <v>145.4</v>
      </c>
      <c r="P840">
        <f>AVERAGE($E840,$N840)</f>
        <v>1484.5</v>
      </c>
      <c r="Q840" t="s">
        <v>8325</v>
      </c>
      <c r="R840" t="s">
        <v>8326</v>
      </c>
      <c r="S840" t="s">
        <v>8276</v>
      </c>
      <c r="T840" t="b">
        <v>1</v>
      </c>
    </row>
    <row r="841" spans="1:20" ht="49.5" x14ac:dyDescent="0.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 s="9">
        <f>(I841/86400)+25569+(-5/24)</f>
        <v>41174.555046296293</v>
      </c>
      <c r="K841">
        <v>1345745956</v>
      </c>
      <c r="L841" s="9">
        <f>($K841/86400)+DATE(1970,1,1)</f>
        <v>41144.763379629629</v>
      </c>
      <c r="M841" t="b">
        <v>0</v>
      </c>
      <c r="N841">
        <v>96</v>
      </c>
      <c r="O841" s="5">
        <f>($E841/$D841)*100</f>
        <v>116.61660000000001</v>
      </c>
      <c r="P841">
        <f>AVERAGE($E841,$N841)</f>
        <v>2963.415</v>
      </c>
      <c r="Q841" t="s">
        <v>8325</v>
      </c>
      <c r="R841" t="s">
        <v>8326</v>
      </c>
      <c r="S841" t="s">
        <v>8276</v>
      </c>
      <c r="T841" t="b">
        <v>1</v>
      </c>
    </row>
    <row r="842" spans="1:20" ht="49.5" x14ac:dyDescent="0.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 s="9">
        <f>(I842/86400)+25569+(-5/24)</f>
        <v>42637.018368055556</v>
      </c>
      <c r="K842">
        <v>1472102787</v>
      </c>
      <c r="L842" s="9">
        <f>($K842/86400)+DATE(1970,1,1)</f>
        <v>42607.226701388892</v>
      </c>
      <c r="M842" t="b">
        <v>0</v>
      </c>
      <c r="N842">
        <v>190</v>
      </c>
      <c r="O842" s="5">
        <f>($E842/$D842)*100</f>
        <v>120.4166</v>
      </c>
      <c r="P842">
        <f>AVERAGE($E842,$N842)</f>
        <v>6115.83</v>
      </c>
      <c r="Q842" t="s">
        <v>8325</v>
      </c>
      <c r="R842" t="s">
        <v>8327</v>
      </c>
      <c r="S842" t="s">
        <v>8277</v>
      </c>
      <c r="T842" t="b">
        <v>1</v>
      </c>
    </row>
    <row r="843" spans="1:20" ht="66" x14ac:dyDescent="0.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 s="9">
        <f>(I843/86400)+25569+(-5/24)</f>
        <v>41953.672025462962</v>
      </c>
      <c r="K843">
        <v>1413058063</v>
      </c>
      <c r="L843" s="9">
        <f>($K843/86400)+DATE(1970,1,1)</f>
        <v>41923.838692129633</v>
      </c>
      <c r="M843" t="b">
        <v>1</v>
      </c>
      <c r="N843">
        <v>94</v>
      </c>
      <c r="O843" s="5">
        <f>($E843/$D843)*100</f>
        <v>101.32000000000001</v>
      </c>
      <c r="P843">
        <f>AVERAGE($E843,$N843)</f>
        <v>2580</v>
      </c>
      <c r="Q843" t="s">
        <v>8325</v>
      </c>
      <c r="R843" t="s">
        <v>8327</v>
      </c>
      <c r="S843" t="s">
        <v>8277</v>
      </c>
      <c r="T843" t="b">
        <v>1</v>
      </c>
    </row>
    <row r="844" spans="1:20" ht="66" x14ac:dyDescent="0.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 s="9">
        <f>(I844/86400)+25569+(-5/24)</f>
        <v>41560.957638888889</v>
      </c>
      <c r="K844">
        <v>1378735983</v>
      </c>
      <c r="L844" s="9">
        <f>($K844/86400)+DATE(1970,1,1)</f>
        <v>41526.59239583333</v>
      </c>
      <c r="M844" t="b">
        <v>1</v>
      </c>
      <c r="N844">
        <v>39</v>
      </c>
      <c r="O844" s="5">
        <f>($E844/$D844)*100</f>
        <v>104.32</v>
      </c>
      <c r="P844">
        <f>AVERAGE($E844,$N844)</f>
        <v>1323.5</v>
      </c>
      <c r="Q844" t="s">
        <v>8325</v>
      </c>
      <c r="R844" t="s">
        <v>8327</v>
      </c>
      <c r="S844" t="s">
        <v>8277</v>
      </c>
      <c r="T844" t="b">
        <v>1</v>
      </c>
    </row>
    <row r="845" spans="1:20" ht="66" x14ac:dyDescent="0.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 s="9">
        <f>(I845/86400)+25569+(-5/24)</f>
        <v>42712.124999999993</v>
      </c>
      <c r="K845">
        <v>1479708680</v>
      </c>
      <c r="L845" s="9">
        <f>($K845/86400)+DATE(1970,1,1)</f>
        <v>42695.257870370369</v>
      </c>
      <c r="M845" t="b">
        <v>0</v>
      </c>
      <c r="N845">
        <v>127</v>
      </c>
      <c r="O845" s="5">
        <f>($E845/$D845)*100</f>
        <v>267.13333333333333</v>
      </c>
      <c r="P845">
        <f>AVERAGE($E845,$N845)</f>
        <v>4070.5</v>
      </c>
      <c r="Q845" t="s">
        <v>8325</v>
      </c>
      <c r="R845" t="s">
        <v>8327</v>
      </c>
      <c r="S845" t="s">
        <v>8277</v>
      </c>
      <c r="T845" t="b">
        <v>1</v>
      </c>
    </row>
    <row r="846" spans="1:20" ht="66" x14ac:dyDescent="0.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 s="9">
        <f>(I846/86400)+25569+(-5/24)</f>
        <v>41943.999305555553</v>
      </c>
      <c r="K846">
        <v>1411489552</v>
      </c>
      <c r="L846" s="9">
        <f>($K846/86400)+DATE(1970,1,1)</f>
        <v>41905.684629629628</v>
      </c>
      <c r="M846" t="b">
        <v>1</v>
      </c>
      <c r="N846">
        <v>159</v>
      </c>
      <c r="O846" s="5">
        <f>($E846/$D846)*100</f>
        <v>194.13333333333333</v>
      </c>
      <c r="P846">
        <f>AVERAGE($E846,$N846)</f>
        <v>2991.5</v>
      </c>
      <c r="Q846" t="s">
        <v>8325</v>
      </c>
      <c r="R846" t="s">
        <v>8327</v>
      </c>
      <c r="S846" t="s">
        <v>8277</v>
      </c>
      <c r="T846" t="b">
        <v>1</v>
      </c>
    </row>
    <row r="847" spans="1:20" ht="49.5" x14ac:dyDescent="0.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 s="9">
        <f>(I847/86400)+25569+(-5/24)</f>
        <v>42617.957638888889</v>
      </c>
      <c r="K847">
        <v>1469595396</v>
      </c>
      <c r="L847" s="9">
        <f>($K847/86400)+DATE(1970,1,1)</f>
        <v>42578.205972222218</v>
      </c>
      <c r="M847" t="b">
        <v>0</v>
      </c>
      <c r="N847">
        <v>177</v>
      </c>
      <c r="O847" s="5">
        <f>($E847/$D847)*100</f>
        <v>120.3802</v>
      </c>
      <c r="P847">
        <f>AVERAGE($E847,$N847)</f>
        <v>3098.0050000000001</v>
      </c>
      <c r="Q847" t="s">
        <v>8325</v>
      </c>
      <c r="R847" t="s">
        <v>8327</v>
      </c>
      <c r="S847" t="s">
        <v>8277</v>
      </c>
      <c r="T847" t="b">
        <v>1</v>
      </c>
    </row>
    <row r="848" spans="1:20" ht="49.5" x14ac:dyDescent="0.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 s="9">
        <f>(I848/86400)+25569+(-5/24)</f>
        <v>41708.375</v>
      </c>
      <c r="K848">
        <v>1393233855</v>
      </c>
      <c r="L848" s="9">
        <f>($K848/86400)+DATE(1970,1,1)</f>
        <v>41694.391840277778</v>
      </c>
      <c r="M848" t="b">
        <v>0</v>
      </c>
      <c r="N848">
        <v>47</v>
      </c>
      <c r="O848" s="5">
        <f>($E848/$D848)*100</f>
        <v>122.00090909090908</v>
      </c>
      <c r="P848">
        <f>AVERAGE($E848,$N848)</f>
        <v>694.505</v>
      </c>
      <c r="Q848" t="s">
        <v>8325</v>
      </c>
      <c r="R848" t="s">
        <v>8327</v>
      </c>
      <c r="S848" t="s">
        <v>8277</v>
      </c>
      <c r="T848" t="b">
        <v>1</v>
      </c>
    </row>
    <row r="849" spans="1:20" ht="33" x14ac:dyDescent="0.3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 s="9">
        <f>(I849/86400)+25569+(-5/24)</f>
        <v>42195.59</v>
      </c>
      <c r="K849">
        <v>1433963376</v>
      </c>
      <c r="L849" s="9">
        <f>($K849/86400)+DATE(1970,1,1)</f>
        <v>42165.798333333332</v>
      </c>
      <c r="M849" t="b">
        <v>0</v>
      </c>
      <c r="N849">
        <v>1</v>
      </c>
      <c r="O849" s="5">
        <f>($E849/$D849)*100</f>
        <v>100</v>
      </c>
      <c r="P849">
        <f>AVERAGE($E849,$N849)</f>
        <v>5.5</v>
      </c>
      <c r="Q849" t="s">
        <v>8325</v>
      </c>
      <c r="R849" t="s">
        <v>8327</v>
      </c>
      <c r="S849" t="s">
        <v>8277</v>
      </c>
      <c r="T849" t="b">
        <v>1</v>
      </c>
    </row>
    <row r="850" spans="1:20" ht="66" x14ac:dyDescent="0.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 s="9">
        <f>(I850/86400)+25569+(-5/24)</f>
        <v>42108.583715277775</v>
      </c>
      <c r="K850">
        <v>1426446033</v>
      </c>
      <c r="L850" s="9">
        <f>($K850/86400)+DATE(1970,1,1)</f>
        <v>42078.792048611111</v>
      </c>
      <c r="M850" t="b">
        <v>0</v>
      </c>
      <c r="N850">
        <v>16</v>
      </c>
      <c r="O850" s="5">
        <f>($E850/$D850)*100</f>
        <v>100</v>
      </c>
      <c r="P850">
        <f>AVERAGE($E850,$N850)</f>
        <v>158</v>
      </c>
      <c r="Q850" t="s">
        <v>8325</v>
      </c>
      <c r="R850" t="s">
        <v>8327</v>
      </c>
      <c r="S850" t="s">
        <v>8277</v>
      </c>
      <c r="T850" t="b">
        <v>1</v>
      </c>
    </row>
    <row r="851" spans="1:20" ht="66" x14ac:dyDescent="0.3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 s="9">
        <f>(I851/86400)+25569+(-5/24)</f>
        <v>42078.898888888885</v>
      </c>
      <c r="K851">
        <v>1424057664</v>
      </c>
      <c r="L851" s="9">
        <f>($K851/86400)+DATE(1970,1,1)</f>
        <v>42051.148888888885</v>
      </c>
      <c r="M851" t="b">
        <v>0</v>
      </c>
      <c r="N851">
        <v>115</v>
      </c>
      <c r="O851" s="5">
        <f>($E851/$D851)*100</f>
        <v>119.9</v>
      </c>
      <c r="P851">
        <f>AVERAGE($E851,$N851)</f>
        <v>2455.5</v>
      </c>
      <c r="Q851" t="s">
        <v>8325</v>
      </c>
      <c r="R851" t="s">
        <v>8327</v>
      </c>
      <c r="S851" t="s">
        <v>8277</v>
      </c>
      <c r="T851" t="b">
        <v>1</v>
      </c>
    </row>
    <row r="852" spans="1:20" ht="49.5" x14ac:dyDescent="0.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 s="9">
        <f>(I852/86400)+25569+(-5/24)</f>
        <v>42484.999305555553</v>
      </c>
      <c r="K852">
        <v>1458762717</v>
      </c>
      <c r="L852" s="9">
        <f>($K852/86400)+DATE(1970,1,1)</f>
        <v>42452.827743055561</v>
      </c>
      <c r="M852" t="b">
        <v>0</v>
      </c>
      <c r="N852">
        <v>133</v>
      </c>
      <c r="O852" s="5">
        <f>($E852/$D852)*100</f>
        <v>155.17499999999998</v>
      </c>
      <c r="P852">
        <f>AVERAGE($E852,$N852)</f>
        <v>3170</v>
      </c>
      <c r="Q852" t="s">
        <v>8325</v>
      </c>
      <c r="R852" t="s">
        <v>8327</v>
      </c>
      <c r="S852" t="s">
        <v>8277</v>
      </c>
      <c r="T852" t="b">
        <v>1</v>
      </c>
    </row>
    <row r="853" spans="1:20" ht="49.5" x14ac:dyDescent="0.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 s="9">
        <f>(I853/86400)+25569+(-5/24)</f>
        <v>42582.614583333336</v>
      </c>
      <c r="K853">
        <v>1464815253</v>
      </c>
      <c r="L853" s="9">
        <f>($K853/86400)+DATE(1970,1,1)</f>
        <v>42522.880243055552</v>
      </c>
      <c r="M853" t="b">
        <v>0</v>
      </c>
      <c r="N853">
        <v>70</v>
      </c>
      <c r="O853" s="5">
        <f>($E853/$D853)*100</f>
        <v>130.44999999999999</v>
      </c>
      <c r="P853">
        <f>AVERAGE($E853,$N853)</f>
        <v>1339.5</v>
      </c>
      <c r="Q853" t="s">
        <v>8325</v>
      </c>
      <c r="R853" t="s">
        <v>8327</v>
      </c>
      <c r="S853" t="s">
        <v>8277</v>
      </c>
      <c r="T853" t="b">
        <v>1</v>
      </c>
    </row>
    <row r="854" spans="1:20" ht="33" x14ac:dyDescent="0.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 s="9">
        <f>(I854/86400)+25569+(-5/24)</f>
        <v>42667.666666666664</v>
      </c>
      <c r="K854">
        <v>1476386395</v>
      </c>
      <c r="L854" s="9">
        <f>($K854/86400)+DATE(1970,1,1)</f>
        <v>42656.805497685185</v>
      </c>
      <c r="M854" t="b">
        <v>0</v>
      </c>
      <c r="N854">
        <v>62</v>
      </c>
      <c r="O854" s="5">
        <f>($E854/$D854)*100</f>
        <v>104.97142857142859</v>
      </c>
      <c r="P854">
        <f>AVERAGE($E854,$N854)</f>
        <v>1868</v>
      </c>
      <c r="Q854" t="s">
        <v>8325</v>
      </c>
      <c r="R854" t="s">
        <v>8327</v>
      </c>
      <c r="S854" t="s">
        <v>8277</v>
      </c>
      <c r="T854" t="b">
        <v>1</v>
      </c>
    </row>
    <row r="855" spans="1:20" ht="49.5" x14ac:dyDescent="0.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 s="9">
        <f>(I855/86400)+25569+(-5/24)</f>
        <v>42051.62394675926</v>
      </c>
      <c r="K855">
        <v>1421524709</v>
      </c>
      <c r="L855" s="9">
        <f>($K855/86400)+DATE(1970,1,1)</f>
        <v>42021.832280092596</v>
      </c>
      <c r="M855" t="b">
        <v>0</v>
      </c>
      <c r="N855">
        <v>10</v>
      </c>
      <c r="O855" s="5">
        <f>($E855/$D855)*100</f>
        <v>100</v>
      </c>
      <c r="P855">
        <f>AVERAGE($E855,$N855)</f>
        <v>155</v>
      </c>
      <c r="Q855" t="s">
        <v>8325</v>
      </c>
      <c r="R855" t="s">
        <v>8327</v>
      </c>
      <c r="S855" t="s">
        <v>8277</v>
      </c>
      <c r="T855" t="b">
        <v>1</v>
      </c>
    </row>
    <row r="856" spans="1:20" ht="49.5" x14ac:dyDescent="0.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 s="9">
        <f>(I856/86400)+25569+(-5/24)</f>
        <v>42732.004004629627</v>
      </c>
      <c r="K856">
        <v>1480309546</v>
      </c>
      <c r="L856" s="9">
        <f>($K856/86400)+DATE(1970,1,1)</f>
        <v>42702.212337962963</v>
      </c>
      <c r="M856" t="b">
        <v>0</v>
      </c>
      <c r="N856">
        <v>499</v>
      </c>
      <c r="O856" s="5">
        <f>($E856/$D856)*100</f>
        <v>118.2205035971223</v>
      </c>
      <c r="P856">
        <f>AVERAGE($E856,$N856)</f>
        <v>16682.150000000001</v>
      </c>
      <c r="Q856" t="s">
        <v>8325</v>
      </c>
      <c r="R856" t="s">
        <v>8327</v>
      </c>
      <c r="S856" t="s">
        <v>8277</v>
      </c>
      <c r="T856" t="b">
        <v>1</v>
      </c>
    </row>
    <row r="857" spans="1:20" ht="49.5" x14ac:dyDescent="0.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 s="9">
        <f>(I857/86400)+25569+(-5/24)</f>
        <v>42574.916863425919</v>
      </c>
      <c r="K857">
        <v>1466737217</v>
      </c>
      <c r="L857" s="9">
        <f>($K857/86400)+DATE(1970,1,1)</f>
        <v>42545.125196759254</v>
      </c>
      <c r="M857" t="b">
        <v>0</v>
      </c>
      <c r="N857">
        <v>47</v>
      </c>
      <c r="O857" s="5">
        <f>($E857/$D857)*100</f>
        <v>103.44827586206897</v>
      </c>
      <c r="P857">
        <f>AVERAGE($E857,$N857)</f>
        <v>773.5</v>
      </c>
      <c r="Q857" t="s">
        <v>8325</v>
      </c>
      <c r="R857" t="s">
        <v>8327</v>
      </c>
      <c r="S857" t="s">
        <v>8277</v>
      </c>
      <c r="T857" t="b">
        <v>1</v>
      </c>
    </row>
    <row r="858" spans="1:20" ht="66" x14ac:dyDescent="0.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 s="9">
        <f>(I858/86400)+25569+(-5/24)</f>
        <v>42668.583333333336</v>
      </c>
      <c r="K858">
        <v>1472282956</v>
      </c>
      <c r="L858" s="9">
        <f>($K858/86400)+DATE(1970,1,1)</f>
        <v>42609.311990740738</v>
      </c>
      <c r="M858" t="b">
        <v>0</v>
      </c>
      <c r="N858">
        <v>28</v>
      </c>
      <c r="O858" s="5">
        <f>($E858/$D858)*100</f>
        <v>218.00000000000003</v>
      </c>
      <c r="P858">
        <f>AVERAGE($E858,$N858)</f>
        <v>286.5</v>
      </c>
      <c r="Q858" t="s">
        <v>8325</v>
      </c>
      <c r="R858" t="s">
        <v>8327</v>
      </c>
      <c r="S858" t="s">
        <v>8277</v>
      </c>
      <c r="T858" t="b">
        <v>1</v>
      </c>
    </row>
    <row r="859" spans="1:20" ht="49.5" x14ac:dyDescent="0.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 s="9">
        <f>(I859/86400)+25569+(-5/24)</f>
        <v>42333.414710648147</v>
      </c>
      <c r="K859">
        <v>1444831031</v>
      </c>
      <c r="L859" s="9">
        <f>($K859/86400)+DATE(1970,1,1)</f>
        <v>42291.581377314811</v>
      </c>
      <c r="M859" t="b">
        <v>0</v>
      </c>
      <c r="N859">
        <v>24</v>
      </c>
      <c r="O859" s="5">
        <f>($E859/$D859)*100</f>
        <v>100</v>
      </c>
      <c r="P859">
        <f>AVERAGE($E859,$N859)</f>
        <v>612</v>
      </c>
      <c r="Q859" t="s">
        <v>8325</v>
      </c>
      <c r="R859" t="s">
        <v>8327</v>
      </c>
      <c r="S859" t="s">
        <v>8277</v>
      </c>
      <c r="T859" t="b">
        <v>1</v>
      </c>
    </row>
    <row r="860" spans="1:20" ht="66" x14ac:dyDescent="0.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 s="9">
        <f>(I860/86400)+25569+(-5/24)</f>
        <v>42109.749305555553</v>
      </c>
      <c r="K860">
        <v>1426528418</v>
      </c>
      <c r="L860" s="9">
        <f>($K860/86400)+DATE(1970,1,1)</f>
        <v>42079.745578703703</v>
      </c>
      <c r="M860" t="b">
        <v>0</v>
      </c>
      <c r="N860">
        <v>76</v>
      </c>
      <c r="O860" s="5">
        <f>($E860/$D860)*100</f>
        <v>144.00583333333333</v>
      </c>
      <c r="P860">
        <f>AVERAGE($E860,$N860)</f>
        <v>902.03499999999997</v>
      </c>
      <c r="Q860" t="s">
        <v>8325</v>
      </c>
      <c r="R860" t="s">
        <v>8327</v>
      </c>
      <c r="S860" t="s">
        <v>8277</v>
      </c>
      <c r="T860" t="b">
        <v>1</v>
      </c>
    </row>
    <row r="861" spans="1:20" ht="49.5" x14ac:dyDescent="0.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 s="9">
        <f>(I861/86400)+25569+(-5/24)</f>
        <v>42158.791666666664</v>
      </c>
      <c r="K861">
        <v>1430768468</v>
      </c>
      <c r="L861" s="9">
        <f>($K861/86400)+DATE(1970,1,1)</f>
        <v>42128.820231481484</v>
      </c>
      <c r="M861" t="b">
        <v>0</v>
      </c>
      <c r="N861">
        <v>98</v>
      </c>
      <c r="O861" s="5">
        <f>($E861/$D861)*100</f>
        <v>104.67500000000001</v>
      </c>
      <c r="P861">
        <f>AVERAGE($E861,$N861)</f>
        <v>2142.5</v>
      </c>
      <c r="Q861" t="s">
        <v>8325</v>
      </c>
      <c r="R861" t="s">
        <v>8327</v>
      </c>
      <c r="S861" t="s">
        <v>8277</v>
      </c>
      <c r="T861" t="b">
        <v>1</v>
      </c>
    </row>
    <row r="862" spans="1:20" ht="66" x14ac:dyDescent="0.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 s="9">
        <f>(I862/86400)+25569+(-5/24)</f>
        <v>41600.316122685181</v>
      </c>
      <c r="K862">
        <v>1382528113</v>
      </c>
      <c r="L862" s="9">
        <f>($K862/86400)+DATE(1970,1,1)</f>
        <v>41570.482789351852</v>
      </c>
      <c r="M862" t="b">
        <v>0</v>
      </c>
      <c r="N862">
        <v>48</v>
      </c>
      <c r="O862" s="5">
        <f>($E862/$D862)*100</f>
        <v>18.142857142857142</v>
      </c>
      <c r="P862">
        <f>AVERAGE($E862,$N862)</f>
        <v>1294</v>
      </c>
      <c r="Q862" t="s">
        <v>8325</v>
      </c>
      <c r="R862" t="s">
        <v>8328</v>
      </c>
      <c r="S862" t="s">
        <v>8278</v>
      </c>
      <c r="T862" t="b">
        <v>0</v>
      </c>
    </row>
    <row r="863" spans="1:20" ht="66" x14ac:dyDescent="0.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 s="9">
        <f>(I863/86400)+25569+(-5/24)</f>
        <v>42629.756990740738</v>
      </c>
      <c r="K863">
        <v>1471475404</v>
      </c>
      <c r="L863" s="9">
        <f>($K863/86400)+DATE(1970,1,1)</f>
        <v>42599.965324074074</v>
      </c>
      <c r="M863" t="b">
        <v>0</v>
      </c>
      <c r="N863">
        <v>2</v>
      </c>
      <c r="O863" s="5">
        <f>($E863/$D863)*100</f>
        <v>2.2444444444444445</v>
      </c>
      <c r="P863">
        <f>AVERAGE($E863,$N863)</f>
        <v>51.5</v>
      </c>
      <c r="Q863" t="s">
        <v>8325</v>
      </c>
      <c r="R863" t="s">
        <v>8328</v>
      </c>
      <c r="S863" t="s">
        <v>8278</v>
      </c>
      <c r="T863" t="b">
        <v>0</v>
      </c>
    </row>
    <row r="864" spans="1:20" ht="49.5" x14ac:dyDescent="0.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 s="9">
        <f>(I864/86400)+25569+(-5/24)</f>
        <v>41589.388287037036</v>
      </c>
      <c r="K864">
        <v>1381583948</v>
      </c>
      <c r="L864" s="9">
        <f>($K864/86400)+DATE(1970,1,1)</f>
        <v>41559.5549537037</v>
      </c>
      <c r="M864" t="b">
        <v>0</v>
      </c>
      <c r="N864">
        <v>4</v>
      </c>
      <c r="O864" s="5">
        <f>($E864/$D864)*100</f>
        <v>0.33999999999999997</v>
      </c>
      <c r="P864">
        <f>AVERAGE($E864,$N864)</f>
        <v>87</v>
      </c>
      <c r="Q864" t="s">
        <v>8325</v>
      </c>
      <c r="R864" t="s">
        <v>8328</v>
      </c>
      <c r="S864" t="s">
        <v>8278</v>
      </c>
      <c r="T864" t="b">
        <v>0</v>
      </c>
    </row>
    <row r="865" spans="1:20" ht="49.5" x14ac:dyDescent="0.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 s="9">
        <f>(I865/86400)+25569+(-5/24)</f>
        <v>40950.909328703703</v>
      </c>
      <c r="K865">
        <v>1326422966</v>
      </c>
      <c r="L865" s="9">
        <f>($K865/86400)+DATE(1970,1,1)</f>
        <v>40921.117662037039</v>
      </c>
      <c r="M865" t="b">
        <v>0</v>
      </c>
      <c r="N865">
        <v>5</v>
      </c>
      <c r="O865" s="5">
        <f>($E865/$D865)*100</f>
        <v>4.5</v>
      </c>
      <c r="P865">
        <f>AVERAGE($E865,$N865)</f>
        <v>47.5</v>
      </c>
      <c r="Q865" t="s">
        <v>8325</v>
      </c>
      <c r="R865" t="s">
        <v>8328</v>
      </c>
      <c r="S865" t="s">
        <v>8278</v>
      </c>
      <c r="T865" t="b">
        <v>0</v>
      </c>
    </row>
    <row r="866" spans="1:20" ht="49.5" x14ac:dyDescent="0.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 s="9">
        <f>(I866/86400)+25569+(-5/24)</f>
        <v>41563.207638888889</v>
      </c>
      <c r="K866">
        <v>1379990038</v>
      </c>
      <c r="L866" s="9">
        <f>($K866/86400)+DATE(1970,1,1)</f>
        <v>41541.106921296298</v>
      </c>
      <c r="M866" t="b">
        <v>0</v>
      </c>
      <c r="N866">
        <v>79</v>
      </c>
      <c r="O866" s="5">
        <f>($E866/$D866)*100</f>
        <v>41.53846153846154</v>
      </c>
      <c r="P866">
        <f>AVERAGE($E866,$N866)</f>
        <v>1389.5</v>
      </c>
      <c r="Q866" t="s">
        <v>8325</v>
      </c>
      <c r="R866" t="s">
        <v>8328</v>
      </c>
      <c r="S866" t="s">
        <v>8278</v>
      </c>
      <c r="T866" t="b">
        <v>0</v>
      </c>
    </row>
    <row r="867" spans="1:20" ht="66" x14ac:dyDescent="0.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 s="9">
        <f>(I867/86400)+25569+(-5/24)</f>
        <v>41290.564780092587</v>
      </c>
      <c r="K867">
        <v>1353177197</v>
      </c>
      <c r="L867" s="9">
        <f>($K867/86400)+DATE(1970,1,1)</f>
        <v>41230.773113425923</v>
      </c>
      <c r="M867" t="b">
        <v>0</v>
      </c>
      <c r="N867">
        <v>2</v>
      </c>
      <c r="O867" s="5">
        <f>($E867/$D867)*100</f>
        <v>2.0454545454545454</v>
      </c>
      <c r="P867">
        <f>AVERAGE($E867,$N867)</f>
        <v>23.5</v>
      </c>
      <c r="Q867" t="s">
        <v>8325</v>
      </c>
      <c r="R867" t="s">
        <v>8328</v>
      </c>
      <c r="S867" t="s">
        <v>8278</v>
      </c>
      <c r="T867" t="b">
        <v>0</v>
      </c>
    </row>
    <row r="868" spans="1:20" ht="49.5" x14ac:dyDescent="0.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 s="9">
        <f>(I868/86400)+25569+(-5/24)</f>
        <v>42063.423611111109</v>
      </c>
      <c r="K868">
        <v>1421853518</v>
      </c>
      <c r="L868" s="9">
        <f>($K868/86400)+DATE(1970,1,1)</f>
        <v>42025.637939814813</v>
      </c>
      <c r="M868" t="b">
        <v>0</v>
      </c>
      <c r="N868">
        <v>11</v>
      </c>
      <c r="O868" s="5">
        <f>($E868/$D868)*100</f>
        <v>18.285714285714285</v>
      </c>
      <c r="P868">
        <f>AVERAGE($E868,$N868)</f>
        <v>325.5</v>
      </c>
      <c r="Q868" t="s">
        <v>8325</v>
      </c>
      <c r="R868" t="s">
        <v>8328</v>
      </c>
      <c r="S868" t="s">
        <v>8278</v>
      </c>
      <c r="T868" t="b">
        <v>0</v>
      </c>
    </row>
    <row r="869" spans="1:20" ht="66" x14ac:dyDescent="0.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 s="9">
        <f>(I869/86400)+25569+(-5/24)</f>
        <v>40147.999305555553</v>
      </c>
      <c r="K869">
        <v>1254450706</v>
      </c>
      <c r="L869" s="9">
        <f>($K869/86400)+DATE(1970,1,1)</f>
        <v>40088.105393518519</v>
      </c>
      <c r="M869" t="b">
        <v>0</v>
      </c>
      <c r="N869">
        <v>11</v>
      </c>
      <c r="O869" s="5">
        <f>($E869/$D869)*100</f>
        <v>24.02</v>
      </c>
      <c r="P869">
        <f>AVERAGE($E869,$N869)</f>
        <v>606</v>
      </c>
      <c r="Q869" t="s">
        <v>8325</v>
      </c>
      <c r="R869" t="s">
        <v>8328</v>
      </c>
      <c r="S869" t="s">
        <v>8278</v>
      </c>
      <c r="T869" t="b">
        <v>0</v>
      </c>
    </row>
    <row r="870" spans="1:20" ht="66" x14ac:dyDescent="0.3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 s="9">
        <f>(I870/86400)+25569+(-5/24)</f>
        <v>41645.819421296292</v>
      </c>
      <c r="K870">
        <v>1386463198</v>
      </c>
      <c r="L870" s="9">
        <f>($K870/86400)+DATE(1970,1,1)</f>
        <v>41616.027754629627</v>
      </c>
      <c r="M870" t="b">
        <v>0</v>
      </c>
      <c r="N870">
        <v>1</v>
      </c>
      <c r="O870" s="5">
        <f>($E870/$D870)*100</f>
        <v>0.1111111111111111</v>
      </c>
      <c r="P870">
        <f>AVERAGE($E870,$N870)</f>
        <v>25.5</v>
      </c>
      <c r="Q870" t="s">
        <v>8325</v>
      </c>
      <c r="R870" t="s">
        <v>8328</v>
      </c>
      <c r="S870" t="s">
        <v>8278</v>
      </c>
      <c r="T870" t="b">
        <v>0</v>
      </c>
    </row>
    <row r="871" spans="1:20" ht="66" x14ac:dyDescent="0.3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 s="9">
        <f>(I871/86400)+25569+(-5/24)</f>
        <v>41372.595567129625</v>
      </c>
      <c r="K871">
        <v>1362860257</v>
      </c>
      <c r="L871" s="9">
        <f>($K871/86400)+DATE(1970,1,1)</f>
        <v>41342.845567129625</v>
      </c>
      <c r="M871" t="b">
        <v>0</v>
      </c>
      <c r="N871">
        <v>3</v>
      </c>
      <c r="O871" s="5">
        <f>($E871/$D871)*100</f>
        <v>11.818181818181818</v>
      </c>
      <c r="P871">
        <f>AVERAGE($E871,$N871)</f>
        <v>521.5</v>
      </c>
      <c r="Q871" t="s">
        <v>8325</v>
      </c>
      <c r="R871" t="s">
        <v>8328</v>
      </c>
      <c r="S871" t="s">
        <v>8278</v>
      </c>
      <c r="T871" t="b">
        <v>0</v>
      </c>
    </row>
    <row r="872" spans="1:20" ht="66" x14ac:dyDescent="0.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 s="9">
        <f>(I872/86400)+25569+(-5/24)</f>
        <v>41517.813923611109</v>
      </c>
      <c r="K872">
        <v>1375403523</v>
      </c>
      <c r="L872" s="9">
        <f>($K872/86400)+DATE(1970,1,1)</f>
        <v>41488.022256944445</v>
      </c>
      <c r="M872" t="b">
        <v>0</v>
      </c>
      <c r="N872">
        <v>5</v>
      </c>
      <c r="O872" s="5">
        <f>($E872/$D872)*100</f>
        <v>0.31</v>
      </c>
      <c r="P872">
        <f>AVERAGE($E872,$N872)</f>
        <v>33.5</v>
      </c>
      <c r="Q872" t="s">
        <v>8325</v>
      </c>
      <c r="R872" t="s">
        <v>8328</v>
      </c>
      <c r="S872" t="s">
        <v>8278</v>
      </c>
      <c r="T872" t="b">
        <v>0</v>
      </c>
    </row>
    <row r="873" spans="1:20" ht="66" x14ac:dyDescent="0.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 s="9">
        <f>(I873/86400)+25569+(-5/24)</f>
        <v>41607.394618055558</v>
      </c>
      <c r="K873">
        <v>1383139695</v>
      </c>
      <c r="L873" s="9">
        <f>($K873/86400)+DATE(1970,1,1)</f>
        <v>41577.561284722222</v>
      </c>
      <c r="M873" t="b">
        <v>0</v>
      </c>
      <c r="N873">
        <v>12</v>
      </c>
      <c r="O873" s="5">
        <f>($E873/$D873)*100</f>
        <v>5.416666666666667</v>
      </c>
      <c r="P873">
        <f>AVERAGE($E873,$N873)</f>
        <v>168.5</v>
      </c>
      <c r="Q873" t="s">
        <v>8325</v>
      </c>
      <c r="R873" t="s">
        <v>8328</v>
      </c>
      <c r="S873" t="s">
        <v>8278</v>
      </c>
      <c r="T873" t="b">
        <v>0</v>
      </c>
    </row>
    <row r="874" spans="1:20" ht="49.5" x14ac:dyDescent="0.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 s="9">
        <f>(I874/86400)+25569+(-5/24)</f>
        <v>40612.617210648146</v>
      </c>
      <c r="K874">
        <v>1295898527</v>
      </c>
      <c r="L874" s="9">
        <f>($K874/86400)+DATE(1970,1,1)</f>
        <v>40567.825543981482</v>
      </c>
      <c r="M874" t="b">
        <v>0</v>
      </c>
      <c r="N874">
        <v>2</v>
      </c>
      <c r="O874" s="5">
        <f>($E874/$D874)*100</f>
        <v>0.8125</v>
      </c>
      <c r="P874">
        <f>AVERAGE($E874,$N874)</f>
        <v>33.5</v>
      </c>
      <c r="Q874" t="s">
        <v>8325</v>
      </c>
      <c r="R874" t="s">
        <v>8328</v>
      </c>
      <c r="S874" t="s">
        <v>8278</v>
      </c>
      <c r="T874" t="b">
        <v>0</v>
      </c>
    </row>
    <row r="875" spans="1:20" ht="49.5" x14ac:dyDescent="0.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 s="9">
        <f>(I875/86400)+25569+(-5/24)</f>
        <v>41224.000462962962</v>
      </c>
      <c r="K875">
        <v>1349150440</v>
      </c>
      <c r="L875" s="9">
        <f>($K875/86400)+DATE(1970,1,1)</f>
        <v>41184.167129629626</v>
      </c>
      <c r="M875" t="b">
        <v>0</v>
      </c>
      <c r="N875">
        <v>5</v>
      </c>
      <c r="O875" s="5">
        <f>($E875/$D875)*100</f>
        <v>1.2857142857142856</v>
      </c>
      <c r="P875">
        <f>AVERAGE($E875,$N875)</f>
        <v>25</v>
      </c>
      <c r="Q875" t="s">
        <v>8325</v>
      </c>
      <c r="R875" t="s">
        <v>8328</v>
      </c>
      <c r="S875" t="s">
        <v>8278</v>
      </c>
      <c r="T875" t="b">
        <v>0</v>
      </c>
    </row>
    <row r="876" spans="1:20" ht="66" x14ac:dyDescent="0.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 s="9">
        <f>(I876/86400)+25569+(-5/24)</f>
        <v>41398.375393518516</v>
      </c>
      <c r="K876">
        <v>1365084034</v>
      </c>
      <c r="L876" s="9">
        <f>($K876/86400)+DATE(1970,1,1)</f>
        <v>41368.583726851852</v>
      </c>
      <c r="M876" t="b">
        <v>0</v>
      </c>
      <c r="N876">
        <v>21</v>
      </c>
      <c r="O876" s="5">
        <f>($E876/$D876)*100</f>
        <v>24.333333333333336</v>
      </c>
      <c r="P876">
        <f>AVERAGE($E876,$N876)</f>
        <v>375.5</v>
      </c>
      <c r="Q876" t="s">
        <v>8325</v>
      </c>
      <c r="R876" t="s">
        <v>8328</v>
      </c>
      <c r="S876" t="s">
        <v>8278</v>
      </c>
      <c r="T876" t="b">
        <v>0</v>
      </c>
    </row>
    <row r="877" spans="1:20" ht="66" x14ac:dyDescent="0.3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 s="9">
        <f>(I877/86400)+25569+(-5/24)</f>
        <v>42268.515405092585</v>
      </c>
      <c r="K877">
        <v>1441128131</v>
      </c>
      <c r="L877" s="9">
        <f>($K877/86400)+DATE(1970,1,1)</f>
        <v>42248.723738425921</v>
      </c>
      <c r="M877" t="b">
        <v>0</v>
      </c>
      <c r="N877">
        <v>0</v>
      </c>
      <c r="O877" s="5">
        <f>($E877/$D877)*100</f>
        <v>0</v>
      </c>
      <c r="P877">
        <f>AVERAGE($E877,$N877)</f>
        <v>0</v>
      </c>
      <c r="Q877" t="s">
        <v>8325</v>
      </c>
      <c r="R877" t="s">
        <v>8328</v>
      </c>
      <c r="S877" t="s">
        <v>8278</v>
      </c>
      <c r="T877" t="b">
        <v>0</v>
      </c>
    </row>
    <row r="878" spans="1:20" ht="33" x14ac:dyDescent="0.3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 s="9">
        <f>(I878/86400)+25569+(-5/24)</f>
        <v>41309.288506944438</v>
      </c>
      <c r="K878">
        <v>1357127727</v>
      </c>
      <c r="L878" s="9">
        <f>($K878/86400)+DATE(1970,1,1)</f>
        <v>41276.496840277774</v>
      </c>
      <c r="M878" t="b">
        <v>0</v>
      </c>
      <c r="N878">
        <v>45</v>
      </c>
      <c r="O878" s="5">
        <f>($E878/$D878)*100</f>
        <v>40.799492385786799</v>
      </c>
      <c r="P878">
        <f>AVERAGE($E878,$N878)</f>
        <v>665.5</v>
      </c>
      <c r="Q878" t="s">
        <v>8325</v>
      </c>
      <c r="R878" t="s">
        <v>8328</v>
      </c>
      <c r="S878" t="s">
        <v>8278</v>
      </c>
      <c r="T878" t="b">
        <v>0</v>
      </c>
    </row>
    <row r="879" spans="1:20" ht="66" x14ac:dyDescent="0.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 s="9">
        <f>(I879/86400)+25569+(-5/24)</f>
        <v>41627.580555555549</v>
      </c>
      <c r="K879">
        <v>1384887360</v>
      </c>
      <c r="L879" s="9">
        <f>($K879/86400)+DATE(1970,1,1)</f>
        <v>41597.788888888885</v>
      </c>
      <c r="M879" t="b">
        <v>0</v>
      </c>
      <c r="N879">
        <v>29</v>
      </c>
      <c r="O879" s="5">
        <f>($E879/$D879)*100</f>
        <v>67.55</v>
      </c>
      <c r="P879">
        <f>AVERAGE($E879,$N879)</f>
        <v>690</v>
      </c>
      <c r="Q879" t="s">
        <v>8325</v>
      </c>
      <c r="R879" t="s">
        <v>8328</v>
      </c>
      <c r="S879" t="s">
        <v>8278</v>
      </c>
      <c r="T879" t="b">
        <v>0</v>
      </c>
    </row>
    <row r="880" spans="1:20" ht="66" x14ac:dyDescent="0.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 s="9">
        <f>(I880/86400)+25569+(-5/24)</f>
        <v>40535.024583333332</v>
      </c>
      <c r="K880">
        <v>1290490524</v>
      </c>
      <c r="L880" s="9">
        <f>($K880/86400)+DATE(1970,1,1)</f>
        <v>40505.232916666668</v>
      </c>
      <c r="M880" t="b">
        <v>0</v>
      </c>
      <c r="N880">
        <v>2</v>
      </c>
      <c r="O880" s="5">
        <f>($E880/$D880)*100</f>
        <v>1.3</v>
      </c>
      <c r="P880">
        <f>AVERAGE($E880,$N880)</f>
        <v>33.5</v>
      </c>
      <c r="Q880" t="s">
        <v>8325</v>
      </c>
      <c r="R880" t="s">
        <v>8328</v>
      </c>
      <c r="S880" t="s">
        <v>8278</v>
      </c>
      <c r="T880" t="b">
        <v>0</v>
      </c>
    </row>
    <row r="881" spans="1:20" ht="66" x14ac:dyDescent="0.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 s="9">
        <f>(I881/86400)+25569+(-5/24)</f>
        <v>41058.621585648143</v>
      </c>
      <c r="K881">
        <v>1336506905</v>
      </c>
      <c r="L881" s="9">
        <f>($K881/86400)+DATE(1970,1,1)</f>
        <v>41037.829918981479</v>
      </c>
      <c r="M881" t="b">
        <v>0</v>
      </c>
      <c r="N881">
        <v>30</v>
      </c>
      <c r="O881" s="5">
        <f>($E881/$D881)*100</f>
        <v>30.666666666666664</v>
      </c>
      <c r="P881">
        <f>AVERAGE($E881,$N881)</f>
        <v>337</v>
      </c>
      <c r="Q881" t="s">
        <v>8325</v>
      </c>
      <c r="R881" t="s">
        <v>8328</v>
      </c>
      <c r="S881" t="s">
        <v>8278</v>
      </c>
      <c r="T881" t="b">
        <v>0</v>
      </c>
    </row>
    <row r="882" spans="1:20" ht="66" x14ac:dyDescent="0.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 s="9">
        <f>(I882/86400)+25569+(-5/24)</f>
        <v>41212.112708333334</v>
      </c>
      <c r="K882">
        <v>1348731738</v>
      </c>
      <c r="L882" s="9">
        <f>($K882/86400)+DATE(1970,1,1)</f>
        <v>41179.32104166667</v>
      </c>
      <c r="M882" t="b">
        <v>0</v>
      </c>
      <c r="N882">
        <v>8</v>
      </c>
      <c r="O882" s="5">
        <f>($E882/$D882)*100</f>
        <v>2.9894179894179893</v>
      </c>
      <c r="P882">
        <f>AVERAGE($E882,$N882)</f>
        <v>60.5</v>
      </c>
      <c r="Q882" t="s">
        <v>8325</v>
      </c>
      <c r="R882" t="s">
        <v>8329</v>
      </c>
      <c r="S882" t="s">
        <v>8279</v>
      </c>
      <c r="T882" t="b">
        <v>0</v>
      </c>
    </row>
    <row r="883" spans="1:20" ht="49.5" x14ac:dyDescent="0.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 s="9">
        <f>(I883/86400)+25569+(-5/24)</f>
        <v>40922.042662037034</v>
      </c>
      <c r="K883">
        <v>1322632886</v>
      </c>
      <c r="L883" s="9">
        <f>($K883/86400)+DATE(1970,1,1)</f>
        <v>40877.25099537037</v>
      </c>
      <c r="M883" t="b">
        <v>0</v>
      </c>
      <c r="N883">
        <v>1</v>
      </c>
      <c r="O883" s="5">
        <f>($E883/$D883)*100</f>
        <v>0.8</v>
      </c>
      <c r="P883">
        <f>AVERAGE($E883,$N883)</f>
        <v>15.5</v>
      </c>
      <c r="Q883" t="s">
        <v>8325</v>
      </c>
      <c r="R883" t="s">
        <v>8329</v>
      </c>
      <c r="S883" t="s">
        <v>8279</v>
      </c>
      <c r="T883" t="b">
        <v>0</v>
      </c>
    </row>
    <row r="884" spans="1:20" ht="66" x14ac:dyDescent="0.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 s="9">
        <f>(I884/86400)+25569+(-5/24)</f>
        <v>40792.652199074073</v>
      </c>
      <c r="K884">
        <v>1312490350</v>
      </c>
      <c r="L884" s="9">
        <f>($K884/86400)+DATE(1970,1,1)</f>
        <v>40759.860532407409</v>
      </c>
      <c r="M884" t="b">
        <v>0</v>
      </c>
      <c r="N884">
        <v>14</v>
      </c>
      <c r="O884" s="5">
        <f>($E884/$D884)*100</f>
        <v>20.133333333333333</v>
      </c>
      <c r="P884">
        <f>AVERAGE($E884,$N884)</f>
        <v>158</v>
      </c>
      <c r="Q884" t="s">
        <v>8325</v>
      </c>
      <c r="R884" t="s">
        <v>8329</v>
      </c>
      <c r="S884" t="s">
        <v>8279</v>
      </c>
      <c r="T884" t="b">
        <v>0</v>
      </c>
    </row>
    <row r="885" spans="1:20" ht="66" x14ac:dyDescent="0.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 s="9">
        <f>(I885/86400)+25569+(-5/24)</f>
        <v>42431.727256944439</v>
      </c>
      <c r="K885">
        <v>1451773635</v>
      </c>
      <c r="L885" s="9">
        <f>($K885/86400)+DATE(1970,1,1)</f>
        <v>42371.935590277775</v>
      </c>
      <c r="M885" t="b">
        <v>0</v>
      </c>
      <c r="N885">
        <v>24</v>
      </c>
      <c r="O885" s="5">
        <f>($E885/$D885)*100</f>
        <v>40.020000000000003</v>
      </c>
      <c r="P885">
        <f>AVERAGE($E885,$N885)</f>
        <v>1012.5</v>
      </c>
      <c r="Q885" t="s">
        <v>8325</v>
      </c>
      <c r="R885" t="s">
        <v>8329</v>
      </c>
      <c r="S885" t="s">
        <v>8279</v>
      </c>
      <c r="T885" t="b">
        <v>0</v>
      </c>
    </row>
    <row r="886" spans="1:20" ht="49.5" x14ac:dyDescent="0.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 s="9">
        <f>(I886/86400)+25569+(-5/24)</f>
        <v>41040.896527777775</v>
      </c>
      <c r="K886">
        <v>1331666146</v>
      </c>
      <c r="L886" s="9">
        <f>($K886/86400)+DATE(1970,1,1)</f>
        <v>40981.802615740744</v>
      </c>
      <c r="M886" t="b">
        <v>0</v>
      </c>
      <c r="N886">
        <v>2</v>
      </c>
      <c r="O886" s="5">
        <f>($E886/$D886)*100</f>
        <v>1</v>
      </c>
      <c r="P886">
        <f>AVERAGE($E886,$N886)</f>
        <v>11</v>
      </c>
      <c r="Q886" t="s">
        <v>8325</v>
      </c>
      <c r="R886" t="s">
        <v>8329</v>
      </c>
      <c r="S886" t="s">
        <v>8279</v>
      </c>
      <c r="T886" t="b">
        <v>0</v>
      </c>
    </row>
    <row r="887" spans="1:20" ht="66" x14ac:dyDescent="0.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 s="9">
        <f>(I887/86400)+25569+(-5/24)</f>
        <v>42734.732766203706</v>
      </c>
      <c r="K887">
        <v>1481322911</v>
      </c>
      <c r="L887" s="9">
        <f>($K887/86400)+DATE(1970,1,1)</f>
        <v>42713.941099537042</v>
      </c>
      <c r="M887" t="b">
        <v>0</v>
      </c>
      <c r="N887">
        <v>21</v>
      </c>
      <c r="O887" s="5">
        <f>($E887/$D887)*100</f>
        <v>75</v>
      </c>
      <c r="P887">
        <f>AVERAGE($E887,$N887)</f>
        <v>385.5</v>
      </c>
      <c r="Q887" t="s">
        <v>8325</v>
      </c>
      <c r="R887" t="s">
        <v>8329</v>
      </c>
      <c r="S887" t="s">
        <v>8279</v>
      </c>
      <c r="T887" t="b">
        <v>0</v>
      </c>
    </row>
    <row r="888" spans="1:20" ht="66" x14ac:dyDescent="0.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 s="9">
        <f>(I888/86400)+25569+(-5/24)</f>
        <v>42628.662187499998</v>
      </c>
      <c r="K888">
        <v>1471812813</v>
      </c>
      <c r="L888" s="9">
        <f>($K888/86400)+DATE(1970,1,1)</f>
        <v>42603.870520833334</v>
      </c>
      <c r="M888" t="b">
        <v>0</v>
      </c>
      <c r="N888">
        <v>7</v>
      </c>
      <c r="O888" s="5">
        <f>($E888/$D888)*100</f>
        <v>41</v>
      </c>
      <c r="P888">
        <f>AVERAGE($E888,$N888)</f>
        <v>106</v>
      </c>
      <c r="Q888" t="s">
        <v>8325</v>
      </c>
      <c r="R888" t="s">
        <v>8329</v>
      </c>
      <c r="S888" t="s">
        <v>8279</v>
      </c>
      <c r="T888" t="b">
        <v>0</v>
      </c>
    </row>
    <row r="889" spans="1:20" ht="66" x14ac:dyDescent="0.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 s="9">
        <f>(I889/86400)+25569+(-5/24)</f>
        <v>41056.75063657407</v>
      </c>
      <c r="K889">
        <v>1335567655</v>
      </c>
      <c r="L889" s="9">
        <f>($K889/86400)+DATE(1970,1,1)</f>
        <v>41026.958969907406</v>
      </c>
      <c r="M889" t="b">
        <v>0</v>
      </c>
      <c r="N889">
        <v>0</v>
      </c>
      <c r="O889" s="5">
        <f>($E889/$D889)*100</f>
        <v>0</v>
      </c>
      <c r="P889">
        <f>AVERAGE($E889,$N889)</f>
        <v>0</v>
      </c>
      <c r="Q889" t="s">
        <v>8325</v>
      </c>
      <c r="R889" t="s">
        <v>8329</v>
      </c>
      <c r="S889" t="s">
        <v>8279</v>
      </c>
      <c r="T889" t="b">
        <v>0</v>
      </c>
    </row>
    <row r="890" spans="1:20" ht="66" x14ac:dyDescent="0.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 s="9">
        <f>(I890/86400)+25569+(-5/24)</f>
        <v>40787.041666666664</v>
      </c>
      <c r="K890">
        <v>1311789885</v>
      </c>
      <c r="L890" s="9">
        <f>($K890/86400)+DATE(1970,1,1)</f>
        <v>40751.753298611111</v>
      </c>
      <c r="M890" t="b">
        <v>0</v>
      </c>
      <c r="N890">
        <v>4</v>
      </c>
      <c r="O890" s="5">
        <f>($E890/$D890)*100</f>
        <v>7.1999999999999993</v>
      </c>
      <c r="P890">
        <f>AVERAGE($E890,$N890)</f>
        <v>38</v>
      </c>
      <c r="Q890" t="s">
        <v>8325</v>
      </c>
      <c r="R890" t="s">
        <v>8329</v>
      </c>
      <c r="S890" t="s">
        <v>8279</v>
      </c>
      <c r="T890" t="b">
        <v>0</v>
      </c>
    </row>
    <row r="891" spans="1:20" ht="66" x14ac:dyDescent="0.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 s="9">
        <f>(I891/86400)+25569+(-5/24)</f>
        <v>41917.575729166667</v>
      </c>
      <c r="K891">
        <v>1409942943</v>
      </c>
      <c r="L891" s="9">
        <f>($K891/86400)+DATE(1970,1,1)</f>
        <v>41887.784062500003</v>
      </c>
      <c r="M891" t="b">
        <v>0</v>
      </c>
      <c r="N891">
        <v>32</v>
      </c>
      <c r="O891" s="5">
        <f>($E891/$D891)*100</f>
        <v>9.4412800000000008</v>
      </c>
      <c r="P891">
        <f>AVERAGE($E891,$N891)</f>
        <v>1196.1600000000001</v>
      </c>
      <c r="Q891" t="s">
        <v>8325</v>
      </c>
      <c r="R891" t="s">
        <v>8329</v>
      </c>
      <c r="S891" t="s">
        <v>8279</v>
      </c>
      <c r="T891" t="b">
        <v>0</v>
      </c>
    </row>
    <row r="892" spans="1:20" ht="66" x14ac:dyDescent="0.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 s="9">
        <f>(I892/86400)+25569+(-5/24)</f>
        <v>41599.532164351847</v>
      </c>
      <c r="K892">
        <v>1382460379</v>
      </c>
      <c r="L892" s="9">
        <f>($K892/86400)+DATE(1970,1,1)</f>
        <v>41569.698831018519</v>
      </c>
      <c r="M892" t="b">
        <v>0</v>
      </c>
      <c r="N892">
        <v>4</v>
      </c>
      <c r="O892" s="5">
        <f>($E892/$D892)*100</f>
        <v>4.1666666666666661</v>
      </c>
      <c r="P892">
        <f>AVERAGE($E892,$N892)</f>
        <v>64.5</v>
      </c>
      <c r="Q892" t="s">
        <v>8325</v>
      </c>
      <c r="R892" t="s">
        <v>8329</v>
      </c>
      <c r="S892" t="s">
        <v>8279</v>
      </c>
      <c r="T892" t="b">
        <v>0</v>
      </c>
    </row>
    <row r="893" spans="1:20" ht="66" x14ac:dyDescent="0.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 s="9">
        <f>(I893/86400)+25569+(-5/24)</f>
        <v>41871.823263888888</v>
      </c>
      <c r="K893">
        <v>1405989930</v>
      </c>
      <c r="L893" s="9">
        <f>($K893/86400)+DATE(1970,1,1)</f>
        <v>41842.031597222223</v>
      </c>
      <c r="M893" t="b">
        <v>0</v>
      </c>
      <c r="N893">
        <v>9</v>
      </c>
      <c r="O893" s="5">
        <f>($E893/$D893)*100</f>
        <v>3.25</v>
      </c>
      <c r="P893">
        <f>AVERAGE($E893,$N893)</f>
        <v>134.5</v>
      </c>
      <c r="Q893" t="s">
        <v>8325</v>
      </c>
      <c r="R893" t="s">
        <v>8329</v>
      </c>
      <c r="S893" t="s">
        <v>8279</v>
      </c>
      <c r="T893" t="b">
        <v>0</v>
      </c>
    </row>
    <row r="894" spans="1:20" ht="66" x14ac:dyDescent="0.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 s="9">
        <f>(I894/86400)+25569+(-5/24)</f>
        <v>40390.958333333328</v>
      </c>
      <c r="K894">
        <v>1273121283</v>
      </c>
      <c r="L894" s="9">
        <f>($K894/86400)+DATE(1970,1,1)</f>
        <v>40304.20003472222</v>
      </c>
      <c r="M894" t="b">
        <v>0</v>
      </c>
      <c r="N894">
        <v>17</v>
      </c>
      <c r="O894" s="5">
        <f>($E894/$D894)*100</f>
        <v>40.75</v>
      </c>
      <c r="P894">
        <f>AVERAGE($E894,$N894)</f>
        <v>1231</v>
      </c>
      <c r="Q894" t="s">
        <v>8325</v>
      </c>
      <c r="R894" t="s">
        <v>8329</v>
      </c>
      <c r="S894" t="s">
        <v>8279</v>
      </c>
      <c r="T894" t="b">
        <v>0</v>
      </c>
    </row>
    <row r="895" spans="1:20" ht="49.5" x14ac:dyDescent="0.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 s="9">
        <f>(I895/86400)+25569+(-5/24)</f>
        <v>42095.647719907407</v>
      </c>
      <c r="K895">
        <v>1425331963</v>
      </c>
      <c r="L895" s="9">
        <f>($K895/86400)+DATE(1970,1,1)</f>
        <v>42065.897719907407</v>
      </c>
      <c r="M895" t="b">
        <v>0</v>
      </c>
      <c r="N895">
        <v>5</v>
      </c>
      <c r="O895" s="5">
        <f>($E895/$D895)*100</f>
        <v>10</v>
      </c>
      <c r="P895">
        <f>AVERAGE($E895,$N895)</f>
        <v>102.5</v>
      </c>
      <c r="Q895" t="s">
        <v>8325</v>
      </c>
      <c r="R895" t="s">
        <v>8329</v>
      </c>
      <c r="S895" t="s">
        <v>8279</v>
      </c>
      <c r="T895" t="b">
        <v>0</v>
      </c>
    </row>
    <row r="896" spans="1:20" ht="66" x14ac:dyDescent="0.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 s="9">
        <f>(I896/86400)+25569+(-5/24)</f>
        <v>42526.773263888885</v>
      </c>
      <c r="K896">
        <v>1462577610</v>
      </c>
      <c r="L896" s="9">
        <f>($K896/86400)+DATE(1970,1,1)</f>
        <v>42496.98159722222</v>
      </c>
      <c r="M896" t="b">
        <v>0</v>
      </c>
      <c r="N896">
        <v>53</v>
      </c>
      <c r="O896" s="5">
        <f>($E896/$D896)*100</f>
        <v>39.17</v>
      </c>
      <c r="P896">
        <f>AVERAGE($E896,$N896)</f>
        <v>3943.5</v>
      </c>
      <c r="Q896" t="s">
        <v>8325</v>
      </c>
      <c r="R896" t="s">
        <v>8329</v>
      </c>
      <c r="S896" t="s">
        <v>8279</v>
      </c>
      <c r="T896" t="b">
        <v>0</v>
      </c>
    </row>
    <row r="897" spans="1:20" ht="66" x14ac:dyDescent="0.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 s="9">
        <f>(I897/86400)+25569+(-5/24)</f>
        <v>40475.919317129628</v>
      </c>
      <c r="K897">
        <v>1284087829</v>
      </c>
      <c r="L897" s="9">
        <f>($K897/86400)+DATE(1970,1,1)</f>
        <v>40431.127650462964</v>
      </c>
      <c r="M897" t="b">
        <v>0</v>
      </c>
      <c r="N897">
        <v>7</v>
      </c>
      <c r="O897" s="5">
        <f>($E897/$D897)*100</f>
        <v>2.4375</v>
      </c>
      <c r="P897">
        <f>AVERAGE($E897,$N897)</f>
        <v>101</v>
      </c>
      <c r="Q897" t="s">
        <v>8325</v>
      </c>
      <c r="R897" t="s">
        <v>8329</v>
      </c>
      <c r="S897" t="s">
        <v>8279</v>
      </c>
      <c r="T897" t="b">
        <v>0</v>
      </c>
    </row>
    <row r="898" spans="1:20" ht="66" x14ac:dyDescent="0.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 s="9">
        <f>(I898/86400)+25569+(-5/24)</f>
        <v>42243.958333333336</v>
      </c>
      <c r="K898">
        <v>1438549026</v>
      </c>
      <c r="L898" s="9">
        <f>($K898/86400)+DATE(1970,1,1)</f>
        <v>42218.872986111106</v>
      </c>
      <c r="M898" t="b">
        <v>0</v>
      </c>
      <c r="N898">
        <v>72</v>
      </c>
      <c r="O898" s="5">
        <f>($E898/$D898)*100</f>
        <v>40</v>
      </c>
      <c r="P898">
        <f>AVERAGE($E898,$N898)</f>
        <v>1636</v>
      </c>
      <c r="Q898" t="s">
        <v>8325</v>
      </c>
      <c r="R898" t="s">
        <v>8329</v>
      </c>
      <c r="S898" t="s">
        <v>8279</v>
      </c>
      <c r="T898" t="b">
        <v>0</v>
      </c>
    </row>
    <row r="899" spans="1:20" ht="66" x14ac:dyDescent="0.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 s="9">
        <f>(I899/86400)+25569+(-5/24)</f>
        <v>41241.52208333333</v>
      </c>
      <c r="K899">
        <v>1351528308</v>
      </c>
      <c r="L899" s="9">
        <f>($K899/86400)+DATE(1970,1,1)</f>
        <v>41211.688750000001</v>
      </c>
      <c r="M899" t="b">
        <v>0</v>
      </c>
      <c r="N899">
        <v>0</v>
      </c>
      <c r="O899" s="5">
        <f>($E899/$D899)*100</f>
        <v>0</v>
      </c>
      <c r="P899">
        <f>AVERAGE($E899,$N899)</f>
        <v>0</v>
      </c>
      <c r="Q899" t="s">
        <v>8325</v>
      </c>
      <c r="R899" t="s">
        <v>8329</v>
      </c>
      <c r="S899" t="s">
        <v>8279</v>
      </c>
      <c r="T899" t="b">
        <v>0</v>
      </c>
    </row>
    <row r="900" spans="1:20" ht="66" x14ac:dyDescent="0.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 s="9">
        <f>(I900/86400)+25569+(-5/24)</f>
        <v>40923.549884259257</v>
      </c>
      <c r="K900">
        <v>1322763110</v>
      </c>
      <c r="L900" s="9">
        <f>($K900/86400)+DATE(1970,1,1)</f>
        <v>40878.758217592593</v>
      </c>
      <c r="M900" t="b">
        <v>0</v>
      </c>
      <c r="N900">
        <v>2</v>
      </c>
      <c r="O900" s="5">
        <f>($E900/$D900)*100</f>
        <v>2.8000000000000003</v>
      </c>
      <c r="P900">
        <f>AVERAGE($E900,$N900)</f>
        <v>36</v>
      </c>
      <c r="Q900" t="s">
        <v>8325</v>
      </c>
      <c r="R900" t="s">
        <v>8329</v>
      </c>
      <c r="S900" t="s">
        <v>8279</v>
      </c>
      <c r="T900" t="b">
        <v>0</v>
      </c>
    </row>
    <row r="901" spans="1:20" ht="49.5" x14ac:dyDescent="0.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 s="9">
        <f>(I901/86400)+25569+(-5/24)</f>
        <v>40690.890763888885</v>
      </c>
      <c r="K901">
        <v>1302661362</v>
      </c>
      <c r="L901" s="9">
        <f>($K901/86400)+DATE(1970,1,1)</f>
        <v>40646.099097222221</v>
      </c>
      <c r="M901" t="b">
        <v>0</v>
      </c>
      <c r="N901">
        <v>8</v>
      </c>
      <c r="O901" s="5">
        <f>($E901/$D901)*100</f>
        <v>37.333333333333336</v>
      </c>
      <c r="P901">
        <f>AVERAGE($E901,$N901)</f>
        <v>144</v>
      </c>
      <c r="Q901" t="s">
        <v>8325</v>
      </c>
      <c r="R901" t="s">
        <v>8329</v>
      </c>
      <c r="S901" t="s">
        <v>8279</v>
      </c>
      <c r="T901" t="b">
        <v>0</v>
      </c>
    </row>
    <row r="902" spans="1:20" ht="49.5" x14ac:dyDescent="0.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 s="9">
        <f>(I902/86400)+25569+(-5/24)</f>
        <v>42459.599560185183</v>
      </c>
      <c r="K902">
        <v>1456777402</v>
      </c>
      <c r="L902" s="9">
        <f>($K902/86400)+DATE(1970,1,1)</f>
        <v>42429.84956018519</v>
      </c>
      <c r="M902" t="b">
        <v>0</v>
      </c>
      <c r="N902">
        <v>2</v>
      </c>
      <c r="O902" s="5">
        <f>($E902/$D902)*100</f>
        <v>0.42</v>
      </c>
      <c r="P902">
        <f>AVERAGE($E902,$N902)</f>
        <v>11.5</v>
      </c>
      <c r="Q902" t="s">
        <v>8325</v>
      </c>
      <c r="R902" t="s">
        <v>8328</v>
      </c>
      <c r="S902" t="s">
        <v>8278</v>
      </c>
      <c r="T902" t="b">
        <v>0</v>
      </c>
    </row>
    <row r="903" spans="1:20" ht="66" x14ac:dyDescent="0.3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 s="9">
        <f>(I903/86400)+25569+(-5/24)</f>
        <v>40337.59097222222</v>
      </c>
      <c r="K903">
        <v>1272050914</v>
      </c>
      <c r="L903" s="9">
        <f>($K903/86400)+DATE(1970,1,1)</f>
        <v>40291.81150462963</v>
      </c>
      <c r="M903" t="b">
        <v>0</v>
      </c>
      <c r="N903">
        <v>0</v>
      </c>
      <c r="O903" s="5">
        <f>($E903/$D903)*100</f>
        <v>0</v>
      </c>
      <c r="P903">
        <f>AVERAGE($E903,$N903)</f>
        <v>0</v>
      </c>
      <c r="Q903" t="s">
        <v>8325</v>
      </c>
      <c r="R903" t="s">
        <v>8328</v>
      </c>
      <c r="S903" t="s">
        <v>8278</v>
      </c>
      <c r="T903" t="b">
        <v>0</v>
      </c>
    </row>
    <row r="904" spans="1:20" ht="66" x14ac:dyDescent="0.3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 s="9">
        <f>(I904/86400)+25569+(-5/24)</f>
        <v>41881.4375</v>
      </c>
      <c r="K904">
        <v>1404947422</v>
      </c>
      <c r="L904" s="9">
        <f>($K904/86400)+DATE(1970,1,1)</f>
        <v>41829.965532407405</v>
      </c>
      <c r="M904" t="b">
        <v>0</v>
      </c>
      <c r="N904">
        <v>3</v>
      </c>
      <c r="O904" s="5">
        <f>($E904/$D904)*100</f>
        <v>0.3</v>
      </c>
      <c r="P904">
        <f>AVERAGE($E904,$N904)</f>
        <v>46.5</v>
      </c>
      <c r="Q904" t="s">
        <v>8325</v>
      </c>
      <c r="R904" t="s">
        <v>8328</v>
      </c>
      <c r="S904" t="s">
        <v>8278</v>
      </c>
      <c r="T904" t="b">
        <v>0</v>
      </c>
    </row>
    <row r="905" spans="1:20" ht="49.5" x14ac:dyDescent="0.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 s="9">
        <f>(I905/86400)+25569+(-5/24)</f>
        <v>41174.892361111109</v>
      </c>
      <c r="K905">
        <v>1346180780</v>
      </c>
      <c r="L905" s="9">
        <f>($K905/86400)+DATE(1970,1,1)</f>
        <v>41149.796064814815</v>
      </c>
      <c r="M905" t="b">
        <v>0</v>
      </c>
      <c r="N905">
        <v>4</v>
      </c>
      <c r="O905" s="5">
        <f>($E905/$D905)*100</f>
        <v>3.2</v>
      </c>
      <c r="P905">
        <f>AVERAGE($E905,$N905)</f>
        <v>82</v>
      </c>
      <c r="Q905" t="s">
        <v>8325</v>
      </c>
      <c r="R905" t="s">
        <v>8328</v>
      </c>
      <c r="S905" t="s">
        <v>8278</v>
      </c>
      <c r="T905" t="b">
        <v>0</v>
      </c>
    </row>
    <row r="906" spans="1:20" ht="49.5" x14ac:dyDescent="0.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 s="9">
        <f>(I906/86400)+25569+(-5/24)</f>
        <v>42371.87195601852</v>
      </c>
      <c r="K906">
        <v>1449194137</v>
      </c>
      <c r="L906" s="9">
        <f>($K906/86400)+DATE(1970,1,1)</f>
        <v>42342.080289351856</v>
      </c>
      <c r="M906" t="b">
        <v>0</v>
      </c>
      <c r="N906">
        <v>3</v>
      </c>
      <c r="O906" s="5">
        <f>($E906/$D906)*100</f>
        <v>0.30199999999999999</v>
      </c>
      <c r="P906">
        <f>AVERAGE($E906,$N906)</f>
        <v>77</v>
      </c>
      <c r="Q906" t="s">
        <v>8325</v>
      </c>
      <c r="R906" t="s">
        <v>8328</v>
      </c>
      <c r="S906" t="s">
        <v>8278</v>
      </c>
      <c r="T906" t="b">
        <v>0</v>
      </c>
    </row>
    <row r="907" spans="1:20" ht="49.5" x14ac:dyDescent="0.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 s="9">
        <f>(I907/86400)+25569+(-5/24)</f>
        <v>40567.031550925924</v>
      </c>
      <c r="K907">
        <v>1290663926</v>
      </c>
      <c r="L907" s="9">
        <f>($K907/86400)+DATE(1970,1,1)</f>
        <v>40507.239884259259</v>
      </c>
      <c r="M907" t="b">
        <v>0</v>
      </c>
      <c r="N907">
        <v>6</v>
      </c>
      <c r="O907" s="5">
        <f>($E907/$D907)*100</f>
        <v>3.0153846153846153</v>
      </c>
      <c r="P907">
        <f>AVERAGE($E907,$N907)</f>
        <v>101</v>
      </c>
      <c r="Q907" t="s">
        <v>8325</v>
      </c>
      <c r="R907" t="s">
        <v>8328</v>
      </c>
      <c r="S907" t="s">
        <v>8278</v>
      </c>
      <c r="T907" t="b">
        <v>0</v>
      </c>
    </row>
    <row r="908" spans="1:20" ht="33" x14ac:dyDescent="0.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 s="9">
        <f>(I908/86400)+25569+(-5/24)</f>
        <v>41710.939699074072</v>
      </c>
      <c r="K908">
        <v>1392093190</v>
      </c>
      <c r="L908" s="9">
        <f>($K908/86400)+DATE(1970,1,1)</f>
        <v>41681.189699074072</v>
      </c>
      <c r="M908" t="b">
        <v>0</v>
      </c>
      <c r="N908">
        <v>0</v>
      </c>
      <c r="O908" s="5">
        <f>($E908/$D908)*100</f>
        <v>0</v>
      </c>
      <c r="P908">
        <f>AVERAGE($E908,$N908)</f>
        <v>0</v>
      </c>
      <c r="Q908" t="s">
        <v>8325</v>
      </c>
      <c r="R908" t="s">
        <v>8328</v>
      </c>
      <c r="S908" t="s">
        <v>8278</v>
      </c>
      <c r="T908" t="b">
        <v>0</v>
      </c>
    </row>
    <row r="909" spans="1:20" ht="49.5" x14ac:dyDescent="0.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 s="9">
        <f>(I909/86400)+25569+(-5/24)</f>
        <v>40796.9840625</v>
      </c>
      <c r="K909">
        <v>1313123823</v>
      </c>
      <c r="L909" s="9">
        <f>($K909/86400)+DATE(1970,1,1)</f>
        <v>40767.192395833335</v>
      </c>
      <c r="M909" t="b">
        <v>0</v>
      </c>
      <c r="N909">
        <v>0</v>
      </c>
      <c r="O909" s="5">
        <f>($E909/$D909)*100</f>
        <v>0</v>
      </c>
      <c r="P909">
        <f>AVERAGE($E909,$N909)</f>
        <v>0</v>
      </c>
      <c r="Q909" t="s">
        <v>8325</v>
      </c>
      <c r="R909" t="s">
        <v>8328</v>
      </c>
      <c r="S909" t="s">
        <v>8278</v>
      </c>
      <c r="T909" t="b">
        <v>0</v>
      </c>
    </row>
    <row r="910" spans="1:20" ht="49.5" x14ac:dyDescent="0.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 s="9">
        <f>(I910/86400)+25569+(-5/24)</f>
        <v>40385.999305555553</v>
      </c>
      <c r="K910">
        <v>1276283655</v>
      </c>
      <c r="L910" s="9">
        <f>($K910/86400)+DATE(1970,1,1)</f>
        <v>40340.801562499997</v>
      </c>
      <c r="M910" t="b">
        <v>0</v>
      </c>
      <c r="N910">
        <v>0</v>
      </c>
      <c r="O910" s="5">
        <f>($E910/$D910)*100</f>
        <v>0</v>
      </c>
      <c r="P910">
        <f>AVERAGE($E910,$N910)</f>
        <v>0</v>
      </c>
      <c r="Q910" t="s">
        <v>8325</v>
      </c>
      <c r="R910" t="s">
        <v>8328</v>
      </c>
      <c r="S910" t="s">
        <v>8278</v>
      </c>
      <c r="T910" t="b">
        <v>0</v>
      </c>
    </row>
    <row r="911" spans="1:20" ht="66" x14ac:dyDescent="0.3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 s="9">
        <f>(I911/86400)+25569+(-5/24)</f>
        <v>41112.958333333328</v>
      </c>
      <c r="K911">
        <v>1340296440</v>
      </c>
      <c r="L911" s="9">
        <f>($K911/86400)+DATE(1970,1,1)</f>
        <v>41081.69027777778</v>
      </c>
      <c r="M911" t="b">
        <v>0</v>
      </c>
      <c r="N911">
        <v>8</v>
      </c>
      <c r="O911" s="5">
        <f>($E911/$D911)*100</f>
        <v>3.25</v>
      </c>
      <c r="P911">
        <f>AVERAGE($E911,$N911)</f>
        <v>264</v>
      </c>
      <c r="Q911" t="s">
        <v>8325</v>
      </c>
      <c r="R911" t="s">
        <v>8328</v>
      </c>
      <c r="S911" t="s">
        <v>8278</v>
      </c>
      <c r="T911" t="b">
        <v>0</v>
      </c>
    </row>
    <row r="912" spans="1:20" ht="49.5" x14ac:dyDescent="0.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 s="9">
        <f>(I912/86400)+25569+(-5/24)</f>
        <v>42797.337025462963</v>
      </c>
      <c r="K912">
        <v>1483362319</v>
      </c>
      <c r="L912" s="9">
        <f>($K912/86400)+DATE(1970,1,1)</f>
        <v>42737.545358796298</v>
      </c>
      <c r="M912" t="b">
        <v>0</v>
      </c>
      <c r="N912">
        <v>5</v>
      </c>
      <c r="O912" s="5">
        <f>($E912/$D912)*100</f>
        <v>22.363636363636363</v>
      </c>
      <c r="P912">
        <f>AVERAGE($E912,$N912)</f>
        <v>64</v>
      </c>
      <c r="Q912" t="s">
        <v>8325</v>
      </c>
      <c r="R912" t="s">
        <v>8328</v>
      </c>
      <c r="S912" t="s">
        <v>8278</v>
      </c>
      <c r="T912" t="b">
        <v>0</v>
      </c>
    </row>
    <row r="913" spans="1:20" ht="66" x14ac:dyDescent="0.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 s="9">
        <f>(I913/86400)+25569+(-5/24)</f>
        <v>41662.796817129631</v>
      </c>
      <c r="K913">
        <v>1388707645</v>
      </c>
      <c r="L913" s="9">
        <f>($K913/86400)+DATE(1970,1,1)</f>
        <v>41642.005150462966</v>
      </c>
      <c r="M913" t="b">
        <v>0</v>
      </c>
      <c r="N913">
        <v>0</v>
      </c>
      <c r="O913" s="5">
        <f>($E913/$D913)*100</f>
        <v>0</v>
      </c>
      <c r="P913">
        <f>AVERAGE($E913,$N913)</f>
        <v>0</v>
      </c>
      <c r="Q913" t="s">
        <v>8325</v>
      </c>
      <c r="R913" t="s">
        <v>8328</v>
      </c>
      <c r="S913" t="s">
        <v>8278</v>
      </c>
      <c r="T913" t="b">
        <v>0</v>
      </c>
    </row>
    <row r="914" spans="1:20" ht="49.5" x14ac:dyDescent="0.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 s="9">
        <f>(I914/86400)+25569+(-5/24)</f>
        <v>41253.942673611113</v>
      </c>
      <c r="K914">
        <v>1350009447</v>
      </c>
      <c r="L914" s="9">
        <f>($K914/86400)+DATE(1970,1,1)</f>
        <v>41194.109340277777</v>
      </c>
      <c r="M914" t="b">
        <v>0</v>
      </c>
      <c r="N914">
        <v>2</v>
      </c>
      <c r="O914" s="5">
        <f>($E914/$D914)*100</f>
        <v>0.85714285714285721</v>
      </c>
      <c r="P914">
        <f>AVERAGE($E914,$N914)</f>
        <v>16</v>
      </c>
      <c r="Q914" t="s">
        <v>8325</v>
      </c>
      <c r="R914" t="s">
        <v>8328</v>
      </c>
      <c r="S914" t="s">
        <v>8278</v>
      </c>
      <c r="T914" t="b">
        <v>0</v>
      </c>
    </row>
    <row r="915" spans="1:20" ht="66" x14ac:dyDescent="0.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 s="9">
        <f>(I915/86400)+25569+(-5/24)</f>
        <v>41033.930775462963</v>
      </c>
      <c r="K915">
        <v>1333596019</v>
      </c>
      <c r="L915" s="9">
        <f>($K915/86400)+DATE(1970,1,1)</f>
        <v>41004.139108796298</v>
      </c>
      <c r="M915" t="b">
        <v>0</v>
      </c>
      <c r="N915">
        <v>24</v>
      </c>
      <c r="O915" s="5">
        <f>($E915/$D915)*100</f>
        <v>6.6066666666666665</v>
      </c>
      <c r="P915">
        <f>AVERAGE($E915,$N915)</f>
        <v>1003</v>
      </c>
      <c r="Q915" t="s">
        <v>8325</v>
      </c>
      <c r="R915" t="s">
        <v>8328</v>
      </c>
      <c r="S915" t="s">
        <v>8278</v>
      </c>
      <c r="T915" t="b">
        <v>0</v>
      </c>
    </row>
    <row r="916" spans="1:20" ht="49.5" x14ac:dyDescent="0.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 s="9">
        <f>(I916/86400)+25569+(-5/24)</f>
        <v>41146.554942129624</v>
      </c>
      <c r="K916">
        <v>1343326747</v>
      </c>
      <c r="L916" s="9">
        <f>($K916/86400)+DATE(1970,1,1)</f>
        <v>41116.763275462959</v>
      </c>
      <c r="M916" t="b">
        <v>0</v>
      </c>
      <c r="N916">
        <v>0</v>
      </c>
      <c r="O916" s="5">
        <f>($E916/$D916)*100</f>
        <v>0</v>
      </c>
      <c r="P916">
        <f>AVERAGE($E916,$N916)</f>
        <v>0</v>
      </c>
      <c r="Q916" t="s">
        <v>8325</v>
      </c>
      <c r="R916" t="s">
        <v>8328</v>
      </c>
      <c r="S916" t="s">
        <v>8278</v>
      </c>
      <c r="T916" t="b">
        <v>0</v>
      </c>
    </row>
    <row r="917" spans="1:20" ht="49.5" x14ac:dyDescent="0.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 s="9">
        <f>(I917/86400)+25569+(-5/24)</f>
        <v>40968.999305555553</v>
      </c>
      <c r="K917">
        <v>1327853914</v>
      </c>
      <c r="L917" s="9">
        <f>($K917/86400)+DATE(1970,1,1)</f>
        <v>40937.679560185185</v>
      </c>
      <c r="M917" t="b">
        <v>0</v>
      </c>
      <c r="N917">
        <v>9</v>
      </c>
      <c r="O917" s="5">
        <f>($E917/$D917)*100</f>
        <v>5.7692307692307692</v>
      </c>
      <c r="P917">
        <f>AVERAGE($E917,$N917)</f>
        <v>192</v>
      </c>
      <c r="Q917" t="s">
        <v>8325</v>
      </c>
      <c r="R917" t="s">
        <v>8328</v>
      </c>
      <c r="S917" t="s">
        <v>8278</v>
      </c>
      <c r="T917" t="b">
        <v>0</v>
      </c>
    </row>
    <row r="918" spans="1:20" ht="49.5" x14ac:dyDescent="0.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 s="9">
        <f>(I918/86400)+25569+(-5/24)</f>
        <v>40473</v>
      </c>
      <c r="K918">
        <v>1284409734</v>
      </c>
      <c r="L918" s="9">
        <f>($K918/86400)+DATE(1970,1,1)</f>
        <v>40434.853402777779</v>
      </c>
      <c r="M918" t="b">
        <v>0</v>
      </c>
      <c r="N918">
        <v>0</v>
      </c>
      <c r="O918" s="5">
        <f>($E918/$D918)*100</f>
        <v>0</v>
      </c>
      <c r="P918">
        <f>AVERAGE($E918,$N918)</f>
        <v>0</v>
      </c>
      <c r="Q918" t="s">
        <v>8325</v>
      </c>
      <c r="R918" t="s">
        <v>8328</v>
      </c>
      <c r="S918" t="s">
        <v>8278</v>
      </c>
      <c r="T918" t="b">
        <v>0</v>
      </c>
    </row>
    <row r="919" spans="1:20" ht="66" x14ac:dyDescent="0.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 s="9">
        <f>(I919/86400)+25569+(-5/24)</f>
        <v>41833.895833333328</v>
      </c>
      <c r="K919">
        <v>1402612730</v>
      </c>
      <c r="L919" s="9">
        <f>($K919/86400)+DATE(1970,1,1)</f>
        <v>41802.94363425926</v>
      </c>
      <c r="M919" t="b">
        <v>0</v>
      </c>
      <c r="N919">
        <v>1</v>
      </c>
      <c r="O919" s="5">
        <f>($E919/$D919)*100</f>
        <v>0.6</v>
      </c>
      <c r="P919">
        <f>AVERAGE($E919,$N919)</f>
        <v>15.5</v>
      </c>
      <c r="Q919" t="s">
        <v>8325</v>
      </c>
      <c r="R919" t="s">
        <v>8328</v>
      </c>
      <c r="S919" t="s">
        <v>8278</v>
      </c>
      <c r="T919" t="b">
        <v>0</v>
      </c>
    </row>
    <row r="920" spans="1:20" ht="66" x14ac:dyDescent="0.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 s="9">
        <f>(I920/86400)+25569+(-5/24)</f>
        <v>41974.749548611107</v>
      </c>
      <c r="K920">
        <v>1414879161</v>
      </c>
      <c r="L920" s="9">
        <f>($K920/86400)+DATE(1970,1,1)</f>
        <v>41944.916215277779</v>
      </c>
      <c r="M920" t="b">
        <v>0</v>
      </c>
      <c r="N920">
        <v>10</v>
      </c>
      <c r="O920" s="5">
        <f>($E920/$D920)*100</f>
        <v>5.0256410256410255</v>
      </c>
      <c r="P920">
        <f>AVERAGE($E920,$N920)</f>
        <v>103</v>
      </c>
      <c r="Q920" t="s">
        <v>8325</v>
      </c>
      <c r="R920" t="s">
        <v>8328</v>
      </c>
      <c r="S920" t="s">
        <v>8278</v>
      </c>
      <c r="T920" t="b">
        <v>0</v>
      </c>
    </row>
    <row r="921" spans="1:20" x14ac:dyDescent="0.3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 s="9">
        <f>(I921/86400)+25569+(-5/24)</f>
        <v>41262.433391203704</v>
      </c>
      <c r="K921">
        <v>1352906645</v>
      </c>
      <c r="L921" s="9">
        <f>($K921/86400)+DATE(1970,1,1)</f>
        <v>41227.641724537039</v>
      </c>
      <c r="M921" t="b">
        <v>0</v>
      </c>
      <c r="N921">
        <v>1</v>
      </c>
      <c r="O921" s="5">
        <f>($E921/$D921)*100</f>
        <v>0.5</v>
      </c>
      <c r="P921">
        <f>AVERAGE($E921,$N921)</f>
        <v>50.5</v>
      </c>
      <c r="Q921" t="s">
        <v>8325</v>
      </c>
      <c r="R921" t="s">
        <v>8328</v>
      </c>
      <c r="S921" t="s">
        <v>8278</v>
      </c>
      <c r="T921" t="b">
        <v>0</v>
      </c>
    </row>
    <row r="922" spans="1:20" ht="49.5" x14ac:dyDescent="0.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 s="9">
        <f>(I922/86400)+25569+(-5/24)</f>
        <v>41592.504884259259</v>
      </c>
      <c r="K922">
        <v>1381853222</v>
      </c>
      <c r="L922" s="9">
        <f>($K922/86400)+DATE(1970,1,1)</f>
        <v>41562.671550925923</v>
      </c>
      <c r="M922" t="b">
        <v>0</v>
      </c>
      <c r="N922">
        <v>0</v>
      </c>
      <c r="O922" s="5">
        <f>($E922/$D922)*100</f>
        <v>0</v>
      </c>
      <c r="P922">
        <f>AVERAGE($E922,$N922)</f>
        <v>0</v>
      </c>
      <c r="Q922" t="s">
        <v>8325</v>
      </c>
      <c r="R922" t="s">
        <v>8328</v>
      </c>
      <c r="S922" t="s">
        <v>8278</v>
      </c>
      <c r="T922" t="b">
        <v>0</v>
      </c>
    </row>
    <row r="923" spans="1:20" ht="66" x14ac:dyDescent="0.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 s="9">
        <f>(I923/86400)+25569+(-5/24)</f>
        <v>40889.004351851851</v>
      </c>
      <c r="K923">
        <v>1320033976</v>
      </c>
      <c r="L923" s="9">
        <f>($K923/86400)+DATE(1970,1,1)</f>
        <v>40847.171018518522</v>
      </c>
      <c r="M923" t="b">
        <v>0</v>
      </c>
      <c r="N923">
        <v>20</v>
      </c>
      <c r="O923" s="5">
        <f>($E923/$D923)*100</f>
        <v>30.9</v>
      </c>
      <c r="P923">
        <f>AVERAGE($E923,$N923)</f>
        <v>2327.5</v>
      </c>
      <c r="Q923" t="s">
        <v>8325</v>
      </c>
      <c r="R923" t="s">
        <v>8328</v>
      </c>
      <c r="S923" t="s">
        <v>8278</v>
      </c>
      <c r="T923" t="b">
        <v>0</v>
      </c>
    </row>
    <row r="924" spans="1:20" ht="49.5" x14ac:dyDescent="0.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 s="9">
        <f>(I924/86400)+25569+(-5/24)</f>
        <v>41913.32167824074</v>
      </c>
      <c r="K924">
        <v>1409143393</v>
      </c>
      <c r="L924" s="9">
        <f>($K924/86400)+DATE(1970,1,1)</f>
        <v>41878.530011574076</v>
      </c>
      <c r="M924" t="b">
        <v>0</v>
      </c>
      <c r="N924">
        <v>30</v>
      </c>
      <c r="O924" s="5">
        <f>($E924/$D924)*100</f>
        <v>21.037037037037038</v>
      </c>
      <c r="P924">
        <f>AVERAGE($E924,$N924)</f>
        <v>2855</v>
      </c>
      <c r="Q924" t="s">
        <v>8325</v>
      </c>
      <c r="R924" t="s">
        <v>8328</v>
      </c>
      <c r="S924" t="s">
        <v>8278</v>
      </c>
      <c r="T924" t="b">
        <v>0</v>
      </c>
    </row>
    <row r="925" spans="1:20" ht="66" x14ac:dyDescent="0.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 s="9">
        <f>(I925/86400)+25569+(-5/24)</f>
        <v>41964.793090277781</v>
      </c>
      <c r="K925">
        <v>1414018923</v>
      </c>
      <c r="L925" s="9">
        <f>($K925/86400)+DATE(1970,1,1)</f>
        <v>41934.959756944445</v>
      </c>
      <c r="M925" t="b">
        <v>0</v>
      </c>
      <c r="N925">
        <v>6</v>
      </c>
      <c r="O925" s="5">
        <f>($E925/$D925)*100</f>
        <v>2.1999999999999997</v>
      </c>
      <c r="P925">
        <f>AVERAGE($E925,$N925)</f>
        <v>168</v>
      </c>
      <c r="Q925" t="s">
        <v>8325</v>
      </c>
      <c r="R925" t="s">
        <v>8328</v>
      </c>
      <c r="S925" t="s">
        <v>8278</v>
      </c>
      <c r="T925" t="b">
        <v>0</v>
      </c>
    </row>
    <row r="926" spans="1:20" ht="66" x14ac:dyDescent="0.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 s="9">
        <f>(I926/86400)+25569+(-5/24)</f>
        <v>41318.734594907401</v>
      </c>
      <c r="K926">
        <v>1358203069</v>
      </c>
      <c r="L926" s="9">
        <f>($K926/86400)+DATE(1970,1,1)</f>
        <v>41288.942928240736</v>
      </c>
      <c r="M926" t="b">
        <v>0</v>
      </c>
      <c r="N926">
        <v>15</v>
      </c>
      <c r="O926" s="5">
        <f>($E926/$D926)*100</f>
        <v>10.9</v>
      </c>
      <c r="P926">
        <f>AVERAGE($E926,$N926)</f>
        <v>171</v>
      </c>
      <c r="Q926" t="s">
        <v>8325</v>
      </c>
      <c r="R926" t="s">
        <v>8328</v>
      </c>
      <c r="S926" t="s">
        <v>8278</v>
      </c>
      <c r="T926" t="b">
        <v>0</v>
      </c>
    </row>
    <row r="927" spans="1:20" ht="49.5" x14ac:dyDescent="0.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 s="9">
        <f>(I927/86400)+25569+(-5/24)</f>
        <v>41605.71424768518</v>
      </c>
      <c r="K927">
        <v>1382994511</v>
      </c>
      <c r="L927" s="9">
        <f>($K927/86400)+DATE(1970,1,1)</f>
        <v>41575.880914351852</v>
      </c>
      <c r="M927" t="b">
        <v>0</v>
      </c>
      <c r="N927">
        <v>5</v>
      </c>
      <c r="O927" s="5">
        <f>($E927/$D927)*100</f>
        <v>2.666666666666667</v>
      </c>
      <c r="P927">
        <f>AVERAGE($E927,$N927)</f>
        <v>82.5</v>
      </c>
      <c r="Q927" t="s">
        <v>8325</v>
      </c>
      <c r="R927" t="s">
        <v>8328</v>
      </c>
      <c r="S927" t="s">
        <v>8278</v>
      </c>
      <c r="T927" t="b">
        <v>0</v>
      </c>
    </row>
    <row r="928" spans="1:20" ht="66" x14ac:dyDescent="0.3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 s="9">
        <f>(I928/86400)+25569+(-5/24)</f>
        <v>40367.736111111109</v>
      </c>
      <c r="K928">
        <v>1276043330</v>
      </c>
      <c r="L928" s="9">
        <f>($K928/86400)+DATE(1970,1,1)</f>
        <v>40338.02002314815</v>
      </c>
      <c r="M928" t="b">
        <v>0</v>
      </c>
      <c r="N928">
        <v>0</v>
      </c>
      <c r="O928" s="5">
        <f>($E928/$D928)*100</f>
        <v>0</v>
      </c>
      <c r="P928">
        <f>AVERAGE($E928,$N928)</f>
        <v>0</v>
      </c>
      <c r="Q928" t="s">
        <v>8325</v>
      </c>
      <c r="R928" t="s">
        <v>8328</v>
      </c>
      <c r="S928" t="s">
        <v>8278</v>
      </c>
      <c r="T928" t="b">
        <v>0</v>
      </c>
    </row>
    <row r="929" spans="1:20" ht="33" x14ac:dyDescent="0.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 s="9">
        <f>(I929/86400)+25569+(-5/24)</f>
        <v>41043.614525462959</v>
      </c>
      <c r="K929">
        <v>1334432695</v>
      </c>
      <c r="L929" s="9">
        <f>($K929/86400)+DATE(1970,1,1)</f>
        <v>41013.822858796295</v>
      </c>
      <c r="M929" t="b">
        <v>0</v>
      </c>
      <c r="N929">
        <v>0</v>
      </c>
      <c r="O929" s="5">
        <f>($E929/$D929)*100</f>
        <v>0</v>
      </c>
      <c r="P929">
        <f>AVERAGE($E929,$N929)</f>
        <v>0</v>
      </c>
      <c r="Q929" t="s">
        <v>8325</v>
      </c>
      <c r="R929" t="s">
        <v>8328</v>
      </c>
      <c r="S929" t="s">
        <v>8278</v>
      </c>
      <c r="T929" t="b">
        <v>0</v>
      </c>
    </row>
    <row r="930" spans="1:20" ht="49.5" x14ac:dyDescent="0.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 s="9">
        <f>(I930/86400)+25569+(-5/24)</f>
        <v>41230.791666666664</v>
      </c>
      <c r="K930">
        <v>1348864913</v>
      </c>
      <c r="L930" s="9">
        <f>($K930/86400)+DATE(1970,1,1)</f>
        <v>41180.86241898148</v>
      </c>
      <c r="M930" t="b">
        <v>0</v>
      </c>
      <c r="N930">
        <v>28</v>
      </c>
      <c r="O930" s="5">
        <f>($E930/$D930)*100</f>
        <v>10.86206896551724</v>
      </c>
      <c r="P930">
        <f>AVERAGE($E930,$N930)</f>
        <v>801.5</v>
      </c>
      <c r="Q930" t="s">
        <v>8325</v>
      </c>
      <c r="R930" t="s">
        <v>8328</v>
      </c>
      <c r="S930" t="s">
        <v>8278</v>
      </c>
      <c r="T930" t="b">
        <v>0</v>
      </c>
    </row>
    <row r="931" spans="1:20" ht="49.5" x14ac:dyDescent="0.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 s="9">
        <f>(I931/86400)+25569+(-5/24)</f>
        <v>41007.988067129627</v>
      </c>
      <c r="K931">
        <v>1331358169</v>
      </c>
      <c r="L931" s="9">
        <f>($K931/86400)+DATE(1970,1,1)</f>
        <v>40978.238067129627</v>
      </c>
      <c r="M931" t="b">
        <v>0</v>
      </c>
      <c r="N931">
        <v>0</v>
      </c>
      <c r="O931" s="5">
        <f>($E931/$D931)*100</f>
        <v>0</v>
      </c>
      <c r="P931">
        <f>AVERAGE($E931,$N931)</f>
        <v>0</v>
      </c>
      <c r="Q931" t="s">
        <v>8325</v>
      </c>
      <c r="R931" t="s">
        <v>8328</v>
      </c>
      <c r="S931" t="s">
        <v>8278</v>
      </c>
      <c r="T931" t="b">
        <v>0</v>
      </c>
    </row>
    <row r="932" spans="1:20" ht="66" x14ac:dyDescent="0.3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 s="9">
        <f>(I932/86400)+25569+(-5/24)</f>
        <v>40354.688888888886</v>
      </c>
      <c r="K932">
        <v>1273874306</v>
      </c>
      <c r="L932" s="9">
        <f>($K932/86400)+DATE(1970,1,1)</f>
        <v>40312.915578703702</v>
      </c>
      <c r="M932" t="b">
        <v>0</v>
      </c>
      <c r="N932">
        <v>5</v>
      </c>
      <c r="O932" s="5">
        <f>($E932/$D932)*100</f>
        <v>38.333333333333336</v>
      </c>
      <c r="P932">
        <f>AVERAGE($E932,$N932)</f>
        <v>175</v>
      </c>
      <c r="Q932" t="s">
        <v>8325</v>
      </c>
      <c r="R932" t="s">
        <v>8328</v>
      </c>
      <c r="S932" t="s">
        <v>8278</v>
      </c>
      <c r="T932" t="b">
        <v>0</v>
      </c>
    </row>
    <row r="933" spans="1:20" ht="66" x14ac:dyDescent="0.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 s="9">
        <f>(I933/86400)+25569+(-5/24)</f>
        <v>41714.708333333328</v>
      </c>
      <c r="K933">
        <v>1392021502</v>
      </c>
      <c r="L933" s="9">
        <f>($K933/86400)+DATE(1970,1,1)</f>
        <v>41680.359976851854</v>
      </c>
      <c r="M933" t="b">
        <v>0</v>
      </c>
      <c r="N933">
        <v>7</v>
      </c>
      <c r="O933" s="5">
        <f>($E933/$D933)*100</f>
        <v>6.5500000000000007</v>
      </c>
      <c r="P933">
        <f>AVERAGE($E933,$N933)</f>
        <v>69</v>
      </c>
      <c r="Q933" t="s">
        <v>8325</v>
      </c>
      <c r="R933" t="s">
        <v>8328</v>
      </c>
      <c r="S933" t="s">
        <v>8278</v>
      </c>
      <c r="T933" t="b">
        <v>0</v>
      </c>
    </row>
    <row r="934" spans="1:20" ht="49.5" x14ac:dyDescent="0.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 s="9">
        <f>(I934/86400)+25569+(-5/24)</f>
        <v>41355.719270833331</v>
      </c>
      <c r="K934">
        <v>1360106145</v>
      </c>
      <c r="L934" s="9">
        <f>($K934/86400)+DATE(1970,1,1)</f>
        <v>41310.969270833331</v>
      </c>
      <c r="M934" t="b">
        <v>0</v>
      </c>
      <c r="N934">
        <v>30</v>
      </c>
      <c r="O934" s="5">
        <f>($E934/$D934)*100</f>
        <v>14.536842105263158</v>
      </c>
      <c r="P934">
        <f>AVERAGE($E934,$N934)</f>
        <v>705.5</v>
      </c>
      <c r="Q934" t="s">
        <v>8325</v>
      </c>
      <c r="R934" t="s">
        <v>8328</v>
      </c>
      <c r="S934" t="s">
        <v>8278</v>
      </c>
      <c r="T934" t="b">
        <v>0</v>
      </c>
    </row>
    <row r="935" spans="1:20" ht="66" x14ac:dyDescent="0.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 s="9">
        <f>(I935/86400)+25569+(-5/24)</f>
        <v>41770.960752314808</v>
      </c>
      <c r="K935">
        <v>1394683409</v>
      </c>
      <c r="L935" s="9">
        <f>($K935/86400)+DATE(1970,1,1)</f>
        <v>41711.169085648144</v>
      </c>
      <c r="M935" t="b">
        <v>0</v>
      </c>
      <c r="N935">
        <v>2</v>
      </c>
      <c r="O935" s="5">
        <f>($E935/$D935)*100</f>
        <v>6</v>
      </c>
      <c r="P935">
        <f>AVERAGE($E935,$N935)</f>
        <v>61</v>
      </c>
      <c r="Q935" t="s">
        <v>8325</v>
      </c>
      <c r="R935" t="s">
        <v>8328</v>
      </c>
      <c r="S935" t="s">
        <v>8278</v>
      </c>
      <c r="T935" t="b">
        <v>0</v>
      </c>
    </row>
    <row r="936" spans="1:20" ht="66" x14ac:dyDescent="0.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 s="9">
        <f>(I936/86400)+25569+(-5/24)</f>
        <v>41763.041666666664</v>
      </c>
      <c r="K936">
        <v>1396633284</v>
      </c>
      <c r="L936" s="9">
        <f>($K936/86400)+DATE(1970,1,1)</f>
        <v>41733.737083333333</v>
      </c>
      <c r="M936" t="b">
        <v>0</v>
      </c>
      <c r="N936">
        <v>30</v>
      </c>
      <c r="O936" s="5">
        <f>($E936/$D936)*100</f>
        <v>30.4</v>
      </c>
      <c r="P936">
        <f>AVERAGE($E936,$N936)</f>
        <v>775</v>
      </c>
      <c r="Q936" t="s">
        <v>8325</v>
      </c>
      <c r="R936" t="s">
        <v>8328</v>
      </c>
      <c r="S936" t="s">
        <v>8278</v>
      </c>
      <c r="T936" t="b">
        <v>0</v>
      </c>
    </row>
    <row r="937" spans="1:20" ht="66" x14ac:dyDescent="0.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 s="9">
        <f>(I937/86400)+25569+(-5/24)</f>
        <v>42398.125335648147</v>
      </c>
      <c r="K937">
        <v>1451462429</v>
      </c>
      <c r="L937" s="9">
        <f>($K937/86400)+DATE(1970,1,1)</f>
        <v>42368.333668981482</v>
      </c>
      <c r="M937" t="b">
        <v>0</v>
      </c>
      <c r="N937">
        <v>2</v>
      </c>
      <c r="O937" s="5">
        <f>($E937/$D937)*100</f>
        <v>1.4285714285714286</v>
      </c>
      <c r="P937">
        <f>AVERAGE($E937,$N937)</f>
        <v>26</v>
      </c>
      <c r="Q937" t="s">
        <v>8325</v>
      </c>
      <c r="R937" t="s">
        <v>8328</v>
      </c>
      <c r="S937" t="s">
        <v>8278</v>
      </c>
      <c r="T937" t="b">
        <v>0</v>
      </c>
    </row>
    <row r="938" spans="1:20" ht="49.5" x14ac:dyDescent="0.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 s="9">
        <f>(I938/86400)+25569+(-5/24)</f>
        <v>40926.625</v>
      </c>
      <c r="K938">
        <v>1323131689</v>
      </c>
      <c r="L938" s="9">
        <f>($K938/86400)+DATE(1970,1,1)</f>
        <v>40883.024178240739</v>
      </c>
      <c r="M938" t="b">
        <v>0</v>
      </c>
      <c r="N938">
        <v>0</v>
      </c>
      <c r="O938" s="5">
        <f>($E938/$D938)*100</f>
        <v>0</v>
      </c>
      <c r="P938">
        <f>AVERAGE($E938,$N938)</f>
        <v>0</v>
      </c>
      <c r="Q938" t="s">
        <v>8325</v>
      </c>
      <c r="R938" t="s">
        <v>8328</v>
      </c>
      <c r="S938" t="s">
        <v>8278</v>
      </c>
      <c r="T938" t="b">
        <v>0</v>
      </c>
    </row>
    <row r="939" spans="1:20" ht="49.5" x14ac:dyDescent="0.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 s="9">
        <f>(I939/86400)+25569+(-5/24)</f>
        <v>41581.631446759253</v>
      </c>
      <c r="K939">
        <v>1380913757</v>
      </c>
      <c r="L939" s="9">
        <f>($K939/86400)+DATE(1970,1,1)</f>
        <v>41551.798113425924</v>
      </c>
      <c r="M939" t="b">
        <v>0</v>
      </c>
      <c r="N939">
        <v>2</v>
      </c>
      <c r="O939" s="5">
        <f>($E939/$D939)*100</f>
        <v>1.1428571428571428</v>
      </c>
      <c r="P939">
        <f>AVERAGE($E939,$N939)</f>
        <v>21</v>
      </c>
      <c r="Q939" t="s">
        <v>8325</v>
      </c>
      <c r="R939" t="s">
        <v>8328</v>
      </c>
      <c r="S939" t="s">
        <v>8278</v>
      </c>
      <c r="T939" t="b">
        <v>0</v>
      </c>
    </row>
    <row r="940" spans="1:20" ht="49.5" x14ac:dyDescent="0.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 s="9">
        <f>(I940/86400)+25569+(-5/24)</f>
        <v>41154.27138888889</v>
      </c>
      <c r="K940">
        <v>1343993448</v>
      </c>
      <c r="L940" s="9">
        <f>($K940/86400)+DATE(1970,1,1)</f>
        <v>41124.479722222226</v>
      </c>
      <c r="M940" t="b">
        <v>0</v>
      </c>
      <c r="N940">
        <v>1</v>
      </c>
      <c r="O940" s="5">
        <f>($E940/$D940)*100</f>
        <v>0.35714285714285715</v>
      </c>
      <c r="P940">
        <f>AVERAGE($E940,$N940)</f>
        <v>13</v>
      </c>
      <c r="Q940" t="s">
        <v>8325</v>
      </c>
      <c r="R940" t="s">
        <v>8328</v>
      </c>
      <c r="S940" t="s">
        <v>8278</v>
      </c>
      <c r="T940" t="b">
        <v>0</v>
      </c>
    </row>
    <row r="941" spans="1:20" ht="66" x14ac:dyDescent="0.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 s="9">
        <f>(I941/86400)+25569+(-5/24)</f>
        <v>41455.623611111107</v>
      </c>
      <c r="K941">
        <v>1369246738</v>
      </c>
      <c r="L941" s="9">
        <f>($K941/86400)+DATE(1970,1,1)</f>
        <v>41416.763171296298</v>
      </c>
      <c r="M941" t="b">
        <v>0</v>
      </c>
      <c r="N941">
        <v>2</v>
      </c>
      <c r="O941" s="5">
        <f>($E941/$D941)*100</f>
        <v>1.4545454545454546</v>
      </c>
      <c r="P941">
        <f>AVERAGE($E941,$N941)</f>
        <v>21</v>
      </c>
      <c r="Q941" t="s">
        <v>8325</v>
      </c>
      <c r="R941" t="s">
        <v>8328</v>
      </c>
      <c r="S941" t="s">
        <v>8278</v>
      </c>
      <c r="T941" t="b">
        <v>0</v>
      </c>
    </row>
    <row r="942" spans="1:20" ht="66" x14ac:dyDescent="0.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 s="9">
        <f>(I942/86400)+25569+(-5/24)</f>
        <v>42226.800069444442</v>
      </c>
      <c r="K942">
        <v>1435363926</v>
      </c>
      <c r="L942" s="9">
        <f>($K942/86400)+DATE(1970,1,1)</f>
        <v>42182.008402777778</v>
      </c>
      <c r="M942" t="b">
        <v>0</v>
      </c>
      <c r="N942">
        <v>14</v>
      </c>
      <c r="O942" s="5">
        <f>($E942/$D942)*100</f>
        <v>17.155555555555555</v>
      </c>
      <c r="P942">
        <f>AVERAGE($E942,$N942)</f>
        <v>779</v>
      </c>
      <c r="Q942" t="s">
        <v>8319</v>
      </c>
      <c r="R942" t="s">
        <v>8321</v>
      </c>
      <c r="S942" t="s">
        <v>8273</v>
      </c>
      <c r="T942" t="b">
        <v>0</v>
      </c>
    </row>
    <row r="943" spans="1:20" ht="66" x14ac:dyDescent="0.3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 s="9">
        <f>(I943/86400)+25569+(-5/24)</f>
        <v>42775.888252314813</v>
      </c>
      <c r="K943">
        <v>1484101145</v>
      </c>
      <c r="L943" s="9">
        <f>($K943/86400)+DATE(1970,1,1)</f>
        <v>42746.096585648149</v>
      </c>
      <c r="M943" t="b">
        <v>0</v>
      </c>
      <c r="N943">
        <v>31</v>
      </c>
      <c r="O943" s="5">
        <f>($E943/$D943)*100</f>
        <v>2.3220000000000001</v>
      </c>
      <c r="P943">
        <f>AVERAGE($E943,$N943)</f>
        <v>596</v>
      </c>
      <c r="Q943" t="s">
        <v>8319</v>
      </c>
      <c r="R943" t="s">
        <v>8321</v>
      </c>
      <c r="S943" t="s">
        <v>8273</v>
      </c>
      <c r="T943" t="b">
        <v>0</v>
      </c>
    </row>
    <row r="944" spans="1:20" ht="66" x14ac:dyDescent="0.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 s="9">
        <f>(I944/86400)+25569+(-5/24)</f>
        <v>42418.634953703702</v>
      </c>
      <c r="K944">
        <v>1452716060</v>
      </c>
      <c r="L944" s="9">
        <f>($K944/86400)+DATE(1970,1,1)</f>
        <v>42382.843287037038</v>
      </c>
      <c r="M944" t="b">
        <v>0</v>
      </c>
      <c r="N944">
        <v>16</v>
      </c>
      <c r="O944" s="5">
        <f>($E944/$D944)*100</f>
        <v>8.9066666666666663</v>
      </c>
      <c r="P944">
        <f>AVERAGE($E944,$N944)</f>
        <v>342</v>
      </c>
      <c r="Q944" t="s">
        <v>8319</v>
      </c>
      <c r="R944" t="s">
        <v>8321</v>
      </c>
      <c r="S944" t="s">
        <v>8273</v>
      </c>
      <c r="T944" t="b">
        <v>0</v>
      </c>
    </row>
    <row r="945" spans="1:20" ht="49.5" x14ac:dyDescent="0.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 s="9">
        <f>(I945/86400)+25569+(-5/24)</f>
        <v>42703.501215277771</v>
      </c>
      <c r="K945">
        <v>1477843305</v>
      </c>
      <c r="L945" s="9">
        <f>($K945/86400)+DATE(1970,1,1)</f>
        <v>42673.66788194445</v>
      </c>
      <c r="M945" t="b">
        <v>0</v>
      </c>
      <c r="N945">
        <v>12</v>
      </c>
      <c r="O945" s="5">
        <f>($E945/$D945)*100</f>
        <v>9.6333333333333346</v>
      </c>
      <c r="P945">
        <f>AVERAGE($E945,$N945)</f>
        <v>150.5</v>
      </c>
      <c r="Q945" t="s">
        <v>8319</v>
      </c>
      <c r="R945" t="s">
        <v>8321</v>
      </c>
      <c r="S945" t="s">
        <v>8273</v>
      </c>
      <c r="T945" t="b">
        <v>0</v>
      </c>
    </row>
    <row r="946" spans="1:20" ht="49.5" x14ac:dyDescent="0.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 s="9">
        <f>(I946/86400)+25569+(-5/24)</f>
        <v>42478.374999999993</v>
      </c>
      <c r="K946">
        <v>1458050450</v>
      </c>
      <c r="L946" s="9">
        <f>($K946/86400)+DATE(1970,1,1)</f>
        <v>42444.583912037036</v>
      </c>
      <c r="M946" t="b">
        <v>0</v>
      </c>
      <c r="N946">
        <v>96</v>
      </c>
      <c r="O946" s="5">
        <f>($E946/$D946)*100</f>
        <v>13.325999999999999</v>
      </c>
      <c r="P946">
        <f>AVERAGE($E946,$N946)</f>
        <v>3379.5</v>
      </c>
      <c r="Q946" t="s">
        <v>8319</v>
      </c>
      <c r="R946" t="s">
        <v>8321</v>
      </c>
      <c r="S946" t="s">
        <v>8273</v>
      </c>
      <c r="T946" t="b">
        <v>0</v>
      </c>
    </row>
    <row r="947" spans="1:20" ht="49.5" x14ac:dyDescent="0.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 s="9">
        <f>(I947/86400)+25569+(-5/24)</f>
        <v>42784.790972222218</v>
      </c>
      <c r="K947">
        <v>1482958626</v>
      </c>
      <c r="L947" s="9">
        <f>($K947/86400)+DATE(1970,1,1)</f>
        <v>42732.872986111106</v>
      </c>
      <c r="M947" t="b">
        <v>0</v>
      </c>
      <c r="N947">
        <v>16</v>
      </c>
      <c r="O947" s="5">
        <f>($E947/$D947)*100</f>
        <v>2.484</v>
      </c>
      <c r="P947">
        <f>AVERAGE($E947,$N947)</f>
        <v>1250</v>
      </c>
      <c r="Q947" t="s">
        <v>8319</v>
      </c>
      <c r="R947" t="s">
        <v>8321</v>
      </c>
      <c r="S947" t="s">
        <v>8273</v>
      </c>
      <c r="T947" t="b">
        <v>0</v>
      </c>
    </row>
    <row r="948" spans="1:20" ht="49.5" x14ac:dyDescent="0.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 s="9">
        <f>(I948/86400)+25569+(-5/24)</f>
        <v>42622.542222222219</v>
      </c>
      <c r="K948">
        <v>1470852048</v>
      </c>
      <c r="L948" s="9">
        <f>($K948/86400)+DATE(1970,1,1)</f>
        <v>42592.750555555554</v>
      </c>
      <c r="M948" t="b">
        <v>0</v>
      </c>
      <c r="N948">
        <v>5</v>
      </c>
      <c r="O948" s="5">
        <f>($E948/$D948)*100</f>
        <v>1.9066666666666665</v>
      </c>
      <c r="P948">
        <f>AVERAGE($E948,$N948)</f>
        <v>145.5</v>
      </c>
      <c r="Q948" t="s">
        <v>8319</v>
      </c>
      <c r="R948" t="s">
        <v>8321</v>
      </c>
      <c r="S948" t="s">
        <v>8273</v>
      </c>
      <c r="T948" t="b">
        <v>0</v>
      </c>
    </row>
    <row r="949" spans="1:20" ht="66" x14ac:dyDescent="0.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 s="9">
        <f>(I949/86400)+25569+(-5/24)</f>
        <v>42551.57298611111</v>
      </c>
      <c r="K949">
        <v>1462128306</v>
      </c>
      <c r="L949" s="9">
        <f>($K949/86400)+DATE(1970,1,1)</f>
        <v>42491.781319444446</v>
      </c>
      <c r="M949" t="b">
        <v>0</v>
      </c>
      <c r="N949">
        <v>0</v>
      </c>
      <c r="O949" s="5">
        <f>($E949/$D949)*100</f>
        <v>0</v>
      </c>
      <c r="P949">
        <f>AVERAGE($E949,$N949)</f>
        <v>0</v>
      </c>
      <c r="Q949" t="s">
        <v>8319</v>
      </c>
      <c r="R949" t="s">
        <v>8321</v>
      </c>
      <c r="S949" t="s">
        <v>8273</v>
      </c>
      <c r="T949" t="b">
        <v>0</v>
      </c>
    </row>
    <row r="950" spans="1:20" ht="66" x14ac:dyDescent="0.3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 s="9">
        <f>(I950/86400)+25569+(-5/24)</f>
        <v>42441.619953703703</v>
      </c>
      <c r="K950">
        <v>1455220364</v>
      </c>
      <c r="L950" s="9">
        <f>($K950/86400)+DATE(1970,1,1)</f>
        <v>42411.828287037039</v>
      </c>
      <c r="M950" t="b">
        <v>0</v>
      </c>
      <c r="N950">
        <v>8</v>
      </c>
      <c r="O950" s="5">
        <f>($E950/$D950)*100</f>
        <v>12</v>
      </c>
      <c r="P950">
        <f>AVERAGE($E950,$N950)</f>
        <v>244</v>
      </c>
      <c r="Q950" t="s">
        <v>8319</v>
      </c>
      <c r="R950" t="s">
        <v>8321</v>
      </c>
      <c r="S950" t="s">
        <v>8273</v>
      </c>
      <c r="T950" t="b">
        <v>0</v>
      </c>
    </row>
    <row r="951" spans="1:20" ht="49.5" x14ac:dyDescent="0.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 s="9">
        <f>(I951/86400)+25569+(-5/24)</f>
        <v>42420.835370370369</v>
      </c>
      <c r="K951">
        <v>1450832576</v>
      </c>
      <c r="L951" s="9">
        <f>($K951/86400)+DATE(1970,1,1)</f>
        <v>42361.043703703705</v>
      </c>
      <c r="M951" t="b">
        <v>0</v>
      </c>
      <c r="N951">
        <v>7</v>
      </c>
      <c r="O951" s="5">
        <f>($E951/$D951)*100</f>
        <v>1.365</v>
      </c>
      <c r="P951">
        <f>AVERAGE($E951,$N951)</f>
        <v>140</v>
      </c>
      <c r="Q951" t="s">
        <v>8319</v>
      </c>
      <c r="R951" t="s">
        <v>8321</v>
      </c>
      <c r="S951" t="s">
        <v>8273</v>
      </c>
      <c r="T951" t="b">
        <v>0</v>
      </c>
    </row>
    <row r="952" spans="1:20" ht="49.5" x14ac:dyDescent="0.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 s="9">
        <f>(I952/86400)+25569+(-5/24)</f>
        <v>42386.54237268518</v>
      </c>
      <c r="K952">
        <v>1450461661</v>
      </c>
      <c r="L952" s="9">
        <f>($K952/86400)+DATE(1970,1,1)</f>
        <v>42356.750706018516</v>
      </c>
      <c r="M952" t="b">
        <v>0</v>
      </c>
      <c r="N952">
        <v>24</v>
      </c>
      <c r="O952" s="5">
        <f>($E952/$D952)*100</f>
        <v>28.04</v>
      </c>
      <c r="P952">
        <f>AVERAGE($E952,$N952)</f>
        <v>713</v>
      </c>
      <c r="Q952" t="s">
        <v>8319</v>
      </c>
      <c r="R952" t="s">
        <v>8321</v>
      </c>
      <c r="S952" t="s">
        <v>8273</v>
      </c>
      <c r="T952" t="b">
        <v>0</v>
      </c>
    </row>
    <row r="953" spans="1:20" ht="33" x14ac:dyDescent="0.3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 s="9">
        <f>(I953/86400)+25569+(-5/24)</f>
        <v>42525.445277777777</v>
      </c>
      <c r="K953">
        <v>1461166872</v>
      </c>
      <c r="L953" s="9">
        <f>($K953/86400)+DATE(1970,1,1)</f>
        <v>42480.653611111113</v>
      </c>
      <c r="M953" t="b">
        <v>0</v>
      </c>
      <c r="N953">
        <v>121</v>
      </c>
      <c r="O953" s="5">
        <f>($E953/$D953)*100</f>
        <v>38.39</v>
      </c>
      <c r="P953">
        <f>AVERAGE($E953,$N953)</f>
        <v>9658</v>
      </c>
      <c r="Q953" t="s">
        <v>8319</v>
      </c>
      <c r="R953" t="s">
        <v>8321</v>
      </c>
      <c r="S953" t="s">
        <v>8273</v>
      </c>
      <c r="T953" t="b">
        <v>0</v>
      </c>
    </row>
    <row r="954" spans="1:20" ht="33" x14ac:dyDescent="0.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 s="9">
        <f>(I954/86400)+25569+(-5/24)</f>
        <v>42692.44689814814</v>
      </c>
      <c r="K954">
        <v>1476888212</v>
      </c>
      <c r="L954" s="9">
        <f>($K954/86400)+DATE(1970,1,1)</f>
        <v>42662.613564814819</v>
      </c>
      <c r="M954" t="b">
        <v>0</v>
      </c>
      <c r="N954">
        <v>196</v>
      </c>
      <c r="O954" s="5">
        <f>($E954/$D954)*100</f>
        <v>39.942857142857143</v>
      </c>
      <c r="P954">
        <f>AVERAGE($E954,$N954)</f>
        <v>9884</v>
      </c>
      <c r="Q954" t="s">
        <v>8319</v>
      </c>
      <c r="R954" t="s">
        <v>8321</v>
      </c>
      <c r="S954" t="s">
        <v>8273</v>
      </c>
      <c r="T954" t="b">
        <v>0</v>
      </c>
    </row>
    <row r="955" spans="1:20" ht="49.5" x14ac:dyDescent="0.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 s="9">
        <f>(I955/86400)+25569+(-5/24)</f>
        <v>42028.956006944441</v>
      </c>
      <c r="K955">
        <v>1419566199</v>
      </c>
      <c r="L955" s="9">
        <f>($K955/86400)+DATE(1970,1,1)</f>
        <v>41999.164340277777</v>
      </c>
      <c r="M955" t="b">
        <v>0</v>
      </c>
      <c r="N955">
        <v>5</v>
      </c>
      <c r="O955" s="5">
        <f>($E955/$D955)*100</f>
        <v>0.84</v>
      </c>
      <c r="P955">
        <f>AVERAGE($E955,$N955)</f>
        <v>65.5</v>
      </c>
      <c r="Q955" t="s">
        <v>8319</v>
      </c>
      <c r="R955" t="s">
        <v>8321</v>
      </c>
      <c r="S955" t="s">
        <v>8273</v>
      </c>
      <c r="T955" t="b">
        <v>0</v>
      </c>
    </row>
    <row r="956" spans="1:20" ht="49.5" x14ac:dyDescent="0.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 s="9">
        <f>(I956/86400)+25569+(-5/24)</f>
        <v>42236.625451388885</v>
      </c>
      <c r="K956">
        <v>1436472039</v>
      </c>
      <c r="L956" s="9">
        <f>($K956/86400)+DATE(1970,1,1)</f>
        <v>42194.833784722221</v>
      </c>
      <c r="M956" t="b">
        <v>0</v>
      </c>
      <c r="N956">
        <v>73</v>
      </c>
      <c r="O956" s="5">
        <f>($E956/$D956)*100</f>
        <v>43.406666666666666</v>
      </c>
      <c r="P956">
        <f>AVERAGE($E956,$N956)</f>
        <v>3292</v>
      </c>
      <c r="Q956" t="s">
        <v>8319</v>
      </c>
      <c r="R956" t="s">
        <v>8321</v>
      </c>
      <c r="S956" t="s">
        <v>8273</v>
      </c>
      <c r="T956" t="b">
        <v>0</v>
      </c>
    </row>
    <row r="957" spans="1:20" ht="66" x14ac:dyDescent="0.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 s="9">
        <f>(I957/86400)+25569+(-5/24)</f>
        <v>42626.086805555555</v>
      </c>
      <c r="K957">
        <v>1470294300</v>
      </c>
      <c r="L957" s="9">
        <f>($K957/86400)+DATE(1970,1,1)</f>
        <v>42586.295138888891</v>
      </c>
      <c r="M957" t="b">
        <v>0</v>
      </c>
      <c r="N957">
        <v>93</v>
      </c>
      <c r="O957" s="5">
        <f>($E957/$D957)*100</f>
        <v>5.6613333333333333</v>
      </c>
      <c r="P957">
        <f>AVERAGE($E957,$N957)</f>
        <v>8538.5</v>
      </c>
      <c r="Q957" t="s">
        <v>8319</v>
      </c>
      <c r="R957" t="s">
        <v>8321</v>
      </c>
      <c r="S957" t="s">
        <v>8273</v>
      </c>
      <c r="T957" t="b">
        <v>0</v>
      </c>
    </row>
    <row r="958" spans="1:20" ht="66" x14ac:dyDescent="0.3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 s="9">
        <f>(I958/86400)+25569+(-5/24)</f>
        <v>42120.663877314808</v>
      </c>
      <c r="K958">
        <v>1424901359</v>
      </c>
      <c r="L958" s="9">
        <f>($K958/86400)+DATE(1970,1,1)</f>
        <v>42060.913877314815</v>
      </c>
      <c r="M958" t="b">
        <v>0</v>
      </c>
      <c r="N958">
        <v>17</v>
      </c>
      <c r="O958" s="5">
        <f>($E958/$D958)*100</f>
        <v>1.722</v>
      </c>
      <c r="P958">
        <f>AVERAGE($E958,$N958)</f>
        <v>439</v>
      </c>
      <c r="Q958" t="s">
        <v>8319</v>
      </c>
      <c r="R958" t="s">
        <v>8321</v>
      </c>
      <c r="S958" t="s">
        <v>8273</v>
      </c>
      <c r="T958" t="b">
        <v>0</v>
      </c>
    </row>
    <row r="959" spans="1:20" ht="33" x14ac:dyDescent="0.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 s="9">
        <f>(I959/86400)+25569+(-5/24)</f>
        <v>42691.385798611103</v>
      </c>
      <c r="K959">
        <v>1476710133</v>
      </c>
      <c r="L959" s="9">
        <f>($K959/86400)+DATE(1970,1,1)</f>
        <v>42660.552465277782</v>
      </c>
      <c r="M959" t="b">
        <v>0</v>
      </c>
      <c r="N959">
        <v>7</v>
      </c>
      <c r="O959" s="5">
        <f>($E959/$D959)*100</f>
        <v>1.9416666666666664</v>
      </c>
      <c r="P959">
        <f>AVERAGE($E959,$N959)</f>
        <v>120</v>
      </c>
      <c r="Q959" t="s">
        <v>8319</v>
      </c>
      <c r="R959" t="s">
        <v>8321</v>
      </c>
      <c r="S959" t="s">
        <v>8273</v>
      </c>
      <c r="T959" t="b">
        <v>0</v>
      </c>
    </row>
    <row r="960" spans="1:20" ht="66" x14ac:dyDescent="0.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 s="9">
        <f>(I960/86400)+25569+(-5/24)</f>
        <v>42103.999305555553</v>
      </c>
      <c r="K960">
        <v>1426792563</v>
      </c>
      <c r="L960" s="9">
        <f>($K960/86400)+DATE(1970,1,1)</f>
        <v>42082.802812499998</v>
      </c>
      <c r="M960" t="b">
        <v>0</v>
      </c>
      <c r="N960">
        <v>17</v>
      </c>
      <c r="O960" s="5">
        <f>($E960/$D960)*100</f>
        <v>11.328275684711327</v>
      </c>
      <c r="P960">
        <f>AVERAGE($E960,$N960)</f>
        <v>449</v>
      </c>
      <c r="Q960" t="s">
        <v>8319</v>
      </c>
      <c r="R960" t="s">
        <v>8321</v>
      </c>
      <c r="S960" t="s">
        <v>8273</v>
      </c>
      <c r="T960" t="b">
        <v>0</v>
      </c>
    </row>
    <row r="961" spans="1:20" ht="66" x14ac:dyDescent="0.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 s="9">
        <f>(I961/86400)+25569+(-5/24)</f>
        <v>42022.96603009259</v>
      </c>
      <c r="K961">
        <v>1419048665</v>
      </c>
      <c r="L961" s="9">
        <f>($K961/86400)+DATE(1970,1,1)</f>
        <v>41993.174363425926</v>
      </c>
      <c r="M961" t="b">
        <v>0</v>
      </c>
      <c r="N961">
        <v>171</v>
      </c>
      <c r="O961" s="5">
        <f>($E961/$D961)*100</f>
        <v>38.86</v>
      </c>
      <c r="P961">
        <f>AVERAGE($E961,$N961)</f>
        <v>9800.5</v>
      </c>
      <c r="Q961" t="s">
        <v>8319</v>
      </c>
      <c r="R961" t="s">
        <v>8321</v>
      </c>
      <c r="S961" t="s">
        <v>8273</v>
      </c>
      <c r="T961" t="b">
        <v>0</v>
      </c>
    </row>
    <row r="962" spans="1:20" ht="49.5" x14ac:dyDescent="0.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 s="9">
        <f>(I962/86400)+25569+(-5/24)</f>
        <v>42808.376793981479</v>
      </c>
      <c r="K962">
        <v>1485874955</v>
      </c>
      <c r="L962" s="9">
        <f>($K962/86400)+DATE(1970,1,1)</f>
        <v>42766.626793981486</v>
      </c>
      <c r="M962" t="b">
        <v>0</v>
      </c>
      <c r="N962">
        <v>188</v>
      </c>
      <c r="O962" s="5">
        <f>($E962/$D962)*100</f>
        <v>46.100628930817614</v>
      </c>
      <c r="P962">
        <f>AVERAGE($E962,$N962)</f>
        <v>12921.5</v>
      </c>
      <c r="Q962" t="s">
        <v>8319</v>
      </c>
      <c r="R962" t="s">
        <v>8321</v>
      </c>
      <c r="S962" t="s">
        <v>8273</v>
      </c>
      <c r="T962" t="b">
        <v>0</v>
      </c>
    </row>
    <row r="963" spans="1:20" ht="49.5" x14ac:dyDescent="0.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 s="9">
        <f>(I963/86400)+25569+(-5/24)</f>
        <v>42786.583333333336</v>
      </c>
      <c r="K963">
        <v>1483634335</v>
      </c>
      <c r="L963" s="9">
        <f>($K963/86400)+DATE(1970,1,1)</f>
        <v>42740.693692129629</v>
      </c>
      <c r="M963" t="b">
        <v>0</v>
      </c>
      <c r="N963">
        <v>110</v>
      </c>
      <c r="O963" s="5">
        <f>($E963/$D963)*100</f>
        <v>42.188421052631583</v>
      </c>
      <c r="P963">
        <f>AVERAGE($E963,$N963)</f>
        <v>20094.5</v>
      </c>
      <c r="Q963" t="s">
        <v>8319</v>
      </c>
      <c r="R963" t="s">
        <v>8321</v>
      </c>
      <c r="S963" t="s">
        <v>8273</v>
      </c>
      <c r="T963" t="b">
        <v>0</v>
      </c>
    </row>
    <row r="964" spans="1:20" ht="66" x14ac:dyDescent="0.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 s="9">
        <f>(I964/86400)+25569+(-5/24)</f>
        <v>42411.504085648143</v>
      </c>
      <c r="K964">
        <v>1451927153</v>
      </c>
      <c r="L964" s="9">
        <f>($K964/86400)+DATE(1970,1,1)</f>
        <v>42373.712418981479</v>
      </c>
      <c r="M964" t="b">
        <v>0</v>
      </c>
      <c r="N964">
        <v>37</v>
      </c>
      <c r="O964" s="5">
        <f>($E964/$D964)*100</f>
        <v>28.48</v>
      </c>
      <c r="P964">
        <f>AVERAGE($E964,$N964)</f>
        <v>374.5</v>
      </c>
      <c r="Q964" t="s">
        <v>8319</v>
      </c>
      <c r="R964" t="s">
        <v>8321</v>
      </c>
      <c r="S964" t="s">
        <v>8273</v>
      </c>
      <c r="T964" t="b">
        <v>0</v>
      </c>
    </row>
    <row r="965" spans="1:20" ht="33" x14ac:dyDescent="0.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 s="9">
        <f>(I965/86400)+25569+(-5/24)</f>
        <v>42660.427303240744</v>
      </c>
      <c r="K965">
        <v>1473693319</v>
      </c>
      <c r="L965" s="9">
        <f>($K965/86400)+DATE(1970,1,1)</f>
        <v>42625.635636574079</v>
      </c>
      <c r="M965" t="b">
        <v>0</v>
      </c>
      <c r="N965">
        <v>9</v>
      </c>
      <c r="O965" s="5">
        <f>($E965/$D965)*100</f>
        <v>1.077142857142857</v>
      </c>
      <c r="P965">
        <f>AVERAGE($E965,$N965)</f>
        <v>193</v>
      </c>
      <c r="Q965" t="s">
        <v>8319</v>
      </c>
      <c r="R965" t="s">
        <v>8321</v>
      </c>
      <c r="S965" t="s">
        <v>8273</v>
      </c>
      <c r="T965" t="b">
        <v>0</v>
      </c>
    </row>
    <row r="966" spans="1:20" ht="66" x14ac:dyDescent="0.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 s="9">
        <f>(I966/86400)+25569+(-5/24)</f>
        <v>42248.420358796291</v>
      </c>
      <c r="K966">
        <v>1437663919</v>
      </c>
      <c r="L966" s="9">
        <f>($K966/86400)+DATE(1970,1,1)</f>
        <v>42208.628692129627</v>
      </c>
      <c r="M966" t="b">
        <v>0</v>
      </c>
      <c r="N966">
        <v>29</v>
      </c>
      <c r="O966" s="5">
        <f>($E966/$D966)*100</f>
        <v>0.79909090909090907</v>
      </c>
      <c r="P966">
        <f>AVERAGE($E966,$N966)</f>
        <v>454</v>
      </c>
      <c r="Q966" t="s">
        <v>8319</v>
      </c>
      <c r="R966" t="s">
        <v>8321</v>
      </c>
      <c r="S966" t="s">
        <v>8273</v>
      </c>
      <c r="T966" t="b">
        <v>0</v>
      </c>
    </row>
    <row r="967" spans="1:20" ht="66" x14ac:dyDescent="0.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 s="9">
        <f>(I967/86400)+25569+(-5/24)</f>
        <v>42668.957638888889</v>
      </c>
      <c r="K967">
        <v>1474676646</v>
      </c>
      <c r="L967" s="9">
        <f>($K967/86400)+DATE(1970,1,1)</f>
        <v>42637.016736111109</v>
      </c>
      <c r="M967" t="b">
        <v>0</v>
      </c>
      <c r="N967">
        <v>6</v>
      </c>
      <c r="O967" s="5">
        <f>($E967/$D967)*100</f>
        <v>1.1919999999999999</v>
      </c>
      <c r="P967">
        <f>AVERAGE($E967,$N967)</f>
        <v>152</v>
      </c>
      <c r="Q967" t="s">
        <v>8319</v>
      </c>
      <c r="R967" t="s">
        <v>8321</v>
      </c>
      <c r="S967" t="s">
        <v>8273</v>
      </c>
      <c r="T967" t="b">
        <v>0</v>
      </c>
    </row>
    <row r="968" spans="1:20" ht="49.5" x14ac:dyDescent="0.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 s="9">
        <f>(I968/86400)+25569+(-5/24)</f>
        <v>42649.427453703705</v>
      </c>
      <c r="K968">
        <v>1473174932</v>
      </c>
      <c r="L968" s="9">
        <f>($K968/86400)+DATE(1970,1,1)</f>
        <v>42619.635787037041</v>
      </c>
      <c r="M968" t="b">
        <v>0</v>
      </c>
      <c r="N968">
        <v>30</v>
      </c>
      <c r="O968" s="5">
        <f>($E968/$D968)*100</f>
        <v>14.799999999999999</v>
      </c>
      <c r="P968">
        <f>AVERAGE($E968,$N968)</f>
        <v>903</v>
      </c>
      <c r="Q968" t="s">
        <v>8319</v>
      </c>
      <c r="R968" t="s">
        <v>8321</v>
      </c>
      <c r="S968" t="s">
        <v>8273</v>
      </c>
      <c r="T968" t="b">
        <v>0</v>
      </c>
    </row>
    <row r="969" spans="1:20" ht="49.5" x14ac:dyDescent="0.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 s="9">
        <f>(I969/86400)+25569+(-5/24)</f>
        <v>42482.004328703704</v>
      </c>
      <c r="K969">
        <v>1456121174</v>
      </c>
      <c r="L969" s="9">
        <f>($K969/86400)+DATE(1970,1,1)</f>
        <v>42422.254328703704</v>
      </c>
      <c r="M969" t="b">
        <v>0</v>
      </c>
      <c r="N969">
        <v>81</v>
      </c>
      <c r="O969" s="5">
        <f>($E969/$D969)*100</f>
        <v>17.810000000000002</v>
      </c>
      <c r="P969">
        <f>AVERAGE($E969,$N969)</f>
        <v>1821.5</v>
      </c>
      <c r="Q969" t="s">
        <v>8319</v>
      </c>
      <c r="R969" t="s">
        <v>8321</v>
      </c>
      <c r="S969" t="s">
        <v>8273</v>
      </c>
      <c r="T969" t="b">
        <v>0</v>
      </c>
    </row>
    <row r="970" spans="1:20" ht="66" x14ac:dyDescent="0.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 s="9">
        <f>(I970/86400)+25569+(-5/24)</f>
        <v>41866.639282407406</v>
      </c>
      <c r="K970">
        <v>1405542034</v>
      </c>
      <c r="L970" s="9">
        <f>($K970/86400)+DATE(1970,1,1)</f>
        <v>41836.847615740742</v>
      </c>
      <c r="M970" t="b">
        <v>0</v>
      </c>
      <c r="N970">
        <v>4</v>
      </c>
      <c r="O970" s="5">
        <f>($E970/$D970)*100</f>
        <v>1.325</v>
      </c>
      <c r="P970">
        <f>AVERAGE($E970,$N970)</f>
        <v>55</v>
      </c>
      <c r="Q970" t="s">
        <v>8319</v>
      </c>
      <c r="R970" t="s">
        <v>8321</v>
      </c>
      <c r="S970" t="s">
        <v>8273</v>
      </c>
      <c r="T970" t="b">
        <v>0</v>
      </c>
    </row>
    <row r="971" spans="1:20" ht="33" x14ac:dyDescent="0.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 s="9">
        <f>(I971/86400)+25569+(-5/24)</f>
        <v>42775.094988425924</v>
      </c>
      <c r="K971">
        <v>1483773407</v>
      </c>
      <c r="L971" s="9">
        <f>($K971/86400)+DATE(1970,1,1)</f>
        <v>42742.30332175926</v>
      </c>
      <c r="M971" t="b">
        <v>0</v>
      </c>
      <c r="N971">
        <v>11</v>
      </c>
      <c r="O971" s="5">
        <f>($E971/$D971)*100</f>
        <v>46.666666666666664</v>
      </c>
      <c r="P971">
        <f>AVERAGE($E971,$N971)</f>
        <v>7005.5</v>
      </c>
      <c r="Q971" t="s">
        <v>8319</v>
      </c>
      <c r="R971" t="s">
        <v>8321</v>
      </c>
      <c r="S971" t="s">
        <v>8273</v>
      </c>
      <c r="T971" t="b">
        <v>0</v>
      </c>
    </row>
    <row r="972" spans="1:20" ht="66" x14ac:dyDescent="0.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 s="9">
        <f>(I972/86400)+25569+(-5/24)</f>
        <v>42757.999305555553</v>
      </c>
      <c r="K972">
        <v>1481951853</v>
      </c>
      <c r="L972" s="9">
        <f>($K972/86400)+DATE(1970,1,1)</f>
        <v>42721.220520833333</v>
      </c>
      <c r="M972" t="b">
        <v>0</v>
      </c>
      <c r="N972">
        <v>14</v>
      </c>
      <c r="O972" s="5">
        <f>($E972/$D972)*100</f>
        <v>45.92</v>
      </c>
      <c r="P972">
        <f>AVERAGE($E972,$N972)</f>
        <v>1155</v>
      </c>
      <c r="Q972" t="s">
        <v>8319</v>
      </c>
      <c r="R972" t="s">
        <v>8321</v>
      </c>
      <c r="S972" t="s">
        <v>8273</v>
      </c>
      <c r="T972" t="b">
        <v>0</v>
      </c>
    </row>
    <row r="973" spans="1:20" ht="66" x14ac:dyDescent="0.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 s="9">
        <f>(I973/86400)+25569+(-5/24)</f>
        <v>42156.500694444439</v>
      </c>
      <c r="K973">
        <v>1429290060</v>
      </c>
      <c r="L973" s="9">
        <f>($K973/86400)+DATE(1970,1,1)</f>
        <v>42111.709027777775</v>
      </c>
      <c r="M973" t="b">
        <v>0</v>
      </c>
      <c r="N973">
        <v>5</v>
      </c>
      <c r="O973" s="5">
        <f>($E973/$D973)*100</f>
        <v>0.22599999999999998</v>
      </c>
      <c r="P973">
        <f>AVERAGE($E973,$N973)</f>
        <v>115.5</v>
      </c>
      <c r="Q973" t="s">
        <v>8319</v>
      </c>
      <c r="R973" t="s">
        <v>8321</v>
      </c>
      <c r="S973" t="s">
        <v>8273</v>
      </c>
      <c r="T973" t="b">
        <v>0</v>
      </c>
    </row>
    <row r="974" spans="1:20" ht="66" x14ac:dyDescent="0.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 s="9">
        <f>(I974/86400)+25569+(-5/24)</f>
        <v>41886.082638888889</v>
      </c>
      <c r="K974">
        <v>1407271598</v>
      </c>
      <c r="L974" s="9">
        <f>($K974/86400)+DATE(1970,1,1)</f>
        <v>41856.865717592591</v>
      </c>
      <c r="M974" t="b">
        <v>0</v>
      </c>
      <c r="N974">
        <v>45</v>
      </c>
      <c r="O974" s="5">
        <f>($E974/$D974)*100</f>
        <v>34.625</v>
      </c>
      <c r="P974">
        <f>AVERAGE($E974,$N974)</f>
        <v>3485</v>
      </c>
      <c r="Q974" t="s">
        <v>8319</v>
      </c>
      <c r="R974" t="s">
        <v>8321</v>
      </c>
      <c r="S974" t="s">
        <v>8273</v>
      </c>
      <c r="T974" t="b">
        <v>0</v>
      </c>
    </row>
    <row r="975" spans="1:20" ht="66" x14ac:dyDescent="0.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 s="9">
        <f>(I975/86400)+25569+(-5/24)</f>
        <v>42316.848298611112</v>
      </c>
      <c r="K975">
        <v>1441844493</v>
      </c>
      <c r="L975" s="9">
        <f>($K975/86400)+DATE(1970,1,1)</f>
        <v>42257.014965277776</v>
      </c>
      <c r="M975" t="b">
        <v>0</v>
      </c>
      <c r="N975">
        <v>8</v>
      </c>
      <c r="O975" s="5">
        <f>($E975/$D975)*100</f>
        <v>2.0549999999999997</v>
      </c>
      <c r="P975">
        <f>AVERAGE($E975,$N975)</f>
        <v>209.5</v>
      </c>
      <c r="Q975" t="s">
        <v>8319</v>
      </c>
      <c r="R975" t="s">
        <v>8321</v>
      </c>
      <c r="S975" t="s">
        <v>8273</v>
      </c>
      <c r="T975" t="b">
        <v>0</v>
      </c>
    </row>
    <row r="976" spans="1:20" ht="49.5" x14ac:dyDescent="0.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 s="9">
        <f>(I976/86400)+25569+(-5/24)</f>
        <v>42454.499490740738</v>
      </c>
      <c r="K976">
        <v>1456336756</v>
      </c>
      <c r="L976" s="9">
        <f>($K976/86400)+DATE(1970,1,1)</f>
        <v>42424.749490740738</v>
      </c>
      <c r="M976" t="b">
        <v>0</v>
      </c>
      <c r="N976">
        <v>3</v>
      </c>
      <c r="O976" s="5">
        <f>($E976/$D976)*100</f>
        <v>0.55999999999999994</v>
      </c>
      <c r="P976">
        <f>AVERAGE($E976,$N976)</f>
        <v>141.5</v>
      </c>
      <c r="Q976" t="s">
        <v>8319</v>
      </c>
      <c r="R976" t="s">
        <v>8321</v>
      </c>
      <c r="S976" t="s">
        <v>8273</v>
      </c>
      <c r="T976" t="b">
        <v>0</v>
      </c>
    </row>
    <row r="977" spans="1:20" ht="66" x14ac:dyDescent="0.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 s="9">
        <f>(I977/86400)+25569+(-5/24)</f>
        <v>42549.488252314812</v>
      </c>
      <c r="K977">
        <v>1461948185</v>
      </c>
      <c r="L977" s="9">
        <f>($K977/86400)+DATE(1970,1,1)</f>
        <v>42489.696585648147</v>
      </c>
      <c r="M977" t="b">
        <v>0</v>
      </c>
      <c r="N977">
        <v>24</v>
      </c>
      <c r="O977" s="5">
        <f>($E977/$D977)*100</f>
        <v>2.6069999999999998</v>
      </c>
      <c r="P977">
        <f>AVERAGE($E977,$N977)</f>
        <v>1315.5</v>
      </c>
      <c r="Q977" t="s">
        <v>8319</v>
      </c>
      <c r="R977" t="s">
        <v>8321</v>
      </c>
      <c r="S977" t="s">
        <v>8273</v>
      </c>
      <c r="T977" t="b">
        <v>0</v>
      </c>
    </row>
    <row r="978" spans="1:20" ht="66" x14ac:dyDescent="0.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 s="9">
        <f>(I978/86400)+25569+(-5/24)</f>
        <v>42229.850659722222</v>
      </c>
      <c r="K978">
        <v>1435627497</v>
      </c>
      <c r="L978" s="9">
        <f>($K978/86400)+DATE(1970,1,1)</f>
        <v>42185.058993055558</v>
      </c>
      <c r="M978" t="b">
        <v>0</v>
      </c>
      <c r="N978">
        <v>18</v>
      </c>
      <c r="O978" s="5">
        <f>($E978/$D978)*100</f>
        <v>1.9259999999999999</v>
      </c>
      <c r="P978">
        <f>AVERAGE($E978,$N978)</f>
        <v>1453.5</v>
      </c>
      <c r="Q978" t="s">
        <v>8319</v>
      </c>
      <c r="R978" t="s">
        <v>8321</v>
      </c>
      <c r="S978" t="s">
        <v>8273</v>
      </c>
      <c r="T978" t="b">
        <v>0</v>
      </c>
    </row>
    <row r="979" spans="1:20" ht="66" x14ac:dyDescent="0.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 s="9">
        <f>(I979/86400)+25569+(-5/24)</f>
        <v>42421.733761574076</v>
      </c>
      <c r="K979">
        <v>1453502197</v>
      </c>
      <c r="L979" s="9">
        <f>($K979/86400)+DATE(1970,1,1)</f>
        <v>42391.942094907412</v>
      </c>
      <c r="M979" t="b">
        <v>0</v>
      </c>
      <c r="N979">
        <v>12</v>
      </c>
      <c r="O979" s="5">
        <f>($E979/$D979)*100</f>
        <v>33.666666666666664</v>
      </c>
      <c r="P979">
        <f>AVERAGE($E979,$N979)</f>
        <v>460.5</v>
      </c>
      <c r="Q979" t="s">
        <v>8319</v>
      </c>
      <c r="R979" t="s">
        <v>8321</v>
      </c>
      <c r="S979" t="s">
        <v>8273</v>
      </c>
      <c r="T979" t="b">
        <v>0</v>
      </c>
    </row>
    <row r="980" spans="1:20" ht="49.5" x14ac:dyDescent="0.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 s="9">
        <f>(I980/86400)+25569+(-5/24)</f>
        <v>42425.100706018515</v>
      </c>
      <c r="K980">
        <v>1453793101</v>
      </c>
      <c r="L980" s="9">
        <f>($K980/86400)+DATE(1970,1,1)</f>
        <v>42395.309039351851</v>
      </c>
      <c r="M980" t="b">
        <v>0</v>
      </c>
      <c r="N980">
        <v>123</v>
      </c>
      <c r="O980" s="5">
        <f>($E980/$D980)*100</f>
        <v>56.263267182990241</v>
      </c>
      <c r="P980">
        <f>AVERAGE($E980,$N980)</f>
        <v>48698</v>
      </c>
      <c r="Q980" t="s">
        <v>8319</v>
      </c>
      <c r="R980" t="s">
        <v>8321</v>
      </c>
      <c r="S980" t="s">
        <v>8273</v>
      </c>
      <c r="T980" t="b">
        <v>0</v>
      </c>
    </row>
    <row r="981" spans="1:20" ht="66" x14ac:dyDescent="0.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 s="9">
        <f>(I981/86400)+25569+(-5/24)</f>
        <v>42541.582638888889</v>
      </c>
      <c r="K981">
        <v>1463392828</v>
      </c>
      <c r="L981" s="9">
        <f>($K981/86400)+DATE(1970,1,1)</f>
        <v>42506.416990740741</v>
      </c>
      <c r="M981" t="b">
        <v>0</v>
      </c>
      <c r="N981">
        <v>96</v>
      </c>
      <c r="O981" s="5">
        <f>($E981/$D981)*100</f>
        <v>82.817599999999999</v>
      </c>
      <c r="P981">
        <f>AVERAGE($E981,$N981)</f>
        <v>14541.08</v>
      </c>
      <c r="Q981" t="s">
        <v>8319</v>
      </c>
      <c r="R981" t="s">
        <v>8321</v>
      </c>
      <c r="S981" t="s">
        <v>8273</v>
      </c>
      <c r="T981" t="b">
        <v>0</v>
      </c>
    </row>
    <row r="982" spans="1:20" ht="66" x14ac:dyDescent="0.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 s="9">
        <f>(I982/86400)+25569+(-5/24)</f>
        <v>41973.737523148149</v>
      </c>
      <c r="K982">
        <v>1413495722</v>
      </c>
      <c r="L982" s="9">
        <f>($K982/86400)+DATE(1970,1,1)</f>
        <v>41928.904189814813</v>
      </c>
      <c r="M982" t="b">
        <v>0</v>
      </c>
      <c r="N982">
        <v>31</v>
      </c>
      <c r="O982" s="5">
        <f>($E982/$D982)*100</f>
        <v>14.860000000000001</v>
      </c>
      <c r="P982">
        <f>AVERAGE($E982,$N982)</f>
        <v>758.5</v>
      </c>
      <c r="Q982" t="s">
        <v>8319</v>
      </c>
      <c r="R982" t="s">
        <v>8321</v>
      </c>
      <c r="S982" t="s">
        <v>8273</v>
      </c>
      <c r="T982" t="b">
        <v>0</v>
      </c>
    </row>
    <row r="983" spans="1:20" ht="66" x14ac:dyDescent="0.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 s="9">
        <f>(I983/86400)+25569+(-5/24)</f>
        <v>41860.738680555551</v>
      </c>
      <c r="K983">
        <v>1405032222</v>
      </c>
      <c r="L983" s="9">
        <f>($K983/86400)+DATE(1970,1,1)</f>
        <v>41830.947013888886</v>
      </c>
      <c r="M983" t="b">
        <v>0</v>
      </c>
      <c r="N983">
        <v>4</v>
      </c>
      <c r="O983" s="5">
        <f>($E983/$D983)*100</f>
        <v>1.2375123751237513E-2</v>
      </c>
      <c r="P983">
        <f>AVERAGE($E983,$N983)</f>
        <v>7.5</v>
      </c>
      <c r="Q983" t="s">
        <v>8319</v>
      </c>
      <c r="R983" t="s">
        <v>8321</v>
      </c>
      <c r="S983" t="s">
        <v>8273</v>
      </c>
      <c r="T983" t="b">
        <v>0</v>
      </c>
    </row>
    <row r="984" spans="1:20" ht="49.5" x14ac:dyDescent="0.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 s="9">
        <f>(I984/86400)+25569+(-5/24)</f>
        <v>42645.544976851852</v>
      </c>
      <c r="K984">
        <v>1472839486</v>
      </c>
      <c r="L984" s="9">
        <f>($K984/86400)+DATE(1970,1,1)</f>
        <v>42615.753310185188</v>
      </c>
      <c r="M984" t="b">
        <v>0</v>
      </c>
      <c r="N984">
        <v>3</v>
      </c>
      <c r="O984" s="5">
        <f>($E984/$D984)*100</f>
        <v>1.7142857142857144E-2</v>
      </c>
      <c r="P984">
        <f>AVERAGE($E984,$N984)</f>
        <v>3</v>
      </c>
      <c r="Q984" t="s">
        <v>8319</v>
      </c>
      <c r="R984" t="s">
        <v>8321</v>
      </c>
      <c r="S984" t="s">
        <v>8273</v>
      </c>
      <c r="T984" t="b">
        <v>0</v>
      </c>
    </row>
    <row r="985" spans="1:20" ht="66" x14ac:dyDescent="0.3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 s="9">
        <f>(I985/86400)+25569+(-5/24)</f>
        <v>42605.662499999999</v>
      </c>
      <c r="K985">
        <v>1469289685</v>
      </c>
      <c r="L985" s="9">
        <f>($K985/86400)+DATE(1970,1,1)</f>
        <v>42574.667650462958</v>
      </c>
      <c r="M985" t="b">
        <v>0</v>
      </c>
      <c r="N985">
        <v>179</v>
      </c>
      <c r="O985" s="5">
        <f>($E985/$D985)*100</f>
        <v>29.506136117214709</v>
      </c>
      <c r="P985">
        <f>AVERAGE($E985,$N985)</f>
        <v>15465</v>
      </c>
      <c r="Q985" t="s">
        <v>8319</v>
      </c>
      <c r="R985" t="s">
        <v>8321</v>
      </c>
      <c r="S985" t="s">
        <v>8273</v>
      </c>
      <c r="T985" t="b">
        <v>0</v>
      </c>
    </row>
    <row r="986" spans="1:20" ht="99" x14ac:dyDescent="0.3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 s="9">
        <f>(I986/86400)+25569+(-5/24)</f>
        <v>42090.86583333333</v>
      </c>
      <c r="K986">
        <v>1424918808</v>
      </c>
      <c r="L986" s="9">
        <f>($K986/86400)+DATE(1970,1,1)</f>
        <v>42061.11583333333</v>
      </c>
      <c r="M986" t="b">
        <v>0</v>
      </c>
      <c r="N986">
        <v>3</v>
      </c>
      <c r="O986" s="5">
        <f>($E986/$D986)*100</f>
        <v>1.06</v>
      </c>
      <c r="P986">
        <f>AVERAGE($E986,$N986)</f>
        <v>54.5</v>
      </c>
      <c r="Q986" t="s">
        <v>8319</v>
      </c>
      <c r="R986" t="s">
        <v>8321</v>
      </c>
      <c r="S986" t="s">
        <v>8273</v>
      </c>
      <c r="T986" t="b">
        <v>0</v>
      </c>
    </row>
    <row r="987" spans="1:20" ht="66" x14ac:dyDescent="0.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 s="9">
        <f>(I987/86400)+25569+(-5/24)</f>
        <v>42369.749999999993</v>
      </c>
      <c r="K987">
        <v>1449011610</v>
      </c>
      <c r="L987" s="9">
        <f>($K987/86400)+DATE(1970,1,1)</f>
        <v>42339.967708333337</v>
      </c>
      <c r="M987" t="b">
        <v>0</v>
      </c>
      <c r="N987">
        <v>23</v>
      </c>
      <c r="O987" s="5">
        <f>($E987/$D987)*100</f>
        <v>6.293333333333333</v>
      </c>
      <c r="P987">
        <f>AVERAGE($E987,$N987)</f>
        <v>955.5</v>
      </c>
      <c r="Q987" t="s">
        <v>8319</v>
      </c>
      <c r="R987" t="s">
        <v>8321</v>
      </c>
      <c r="S987" t="s">
        <v>8273</v>
      </c>
      <c r="T987" t="b">
        <v>0</v>
      </c>
    </row>
    <row r="988" spans="1:20" ht="66" x14ac:dyDescent="0.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 s="9">
        <f>(I988/86400)+25569+(-5/24)</f>
        <v>42378.791666666664</v>
      </c>
      <c r="K988">
        <v>1447698300</v>
      </c>
      <c r="L988" s="9">
        <f>($K988/86400)+DATE(1970,1,1)</f>
        <v>42324.767361111109</v>
      </c>
      <c r="M988" t="b">
        <v>0</v>
      </c>
      <c r="N988">
        <v>23</v>
      </c>
      <c r="O988" s="5">
        <f>($E988/$D988)*100</f>
        <v>12.75</v>
      </c>
      <c r="P988">
        <f>AVERAGE($E988,$N988)</f>
        <v>1286.5</v>
      </c>
      <c r="Q988" t="s">
        <v>8319</v>
      </c>
      <c r="R988" t="s">
        <v>8321</v>
      </c>
      <c r="S988" t="s">
        <v>8273</v>
      </c>
      <c r="T988" t="b">
        <v>0</v>
      </c>
    </row>
    <row r="989" spans="1:20" ht="66" x14ac:dyDescent="0.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 s="9">
        <f>(I989/86400)+25569+(-5/24)</f>
        <v>41813.086226851847</v>
      </c>
      <c r="K989">
        <v>1400051050</v>
      </c>
      <c r="L989" s="9">
        <f>($K989/86400)+DATE(1970,1,1)</f>
        <v>41773.294560185182</v>
      </c>
      <c r="M989" t="b">
        <v>0</v>
      </c>
      <c r="N989">
        <v>41</v>
      </c>
      <c r="O989" s="5">
        <f>($E989/$D989)*100</f>
        <v>13.22</v>
      </c>
      <c r="P989">
        <f>AVERAGE($E989,$N989)</f>
        <v>3325.5</v>
      </c>
      <c r="Q989" t="s">
        <v>8319</v>
      </c>
      <c r="R989" t="s">
        <v>8321</v>
      </c>
      <c r="S989" t="s">
        <v>8273</v>
      </c>
      <c r="T989" t="b">
        <v>0</v>
      </c>
    </row>
    <row r="990" spans="1:20" ht="66" x14ac:dyDescent="0.3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 s="9">
        <f>(I990/86400)+25569+(-5/24)</f>
        <v>42644.148437499993</v>
      </c>
      <c r="K990">
        <v>1472718825</v>
      </c>
      <c r="L990" s="9">
        <f>($K990/86400)+DATE(1970,1,1)</f>
        <v>42614.356770833328</v>
      </c>
      <c r="M990" t="b">
        <v>0</v>
      </c>
      <c r="N990">
        <v>0</v>
      </c>
      <c r="O990" s="5">
        <f>($E990/$D990)*100</f>
        <v>0</v>
      </c>
      <c r="P990">
        <f>AVERAGE($E990,$N990)</f>
        <v>0</v>
      </c>
      <c r="Q990" t="s">
        <v>8319</v>
      </c>
      <c r="R990" t="s">
        <v>8321</v>
      </c>
      <c r="S990" t="s">
        <v>8273</v>
      </c>
      <c r="T990" t="b">
        <v>0</v>
      </c>
    </row>
    <row r="991" spans="1:20" ht="33" x14ac:dyDescent="0.3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 s="9">
        <f>(I991/86400)+25569+(-5/24)</f>
        <v>42641.725636574069</v>
      </c>
      <c r="K991">
        <v>1472509495</v>
      </c>
      <c r="L991" s="9">
        <f>($K991/86400)+DATE(1970,1,1)</f>
        <v>42611.933969907404</v>
      </c>
      <c r="M991" t="b">
        <v>0</v>
      </c>
      <c r="N991">
        <v>32</v>
      </c>
      <c r="O991" s="5">
        <f>($E991/$D991)*100</f>
        <v>16.77</v>
      </c>
      <c r="P991">
        <f>AVERAGE($E991,$N991)</f>
        <v>854.5</v>
      </c>
      <c r="Q991" t="s">
        <v>8319</v>
      </c>
      <c r="R991" t="s">
        <v>8321</v>
      </c>
      <c r="S991" t="s">
        <v>8273</v>
      </c>
      <c r="T991" t="b">
        <v>0</v>
      </c>
    </row>
    <row r="992" spans="1:20" ht="66" x14ac:dyDescent="0.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 s="9">
        <f>(I992/86400)+25569+(-5/24)</f>
        <v>41885.575972222221</v>
      </c>
      <c r="K992">
        <v>1407178164</v>
      </c>
      <c r="L992" s="9">
        <f>($K992/86400)+DATE(1970,1,1)</f>
        <v>41855.784305555557</v>
      </c>
      <c r="M992" t="b">
        <v>0</v>
      </c>
      <c r="N992">
        <v>2</v>
      </c>
      <c r="O992" s="5">
        <f>($E992/$D992)*100</f>
        <v>0.104</v>
      </c>
      <c r="P992">
        <f>AVERAGE($E992,$N992)</f>
        <v>14</v>
      </c>
      <c r="Q992" t="s">
        <v>8319</v>
      </c>
      <c r="R992" t="s">
        <v>8321</v>
      </c>
      <c r="S992" t="s">
        <v>8273</v>
      </c>
      <c r="T992" t="b">
        <v>0</v>
      </c>
    </row>
    <row r="993" spans="1:20" ht="82.5" x14ac:dyDescent="0.3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 s="9">
        <f>(I993/86400)+25569+(-5/24)</f>
        <v>42563.57708333333</v>
      </c>
      <c r="K993">
        <v>1466186988</v>
      </c>
      <c r="L993" s="9">
        <f>($K993/86400)+DATE(1970,1,1)</f>
        <v>42538.75680555556</v>
      </c>
      <c r="M993" t="b">
        <v>0</v>
      </c>
      <c r="N993">
        <v>7</v>
      </c>
      <c r="O993" s="5">
        <f>($E993/$D993)*100</f>
        <v>4.24</v>
      </c>
      <c r="P993">
        <f>AVERAGE($E993,$N993)</f>
        <v>109.5</v>
      </c>
      <c r="Q993" t="s">
        <v>8319</v>
      </c>
      <c r="R993" t="s">
        <v>8321</v>
      </c>
      <c r="S993" t="s">
        <v>8273</v>
      </c>
      <c r="T993" t="b">
        <v>0</v>
      </c>
    </row>
    <row r="994" spans="1:20" ht="49.5" x14ac:dyDescent="0.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 s="9">
        <f>(I994/86400)+25569+(-5/24)</f>
        <v>42497.674988425926</v>
      </c>
      <c r="K994">
        <v>1457475119</v>
      </c>
      <c r="L994" s="9">
        <f>($K994/86400)+DATE(1970,1,1)</f>
        <v>42437.924988425926</v>
      </c>
      <c r="M994" t="b">
        <v>0</v>
      </c>
      <c r="N994">
        <v>4</v>
      </c>
      <c r="O994" s="5">
        <f>($E994/$D994)*100</f>
        <v>0.46699999999999997</v>
      </c>
      <c r="P994">
        <f>AVERAGE($E994,$N994)</f>
        <v>235.5</v>
      </c>
      <c r="Q994" t="s">
        <v>8319</v>
      </c>
      <c r="R994" t="s">
        <v>8321</v>
      </c>
      <c r="S994" t="s">
        <v>8273</v>
      </c>
      <c r="T994" t="b">
        <v>0</v>
      </c>
    </row>
    <row r="995" spans="1:20" ht="66" x14ac:dyDescent="0.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 s="9">
        <f>(I995/86400)+25569+(-5/24)</f>
        <v>42685.999999999993</v>
      </c>
      <c r="K995">
        <v>1476054568</v>
      </c>
      <c r="L995" s="9">
        <f>($K995/86400)+DATE(1970,1,1)</f>
        <v>42652.964907407411</v>
      </c>
      <c r="M995" t="b">
        <v>0</v>
      </c>
      <c r="N995">
        <v>196</v>
      </c>
      <c r="O995" s="5">
        <f>($E995/$D995)*100</f>
        <v>25.087142857142858</v>
      </c>
      <c r="P995">
        <f>AVERAGE($E995,$N995)</f>
        <v>8878.5</v>
      </c>
      <c r="Q995" t="s">
        <v>8319</v>
      </c>
      <c r="R995" t="s">
        <v>8321</v>
      </c>
      <c r="S995" t="s">
        <v>8273</v>
      </c>
      <c r="T995" t="b">
        <v>0</v>
      </c>
    </row>
    <row r="996" spans="1:20" ht="82.5" x14ac:dyDescent="0.3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 s="9">
        <f>(I996/86400)+25569+(-5/24)</f>
        <v>41973.749305555553</v>
      </c>
      <c r="K996">
        <v>1412835530</v>
      </c>
      <c r="L996" s="9">
        <f>($K996/86400)+DATE(1970,1,1)</f>
        <v>41921.263078703705</v>
      </c>
      <c r="M996" t="b">
        <v>0</v>
      </c>
      <c r="N996">
        <v>11</v>
      </c>
      <c r="O996" s="5">
        <f>($E996/$D996)*100</f>
        <v>2.3345000000000002</v>
      </c>
      <c r="P996">
        <f>AVERAGE($E996,$N996)</f>
        <v>2340</v>
      </c>
      <c r="Q996" t="s">
        <v>8319</v>
      </c>
      <c r="R996" t="s">
        <v>8321</v>
      </c>
      <c r="S996" t="s">
        <v>8273</v>
      </c>
      <c r="T996" t="b">
        <v>0</v>
      </c>
    </row>
    <row r="997" spans="1:20" ht="66" x14ac:dyDescent="0.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 s="9">
        <f>(I997/86400)+25569+(-5/24)</f>
        <v>41972.458333333336</v>
      </c>
      <c r="K997">
        <v>1415140480</v>
      </c>
      <c r="L997" s="9">
        <f>($K997/86400)+DATE(1970,1,1)</f>
        <v>41947.940740740742</v>
      </c>
      <c r="M997" t="b">
        <v>0</v>
      </c>
      <c r="N997">
        <v>9</v>
      </c>
      <c r="O997" s="5">
        <f>($E997/$D997)*100</f>
        <v>7.26</v>
      </c>
      <c r="P997">
        <f>AVERAGE($E997,$N997)</f>
        <v>367.5</v>
      </c>
      <c r="Q997" t="s">
        <v>8319</v>
      </c>
      <c r="R997" t="s">
        <v>8321</v>
      </c>
      <c r="S997" t="s">
        <v>8273</v>
      </c>
      <c r="T997" t="b">
        <v>0</v>
      </c>
    </row>
    <row r="998" spans="1:20" ht="49.5" x14ac:dyDescent="0.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 s="9">
        <f>(I998/86400)+25569+(-5/24)</f>
        <v>41847.435416666667</v>
      </c>
      <c r="K998">
        <v>1403902060</v>
      </c>
      <c r="L998" s="9">
        <f>($K998/86400)+DATE(1970,1,1)</f>
        <v>41817.866435185184</v>
      </c>
      <c r="M998" t="b">
        <v>0</v>
      </c>
      <c r="N998">
        <v>5</v>
      </c>
      <c r="O998" s="5">
        <f>($E998/$D998)*100</f>
        <v>1.625</v>
      </c>
      <c r="P998">
        <f>AVERAGE($E998,$N998)</f>
        <v>35</v>
      </c>
      <c r="Q998" t="s">
        <v>8319</v>
      </c>
      <c r="R998" t="s">
        <v>8321</v>
      </c>
      <c r="S998" t="s">
        <v>8273</v>
      </c>
      <c r="T998" t="b">
        <v>0</v>
      </c>
    </row>
    <row r="999" spans="1:20" ht="49.5" x14ac:dyDescent="0.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 s="9">
        <f>(I999/86400)+25569+(-5/24)</f>
        <v>41970.936307870368</v>
      </c>
      <c r="K999">
        <v>1414549697</v>
      </c>
      <c r="L999" s="9">
        <f>($K999/86400)+DATE(1970,1,1)</f>
        <v>41941.10297453704</v>
      </c>
      <c r="M999" t="b">
        <v>0</v>
      </c>
      <c r="N999">
        <v>8</v>
      </c>
      <c r="O999" s="5">
        <f>($E999/$D999)*100</f>
        <v>1.3</v>
      </c>
      <c r="P999">
        <f>AVERAGE($E999,$N999)</f>
        <v>36.5</v>
      </c>
      <c r="Q999" t="s">
        <v>8319</v>
      </c>
      <c r="R999" t="s">
        <v>8321</v>
      </c>
      <c r="S999" t="s">
        <v>8273</v>
      </c>
      <c r="T999" t="b">
        <v>0</v>
      </c>
    </row>
    <row r="1000" spans="1:20" ht="49.5" x14ac:dyDescent="0.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 s="9">
        <f>(I1000/86400)+25569+(-5/24)</f>
        <v>42327.002326388887</v>
      </c>
      <c r="K1000">
        <v>1444017801</v>
      </c>
      <c r="L1000" s="9">
        <f>($K1000/86400)+DATE(1970,1,1)</f>
        <v>42282.168993055559</v>
      </c>
      <c r="M1000" t="b">
        <v>0</v>
      </c>
      <c r="N1000">
        <v>229</v>
      </c>
      <c r="O1000" s="5">
        <f>($E1000/$D1000)*100</f>
        <v>58.558333333333337</v>
      </c>
      <c r="P1000">
        <f>AVERAGE($E1000,$N1000)</f>
        <v>17682</v>
      </c>
      <c r="Q1000" t="s">
        <v>8319</v>
      </c>
      <c r="R1000" t="s">
        <v>8321</v>
      </c>
      <c r="S1000" t="s">
        <v>8273</v>
      </c>
      <c r="T1000" t="b">
        <v>0</v>
      </c>
    </row>
    <row r="1001" spans="1:20" ht="49.5" x14ac:dyDescent="0.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 s="9">
        <f>(I1001/86400)+25569+(-5/24)</f>
        <v>41956.126388888886</v>
      </c>
      <c r="K1001">
        <v>1413270690</v>
      </c>
      <c r="L1001" s="9">
        <f>($K1001/86400)+DATE(1970,1,1)</f>
        <v>41926.29965277778</v>
      </c>
      <c r="M1001" t="b">
        <v>0</v>
      </c>
      <c r="N1001">
        <v>40</v>
      </c>
      <c r="O1001" s="5">
        <f>($E1001/$D1001)*100</f>
        <v>7.7886666666666677</v>
      </c>
      <c r="P1001">
        <f>AVERAGE($E1001,$N1001)</f>
        <v>5861.5</v>
      </c>
      <c r="Q1001" t="s">
        <v>8319</v>
      </c>
      <c r="R1001" t="s">
        <v>8321</v>
      </c>
      <c r="S1001" t="s">
        <v>8273</v>
      </c>
      <c r="T1001" t="b">
        <v>0</v>
      </c>
    </row>
    <row r="1002" spans="1:20" ht="49.5" x14ac:dyDescent="0.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 s="9">
        <f>(I1002/86400)+25569+(-5/24)</f>
        <v>42808.80972222222</v>
      </c>
      <c r="K1002">
        <v>1484357160</v>
      </c>
      <c r="L1002" s="9">
        <f>($K1002/86400)+DATE(1970,1,1)</f>
        <v>42749.05972222222</v>
      </c>
      <c r="M1002" t="b">
        <v>0</v>
      </c>
      <c r="N1002">
        <v>6</v>
      </c>
      <c r="O1002" s="5">
        <f>($E1002/$D1002)*100</f>
        <v>2.2157147647256061</v>
      </c>
      <c r="P1002">
        <f>AVERAGE($E1002,$N1002)</f>
        <v>9915</v>
      </c>
      <c r="Q1002" t="s">
        <v>8319</v>
      </c>
      <c r="R1002" t="s">
        <v>8321</v>
      </c>
      <c r="S1002" t="s">
        <v>8273</v>
      </c>
      <c r="T1002" t="b">
        <v>0</v>
      </c>
    </row>
    <row r="1003" spans="1:20" ht="66" x14ac:dyDescent="0.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 s="9">
        <f>(I1003/86400)+25569+(-5/24)</f>
        <v>42765.511724537035</v>
      </c>
      <c r="K1003">
        <v>1481908613</v>
      </c>
      <c r="L1003" s="9">
        <f>($K1003/86400)+DATE(1970,1,1)</f>
        <v>42720.720057870371</v>
      </c>
      <c r="M1003" t="b">
        <v>0</v>
      </c>
      <c r="N1003">
        <v>4</v>
      </c>
      <c r="O1003" s="5">
        <f>($E1003/$D1003)*100</f>
        <v>104</v>
      </c>
      <c r="P1003">
        <f>AVERAGE($E1003,$N1003)</f>
        <v>2602</v>
      </c>
      <c r="Q1003" t="s">
        <v>8319</v>
      </c>
      <c r="R1003" t="s">
        <v>8321</v>
      </c>
      <c r="S1003" t="s">
        <v>8273</v>
      </c>
      <c r="T1003" t="b">
        <v>0</v>
      </c>
    </row>
    <row r="1004" spans="1:20" ht="66" x14ac:dyDescent="0.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 s="9">
        <f>(I1004/86400)+25569+(-5/24)</f>
        <v>42355.040972222218</v>
      </c>
      <c r="K1004">
        <v>1447777514</v>
      </c>
      <c r="L1004" s="9">
        <f>($K1004/86400)+DATE(1970,1,1)</f>
        <v>42325.684189814812</v>
      </c>
      <c r="M1004" t="b">
        <v>0</v>
      </c>
      <c r="N1004">
        <v>22</v>
      </c>
      <c r="O1004" s="5">
        <f>($E1004/$D1004)*100</f>
        <v>29.6029602960296</v>
      </c>
      <c r="P1004">
        <f>AVERAGE($E1004,$N1004)</f>
        <v>1491</v>
      </c>
      <c r="Q1004" t="s">
        <v>8319</v>
      </c>
      <c r="R1004" t="s">
        <v>8321</v>
      </c>
      <c r="S1004" t="s">
        <v>8273</v>
      </c>
      <c r="T1004" t="b">
        <v>0</v>
      </c>
    </row>
    <row r="1005" spans="1:20" ht="49.5" x14ac:dyDescent="0.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 s="9">
        <f>(I1005/86400)+25569+(-5/24)</f>
        <v>42810.459039351852</v>
      </c>
      <c r="K1005">
        <v>1487091661</v>
      </c>
      <c r="L1005" s="9">
        <f>($K1005/86400)+DATE(1970,1,1)</f>
        <v>42780.709039351852</v>
      </c>
      <c r="M1005" t="b">
        <v>0</v>
      </c>
      <c r="N1005">
        <v>15</v>
      </c>
      <c r="O1005" s="5">
        <f>($E1005/$D1005)*100</f>
        <v>16.055</v>
      </c>
      <c r="P1005">
        <f>AVERAGE($E1005,$N1005)</f>
        <v>1613</v>
      </c>
      <c r="Q1005" t="s">
        <v>8319</v>
      </c>
      <c r="R1005" t="s">
        <v>8321</v>
      </c>
      <c r="S1005" t="s">
        <v>8273</v>
      </c>
      <c r="T1005" t="b">
        <v>0</v>
      </c>
    </row>
    <row r="1006" spans="1:20" ht="49.5" x14ac:dyDescent="0.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 s="9">
        <f>(I1006/86400)+25569+(-5/24)</f>
        <v>42418.5003125</v>
      </c>
      <c r="K1006">
        <v>1453222827</v>
      </c>
      <c r="L1006" s="9">
        <f>($K1006/86400)+DATE(1970,1,1)</f>
        <v>42388.708645833336</v>
      </c>
      <c r="M1006" t="b">
        <v>0</v>
      </c>
      <c r="N1006">
        <v>95</v>
      </c>
      <c r="O1006" s="5">
        <f>($E1006/$D1006)*100</f>
        <v>82.207999999999998</v>
      </c>
      <c r="P1006">
        <f>AVERAGE($E1006,$N1006)</f>
        <v>10323.5</v>
      </c>
      <c r="Q1006" t="s">
        <v>8319</v>
      </c>
      <c r="R1006" t="s">
        <v>8321</v>
      </c>
      <c r="S1006" t="s">
        <v>8273</v>
      </c>
      <c r="T1006" t="b">
        <v>0</v>
      </c>
    </row>
    <row r="1007" spans="1:20" ht="49.5" x14ac:dyDescent="0.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 s="9">
        <f>(I1007/86400)+25569+(-5/24)</f>
        <v>42307.41646990741</v>
      </c>
      <c r="K1007">
        <v>1443538783</v>
      </c>
      <c r="L1007" s="9">
        <f>($K1007/86400)+DATE(1970,1,1)</f>
        <v>42276.624803240746</v>
      </c>
      <c r="M1007" t="b">
        <v>0</v>
      </c>
      <c r="N1007">
        <v>161</v>
      </c>
      <c r="O1007" s="5">
        <f>($E1007/$D1007)*100</f>
        <v>75.051000000000002</v>
      </c>
      <c r="P1007">
        <f>AVERAGE($E1007,$N1007)</f>
        <v>75131.5</v>
      </c>
      <c r="Q1007" t="s">
        <v>8319</v>
      </c>
      <c r="R1007" t="s">
        <v>8321</v>
      </c>
      <c r="S1007" t="s">
        <v>8273</v>
      </c>
      <c r="T1007" t="b">
        <v>0</v>
      </c>
    </row>
    <row r="1008" spans="1:20" ht="49.5" x14ac:dyDescent="0.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 s="9">
        <f>(I1008/86400)+25569+(-5/24)</f>
        <v>41985.09097222222</v>
      </c>
      <c r="K1008">
        <v>1417654672</v>
      </c>
      <c r="L1008" s="9">
        <f>($K1008/86400)+DATE(1970,1,1)</f>
        <v>41977.040185185186</v>
      </c>
      <c r="M1008" t="b">
        <v>0</v>
      </c>
      <c r="N1008">
        <v>8</v>
      </c>
      <c r="O1008" s="5">
        <f>($E1008/$D1008)*100</f>
        <v>5.8500000000000005</v>
      </c>
      <c r="P1008">
        <f>AVERAGE($E1008,$N1008)</f>
        <v>121</v>
      </c>
      <c r="Q1008" t="s">
        <v>8319</v>
      </c>
      <c r="R1008" t="s">
        <v>8321</v>
      </c>
      <c r="S1008" t="s">
        <v>8273</v>
      </c>
      <c r="T1008" t="b">
        <v>0</v>
      </c>
    </row>
    <row r="1009" spans="1:20" ht="49.5" x14ac:dyDescent="0.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 s="9">
        <f>(I1009/86400)+25569+(-5/24)</f>
        <v>42718.416932870365</v>
      </c>
      <c r="K1009">
        <v>1478095223</v>
      </c>
      <c r="L1009" s="9">
        <f>($K1009/86400)+DATE(1970,1,1)</f>
        <v>42676.583599537036</v>
      </c>
      <c r="M1009" t="b">
        <v>0</v>
      </c>
      <c r="N1009">
        <v>76</v>
      </c>
      <c r="O1009" s="5">
        <f>($E1009/$D1009)*100</f>
        <v>44.32</v>
      </c>
      <c r="P1009">
        <f>AVERAGE($E1009,$N1009)</f>
        <v>6686</v>
      </c>
      <c r="Q1009" t="s">
        <v>8319</v>
      </c>
      <c r="R1009" t="s">
        <v>8321</v>
      </c>
      <c r="S1009" t="s">
        <v>8273</v>
      </c>
      <c r="T1009" t="b">
        <v>0</v>
      </c>
    </row>
    <row r="1010" spans="1:20" ht="66" x14ac:dyDescent="0.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 s="9">
        <f>(I1010/86400)+25569+(-5/24)</f>
        <v>42732.600868055553</v>
      </c>
      <c r="K1010">
        <v>1480361115</v>
      </c>
      <c r="L1010" s="9">
        <f>($K1010/86400)+DATE(1970,1,1)</f>
        <v>42702.809201388889</v>
      </c>
      <c r="M1010" t="b">
        <v>0</v>
      </c>
      <c r="N1010">
        <v>1</v>
      </c>
      <c r="O1010" s="5">
        <f>($E1010/$D1010)*100</f>
        <v>0.26737967914438499</v>
      </c>
      <c r="P1010">
        <f>AVERAGE($E1010,$N1010)</f>
        <v>125.5</v>
      </c>
      <c r="Q1010" t="s">
        <v>8319</v>
      </c>
      <c r="R1010" t="s">
        <v>8321</v>
      </c>
      <c r="S1010" t="s">
        <v>8273</v>
      </c>
      <c r="T1010" t="b">
        <v>0</v>
      </c>
    </row>
    <row r="1011" spans="1:20" ht="66" x14ac:dyDescent="0.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 s="9">
        <f>(I1011/86400)+25569+(-5/24)</f>
        <v>42540.396365740737</v>
      </c>
      <c r="K1011">
        <v>1463754646</v>
      </c>
      <c r="L1011" s="9">
        <f>($K1011/86400)+DATE(1970,1,1)</f>
        <v>42510.604699074072</v>
      </c>
      <c r="M1011" t="b">
        <v>0</v>
      </c>
      <c r="N1011">
        <v>101</v>
      </c>
      <c r="O1011" s="5">
        <f>($E1011/$D1011)*100</f>
        <v>13.13</v>
      </c>
      <c r="P1011">
        <f>AVERAGE($E1011,$N1011)</f>
        <v>3333</v>
      </c>
      <c r="Q1011" t="s">
        <v>8319</v>
      </c>
      <c r="R1011" t="s">
        <v>8321</v>
      </c>
      <c r="S1011" t="s">
        <v>8273</v>
      </c>
      <c r="T1011" t="b">
        <v>0</v>
      </c>
    </row>
    <row r="1012" spans="1:20" ht="66" x14ac:dyDescent="0.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 s="9">
        <f>(I1012/86400)+25569+(-5/24)</f>
        <v>42617.915972222218</v>
      </c>
      <c r="K1012">
        <v>1468180462</v>
      </c>
      <c r="L1012" s="9">
        <f>($K1012/86400)+DATE(1970,1,1)</f>
        <v>42561.829421296294</v>
      </c>
      <c r="M1012" t="b">
        <v>0</v>
      </c>
      <c r="N1012">
        <v>4</v>
      </c>
      <c r="O1012" s="5">
        <f>($E1012/$D1012)*100</f>
        <v>0.19088937093275488</v>
      </c>
      <c r="P1012">
        <f>AVERAGE($E1012,$N1012)</f>
        <v>112</v>
      </c>
      <c r="Q1012" t="s">
        <v>8319</v>
      </c>
      <c r="R1012" t="s">
        <v>8321</v>
      </c>
      <c r="S1012" t="s">
        <v>8273</v>
      </c>
      <c r="T1012" t="b">
        <v>0</v>
      </c>
    </row>
    <row r="1013" spans="1:20" ht="66" x14ac:dyDescent="0.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 s="9">
        <f>(I1013/86400)+25569+(-5/24)</f>
        <v>41991.689756944441</v>
      </c>
      <c r="K1013">
        <v>1415050395</v>
      </c>
      <c r="L1013" s="9">
        <f>($K1013/86400)+DATE(1970,1,1)</f>
        <v>41946.898090277777</v>
      </c>
      <c r="M1013" t="b">
        <v>0</v>
      </c>
      <c r="N1013">
        <v>1</v>
      </c>
      <c r="O1013" s="5">
        <f>($E1013/$D1013)*100</f>
        <v>0.375</v>
      </c>
      <c r="P1013">
        <f>AVERAGE($E1013,$N1013)</f>
        <v>38</v>
      </c>
      <c r="Q1013" t="s">
        <v>8319</v>
      </c>
      <c r="R1013" t="s">
        <v>8321</v>
      </c>
      <c r="S1013" t="s">
        <v>8273</v>
      </c>
      <c r="T1013" t="b">
        <v>0</v>
      </c>
    </row>
    <row r="1014" spans="1:20" ht="66" x14ac:dyDescent="0.3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 s="9">
        <f>(I1014/86400)+25569+(-5/24)</f>
        <v>42759.232083333329</v>
      </c>
      <c r="K1014">
        <v>1481366052</v>
      </c>
      <c r="L1014" s="9">
        <f>($K1014/86400)+DATE(1970,1,1)</f>
        <v>42714.440416666665</v>
      </c>
      <c r="M1014" t="b">
        <v>0</v>
      </c>
      <c r="N1014">
        <v>775</v>
      </c>
      <c r="O1014" s="5">
        <f>($E1014/$D1014)*100</f>
        <v>21535.021000000001</v>
      </c>
      <c r="P1014">
        <f>AVERAGE($E1014,$N1014)</f>
        <v>538763.02500000002</v>
      </c>
      <c r="Q1014" t="s">
        <v>8319</v>
      </c>
      <c r="R1014" t="s">
        <v>8321</v>
      </c>
      <c r="S1014" t="s">
        <v>8273</v>
      </c>
      <c r="T1014" t="b">
        <v>0</v>
      </c>
    </row>
    <row r="1015" spans="1:20" ht="66" x14ac:dyDescent="0.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 s="9">
        <f>(I1015/86400)+25569+(-5/24)</f>
        <v>42367.624999999993</v>
      </c>
      <c r="K1015">
        <v>1449000056</v>
      </c>
      <c r="L1015" s="9">
        <f>($K1015/86400)+DATE(1970,1,1)</f>
        <v>42339.833981481483</v>
      </c>
      <c r="M1015" t="b">
        <v>0</v>
      </c>
      <c r="N1015">
        <v>90</v>
      </c>
      <c r="O1015" s="5">
        <f>($E1015/$D1015)*100</f>
        <v>34.527999999999999</v>
      </c>
      <c r="P1015">
        <f>AVERAGE($E1015,$N1015)</f>
        <v>4361</v>
      </c>
      <c r="Q1015" t="s">
        <v>8319</v>
      </c>
      <c r="R1015" t="s">
        <v>8321</v>
      </c>
      <c r="S1015" t="s">
        <v>8273</v>
      </c>
      <c r="T1015" t="b">
        <v>0</v>
      </c>
    </row>
    <row r="1016" spans="1:20" ht="33" x14ac:dyDescent="0.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 s="9">
        <f>(I1016/86400)+25569+(-5/24)</f>
        <v>42004.79415509259</v>
      </c>
      <c r="K1016">
        <v>1415750615</v>
      </c>
      <c r="L1016" s="9">
        <f>($K1016/86400)+DATE(1970,1,1)</f>
        <v>41955.002488425926</v>
      </c>
      <c r="M1016" t="b">
        <v>0</v>
      </c>
      <c r="N1016">
        <v>16</v>
      </c>
      <c r="O1016" s="5">
        <f>($E1016/$D1016)*100</f>
        <v>30.599999999999998</v>
      </c>
      <c r="P1016">
        <f>AVERAGE($E1016,$N1016)</f>
        <v>1538</v>
      </c>
      <c r="Q1016" t="s">
        <v>8319</v>
      </c>
      <c r="R1016" t="s">
        <v>8321</v>
      </c>
      <c r="S1016" t="s">
        <v>8273</v>
      </c>
      <c r="T1016" t="b">
        <v>0</v>
      </c>
    </row>
    <row r="1017" spans="1:20" ht="49.5" x14ac:dyDescent="0.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 s="9">
        <f>(I1017/86400)+25569+(-5/24)</f>
        <v>42333.711747685178</v>
      </c>
      <c r="K1017">
        <v>1445893495</v>
      </c>
      <c r="L1017" s="9">
        <f>($K1017/86400)+DATE(1970,1,1)</f>
        <v>42303.878414351857</v>
      </c>
      <c r="M1017" t="b">
        <v>0</v>
      </c>
      <c r="N1017">
        <v>6</v>
      </c>
      <c r="O1017" s="5">
        <f>($E1017/$D1017)*100</f>
        <v>2.666666666666667</v>
      </c>
      <c r="P1017">
        <f>AVERAGE($E1017,$N1017)</f>
        <v>123</v>
      </c>
      <c r="Q1017" t="s">
        <v>8319</v>
      </c>
      <c r="R1017" t="s">
        <v>8321</v>
      </c>
      <c r="S1017" t="s">
        <v>8273</v>
      </c>
      <c r="T1017" t="b">
        <v>0</v>
      </c>
    </row>
    <row r="1018" spans="1:20" ht="49.5" x14ac:dyDescent="0.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 s="9">
        <f>(I1018/86400)+25569+(-5/24)</f>
        <v>42466.857129629629</v>
      </c>
      <c r="K1018">
        <v>1456108456</v>
      </c>
      <c r="L1018" s="9">
        <f>($K1018/86400)+DATE(1970,1,1)</f>
        <v>42422.107129629629</v>
      </c>
      <c r="M1018" t="b">
        <v>0</v>
      </c>
      <c r="N1018">
        <v>38</v>
      </c>
      <c r="O1018" s="5">
        <f>($E1018/$D1018)*100</f>
        <v>2.8420000000000001</v>
      </c>
      <c r="P1018">
        <f>AVERAGE($E1018,$N1018)</f>
        <v>1440</v>
      </c>
      <c r="Q1018" t="s">
        <v>8319</v>
      </c>
      <c r="R1018" t="s">
        <v>8321</v>
      </c>
      <c r="S1018" t="s">
        <v>8273</v>
      </c>
      <c r="T1018" t="b">
        <v>0</v>
      </c>
    </row>
    <row r="1019" spans="1:20" ht="66" x14ac:dyDescent="0.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 s="9">
        <f>(I1019/86400)+25569+(-5/24)</f>
        <v>42329.508506944439</v>
      </c>
      <c r="K1019">
        <v>1444666335</v>
      </c>
      <c r="L1019" s="9">
        <f>($K1019/86400)+DATE(1970,1,1)</f>
        <v>42289.675173611111</v>
      </c>
      <c r="M1019" t="b">
        <v>0</v>
      </c>
      <c r="N1019">
        <v>355</v>
      </c>
      <c r="O1019" s="5">
        <f>($E1019/$D1019)*100</f>
        <v>22.878799999999998</v>
      </c>
      <c r="P1019">
        <f>AVERAGE($E1019,$N1019)</f>
        <v>28776</v>
      </c>
      <c r="Q1019" t="s">
        <v>8319</v>
      </c>
      <c r="R1019" t="s">
        <v>8321</v>
      </c>
      <c r="S1019" t="s">
        <v>8273</v>
      </c>
      <c r="T1019" t="b">
        <v>0</v>
      </c>
    </row>
    <row r="1020" spans="1:20" ht="49.5" x14ac:dyDescent="0.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 s="9">
        <f>(I1020/86400)+25569+(-5/24)</f>
        <v>42565.283946759257</v>
      </c>
      <c r="K1020">
        <v>1465904933</v>
      </c>
      <c r="L1020" s="9">
        <f>($K1020/86400)+DATE(1970,1,1)</f>
        <v>42535.492280092592</v>
      </c>
      <c r="M1020" t="b">
        <v>0</v>
      </c>
      <c r="N1020">
        <v>7</v>
      </c>
      <c r="O1020" s="5">
        <f>($E1020/$D1020)*100</f>
        <v>3.105</v>
      </c>
      <c r="P1020">
        <f>AVERAGE($E1020,$N1020)</f>
        <v>314</v>
      </c>
      <c r="Q1020" t="s">
        <v>8319</v>
      </c>
      <c r="R1020" t="s">
        <v>8321</v>
      </c>
      <c r="S1020" t="s">
        <v>8273</v>
      </c>
      <c r="T1020" t="b">
        <v>0</v>
      </c>
    </row>
    <row r="1021" spans="1:20" ht="49.5" x14ac:dyDescent="0.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 s="9">
        <f>(I1021/86400)+25569+(-5/24)</f>
        <v>42039.765613425923</v>
      </c>
      <c r="K1021">
        <v>1420500149</v>
      </c>
      <c r="L1021" s="9">
        <f>($K1021/86400)+DATE(1970,1,1)</f>
        <v>42009.973946759259</v>
      </c>
      <c r="M1021" t="b">
        <v>0</v>
      </c>
      <c r="N1021">
        <v>400</v>
      </c>
      <c r="O1021" s="5">
        <f>($E1021/$D1021)*100</f>
        <v>47.333333333333336</v>
      </c>
      <c r="P1021">
        <f>AVERAGE($E1021,$N1021)</f>
        <v>10850</v>
      </c>
      <c r="Q1021" t="s">
        <v>8319</v>
      </c>
      <c r="R1021" t="s">
        <v>8321</v>
      </c>
      <c r="S1021" t="s">
        <v>8273</v>
      </c>
      <c r="T1021" t="b">
        <v>0</v>
      </c>
    </row>
    <row r="1022" spans="1:20" ht="66" x14ac:dyDescent="0.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 s="9">
        <f>(I1022/86400)+25569+(-5/24)</f>
        <v>42156.824305555558</v>
      </c>
      <c r="K1022">
        <v>1430617209</v>
      </c>
      <c r="L1022" s="9">
        <f>($K1022/86400)+DATE(1970,1,1)</f>
        <v>42127.069548611107</v>
      </c>
      <c r="M1022" t="b">
        <v>0</v>
      </c>
      <c r="N1022">
        <v>30</v>
      </c>
      <c r="O1022" s="5">
        <f>($E1022/$D1022)*100</f>
        <v>205.54838709677421</v>
      </c>
      <c r="P1022">
        <f>AVERAGE($E1022,$N1022)</f>
        <v>1608</v>
      </c>
      <c r="Q1022" t="s">
        <v>8325</v>
      </c>
      <c r="R1022" t="s">
        <v>8330</v>
      </c>
      <c r="S1022" t="s">
        <v>8280</v>
      </c>
      <c r="T1022" t="b">
        <v>1</v>
      </c>
    </row>
    <row r="1023" spans="1:20" ht="49.5" x14ac:dyDescent="0.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 s="9">
        <f>(I1023/86400)+25569+(-5/24)</f>
        <v>42293.958333333336</v>
      </c>
      <c r="K1023">
        <v>1443074571</v>
      </c>
      <c r="L1023" s="9">
        <f>($K1023/86400)+DATE(1970,1,1)</f>
        <v>42271.251979166671</v>
      </c>
      <c r="M1023" t="b">
        <v>1</v>
      </c>
      <c r="N1023">
        <v>478</v>
      </c>
      <c r="O1023" s="5">
        <f>($E1023/$D1023)*100</f>
        <v>351.80366666666669</v>
      </c>
      <c r="P1023">
        <f>AVERAGE($E1023,$N1023)</f>
        <v>5516.0550000000003</v>
      </c>
      <c r="Q1023" t="s">
        <v>8325</v>
      </c>
      <c r="R1023" t="s">
        <v>8330</v>
      </c>
      <c r="S1023" t="s">
        <v>8280</v>
      </c>
      <c r="T1023" t="b">
        <v>1</v>
      </c>
    </row>
    <row r="1024" spans="1:20" ht="33" x14ac:dyDescent="0.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 s="9">
        <f>(I1024/86400)+25569+(-5/24)</f>
        <v>42141.438391203701</v>
      </c>
      <c r="K1024">
        <v>1429284677</v>
      </c>
      <c r="L1024" s="9">
        <f>($K1024/86400)+DATE(1970,1,1)</f>
        <v>42111.646724537037</v>
      </c>
      <c r="M1024" t="b">
        <v>1</v>
      </c>
      <c r="N1024">
        <v>74</v>
      </c>
      <c r="O1024" s="5">
        <f>($E1024/$D1024)*100</f>
        <v>114.9</v>
      </c>
      <c r="P1024">
        <f>AVERAGE($E1024,$N1024)</f>
        <v>1186</v>
      </c>
      <c r="Q1024" t="s">
        <v>8325</v>
      </c>
      <c r="R1024" t="s">
        <v>8330</v>
      </c>
      <c r="S1024" t="s">
        <v>8280</v>
      </c>
      <c r="T1024" t="b">
        <v>1</v>
      </c>
    </row>
    <row r="1025" spans="1:20" ht="49.5" x14ac:dyDescent="0.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 s="9">
        <f>(I1025/86400)+25569+(-5/24)</f>
        <v>42175.711354166669</v>
      </c>
      <c r="K1025">
        <v>1432245861</v>
      </c>
      <c r="L1025" s="9">
        <f>($K1025/86400)+DATE(1970,1,1)</f>
        <v>42145.919687500005</v>
      </c>
      <c r="M1025" t="b">
        <v>0</v>
      </c>
      <c r="N1025">
        <v>131</v>
      </c>
      <c r="O1025" s="5">
        <f>($E1025/$D1025)*100</f>
        <v>237.15</v>
      </c>
      <c r="P1025">
        <f>AVERAGE($E1025,$N1025)</f>
        <v>2437</v>
      </c>
      <c r="Q1025" t="s">
        <v>8325</v>
      </c>
      <c r="R1025" t="s">
        <v>8330</v>
      </c>
      <c r="S1025" t="s">
        <v>8280</v>
      </c>
      <c r="T1025" t="b">
        <v>1</v>
      </c>
    </row>
    <row r="1026" spans="1:20" ht="49.5" x14ac:dyDescent="0.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 s="9">
        <f>(I1026/86400)+25569+(-5/24)</f>
        <v>42400.372256944444</v>
      </c>
      <c r="K1026">
        <v>1451656563</v>
      </c>
      <c r="L1026" s="9">
        <f>($K1026/86400)+DATE(1970,1,1)</f>
        <v>42370.580590277779</v>
      </c>
      <c r="M1026" t="b">
        <v>1</v>
      </c>
      <c r="N1026">
        <v>61</v>
      </c>
      <c r="O1026" s="5">
        <f>($E1026/$D1026)*100</f>
        <v>118.63774999999998</v>
      </c>
      <c r="P1026">
        <f>AVERAGE($E1026,$N1026)</f>
        <v>11894.275</v>
      </c>
      <c r="Q1026" t="s">
        <v>8325</v>
      </c>
      <c r="R1026" t="s">
        <v>8330</v>
      </c>
      <c r="S1026" t="s">
        <v>8280</v>
      </c>
      <c r="T1026" t="b">
        <v>1</v>
      </c>
    </row>
    <row r="1027" spans="1:20" ht="49.5" x14ac:dyDescent="0.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 s="9">
        <f>(I1027/86400)+25569+(-5/24)</f>
        <v>42079.583761574067</v>
      </c>
      <c r="K1027">
        <v>1423944037</v>
      </c>
      <c r="L1027" s="9">
        <f>($K1027/86400)+DATE(1970,1,1)</f>
        <v>42049.833761574075</v>
      </c>
      <c r="M1027" t="b">
        <v>1</v>
      </c>
      <c r="N1027">
        <v>1071</v>
      </c>
      <c r="O1027" s="5">
        <f>($E1027/$D1027)*100</f>
        <v>109.92831428571431</v>
      </c>
      <c r="P1027">
        <f>AVERAGE($E1027,$N1027)</f>
        <v>39010.410000000003</v>
      </c>
      <c r="Q1027" t="s">
        <v>8325</v>
      </c>
      <c r="R1027" t="s">
        <v>8330</v>
      </c>
      <c r="S1027" t="s">
        <v>8280</v>
      </c>
      <c r="T1027" t="b">
        <v>1</v>
      </c>
    </row>
    <row r="1028" spans="1:20" ht="66" x14ac:dyDescent="0.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 s="9">
        <f>(I1028/86400)+25569+(-5/24)</f>
        <v>42460.157592592594</v>
      </c>
      <c r="K1028">
        <v>1456480016</v>
      </c>
      <c r="L1028" s="9">
        <f>($K1028/86400)+DATE(1970,1,1)</f>
        <v>42426.407592592594</v>
      </c>
      <c r="M1028" t="b">
        <v>1</v>
      </c>
      <c r="N1028">
        <v>122</v>
      </c>
      <c r="O1028" s="5">
        <f>($E1028/$D1028)*100</f>
        <v>100.00828571428571</v>
      </c>
      <c r="P1028">
        <f>AVERAGE($E1028,$N1028)</f>
        <v>3561.29</v>
      </c>
      <c r="Q1028" t="s">
        <v>8325</v>
      </c>
      <c r="R1028" t="s">
        <v>8330</v>
      </c>
      <c r="S1028" t="s">
        <v>8280</v>
      </c>
      <c r="T1028" t="b">
        <v>1</v>
      </c>
    </row>
    <row r="1029" spans="1:20" ht="66" x14ac:dyDescent="0.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 s="9">
        <f>(I1029/86400)+25569+(-5/24)</f>
        <v>41934.825775462959</v>
      </c>
      <c r="K1029">
        <v>1411433347</v>
      </c>
      <c r="L1029" s="9">
        <f>($K1029/86400)+DATE(1970,1,1)</f>
        <v>41905.034108796295</v>
      </c>
      <c r="M1029" t="b">
        <v>1</v>
      </c>
      <c r="N1029">
        <v>111</v>
      </c>
      <c r="O1029" s="5">
        <f>($E1029/$D1029)*100</f>
        <v>103.09292094387415</v>
      </c>
      <c r="P1029">
        <f>AVERAGE($E1029,$N1029)</f>
        <v>3922</v>
      </c>
      <c r="Q1029" t="s">
        <v>8325</v>
      </c>
      <c r="R1029" t="s">
        <v>8330</v>
      </c>
      <c r="S1029" t="s">
        <v>8280</v>
      </c>
      <c r="T1029" t="b">
        <v>1</v>
      </c>
    </row>
    <row r="1030" spans="1:20" ht="66" x14ac:dyDescent="0.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 s="9">
        <f>(I1030/86400)+25569+(-5/24)</f>
        <v>42800.624999999993</v>
      </c>
      <c r="K1030">
        <v>1484924605</v>
      </c>
      <c r="L1030" s="9">
        <f>($K1030/86400)+DATE(1970,1,1)</f>
        <v>42755.627372685187</v>
      </c>
      <c r="M1030" t="b">
        <v>1</v>
      </c>
      <c r="N1030">
        <v>255</v>
      </c>
      <c r="O1030" s="5">
        <f>($E1030/$D1030)*100</f>
        <v>117.27000000000001</v>
      </c>
      <c r="P1030">
        <f>AVERAGE($E1030,$N1030)</f>
        <v>5991</v>
      </c>
      <c r="Q1030" t="s">
        <v>8325</v>
      </c>
      <c r="R1030" t="s">
        <v>8330</v>
      </c>
      <c r="S1030" t="s">
        <v>8280</v>
      </c>
      <c r="T1030" t="b">
        <v>1</v>
      </c>
    </row>
    <row r="1031" spans="1:20" ht="49.5" x14ac:dyDescent="0.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 s="9">
        <f>(I1031/86400)+25569+(-5/24)</f>
        <v>42098.707638888889</v>
      </c>
      <c r="K1031">
        <v>1423501507</v>
      </c>
      <c r="L1031" s="9">
        <f>($K1031/86400)+DATE(1970,1,1)</f>
        <v>42044.711886574078</v>
      </c>
      <c r="M1031" t="b">
        <v>0</v>
      </c>
      <c r="N1031">
        <v>141</v>
      </c>
      <c r="O1031" s="5">
        <f>($E1031/$D1031)*100</f>
        <v>111.75999999999999</v>
      </c>
      <c r="P1031">
        <f>AVERAGE($E1031,$N1031)</f>
        <v>5658.5</v>
      </c>
      <c r="Q1031" t="s">
        <v>8325</v>
      </c>
      <c r="R1031" t="s">
        <v>8330</v>
      </c>
      <c r="S1031" t="s">
        <v>8280</v>
      </c>
      <c r="T1031" t="b">
        <v>1</v>
      </c>
    </row>
    <row r="1032" spans="1:20" ht="33" x14ac:dyDescent="0.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 s="9">
        <f>(I1032/86400)+25569+(-5/24)</f>
        <v>42625.274872685179</v>
      </c>
      <c r="K1032">
        <v>1472470549</v>
      </c>
      <c r="L1032" s="9">
        <f>($K1032/86400)+DATE(1970,1,1)</f>
        <v>42611.483206018514</v>
      </c>
      <c r="M1032" t="b">
        <v>0</v>
      </c>
      <c r="N1032">
        <v>159</v>
      </c>
      <c r="O1032" s="5">
        <f>($E1032/$D1032)*100</f>
        <v>342.09999999999997</v>
      </c>
      <c r="P1032">
        <f>AVERAGE($E1032,$N1032)</f>
        <v>3500.5</v>
      </c>
      <c r="Q1032" t="s">
        <v>8325</v>
      </c>
      <c r="R1032" t="s">
        <v>8330</v>
      </c>
      <c r="S1032" t="s">
        <v>8280</v>
      </c>
      <c r="T1032" t="b">
        <v>1</v>
      </c>
    </row>
    <row r="1033" spans="1:20" ht="66" x14ac:dyDescent="0.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 s="9">
        <f>(I1033/86400)+25569+(-5/24)</f>
        <v>42354.555671296293</v>
      </c>
      <c r="K1033">
        <v>1447698010</v>
      </c>
      <c r="L1033" s="9">
        <f>($K1033/86400)+DATE(1970,1,1)</f>
        <v>42324.764004629629</v>
      </c>
      <c r="M1033" t="b">
        <v>0</v>
      </c>
      <c r="N1033">
        <v>99</v>
      </c>
      <c r="O1033" s="5">
        <f>($E1033/$D1033)*100</f>
        <v>107.4</v>
      </c>
      <c r="P1033">
        <f>AVERAGE($E1033,$N1033)</f>
        <v>5419.5</v>
      </c>
      <c r="Q1033" t="s">
        <v>8325</v>
      </c>
      <c r="R1033" t="s">
        <v>8330</v>
      </c>
      <c r="S1033" t="s">
        <v>8280</v>
      </c>
      <c r="T1033" t="b">
        <v>1</v>
      </c>
    </row>
    <row r="1034" spans="1:20" ht="33" x14ac:dyDescent="0.3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 s="9">
        <f>(I1034/86400)+25569+(-5/24)</f>
        <v>42544.458622685182</v>
      </c>
      <c r="K1034">
        <v>1464105625</v>
      </c>
      <c r="L1034" s="9">
        <f>($K1034/86400)+DATE(1970,1,1)</f>
        <v>42514.666956018518</v>
      </c>
      <c r="M1034" t="b">
        <v>0</v>
      </c>
      <c r="N1034">
        <v>96</v>
      </c>
      <c r="O1034" s="5">
        <f>($E1034/$D1034)*100</f>
        <v>108.49703703703703</v>
      </c>
      <c r="P1034">
        <f>AVERAGE($E1034,$N1034)</f>
        <v>2977.42</v>
      </c>
      <c r="Q1034" t="s">
        <v>8325</v>
      </c>
      <c r="R1034" t="s">
        <v>8330</v>
      </c>
      <c r="S1034" t="s">
        <v>8280</v>
      </c>
      <c r="T1034" t="b">
        <v>1</v>
      </c>
    </row>
    <row r="1035" spans="1:20" ht="66" x14ac:dyDescent="0.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 s="9">
        <f>(I1035/86400)+25569+(-5/24)</f>
        <v>42716.52407407407</v>
      </c>
      <c r="K1035">
        <v>1479144880</v>
      </c>
      <c r="L1035" s="9">
        <f>($K1035/86400)+DATE(1970,1,1)</f>
        <v>42688.732407407406</v>
      </c>
      <c r="M1035" t="b">
        <v>0</v>
      </c>
      <c r="N1035">
        <v>27</v>
      </c>
      <c r="O1035" s="5">
        <f>($E1035/$D1035)*100</f>
        <v>102.86144578313252</v>
      </c>
      <c r="P1035">
        <f>AVERAGE($E1035,$N1035)</f>
        <v>696.5</v>
      </c>
      <c r="Q1035" t="s">
        <v>8325</v>
      </c>
      <c r="R1035" t="s">
        <v>8330</v>
      </c>
      <c r="S1035" t="s">
        <v>8280</v>
      </c>
      <c r="T1035" t="b">
        <v>1</v>
      </c>
    </row>
    <row r="1036" spans="1:20" ht="66" x14ac:dyDescent="0.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 s="9">
        <f>(I1036/86400)+25569+(-5/24)</f>
        <v>42586.957638888889</v>
      </c>
      <c r="K1036">
        <v>1467604804</v>
      </c>
      <c r="L1036" s="9">
        <f>($K1036/86400)+DATE(1970,1,1)</f>
        <v>42555.166712962964</v>
      </c>
      <c r="M1036" t="b">
        <v>0</v>
      </c>
      <c r="N1036">
        <v>166</v>
      </c>
      <c r="O1036" s="5">
        <f>($E1036/$D1036)*100</f>
        <v>130.0018</v>
      </c>
      <c r="P1036">
        <f>AVERAGE($E1036,$N1036)</f>
        <v>3333.0450000000001</v>
      </c>
      <c r="Q1036" t="s">
        <v>8325</v>
      </c>
      <c r="R1036" t="s">
        <v>8330</v>
      </c>
      <c r="S1036" t="s">
        <v>8280</v>
      </c>
      <c r="T1036" t="b">
        <v>1</v>
      </c>
    </row>
    <row r="1037" spans="1:20" ht="66" x14ac:dyDescent="0.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 s="9">
        <f>(I1037/86400)+25569+(-5/24)</f>
        <v>42046.43310185185</v>
      </c>
      <c r="K1037">
        <v>1421076220</v>
      </c>
      <c r="L1037" s="9">
        <f>($K1037/86400)+DATE(1970,1,1)</f>
        <v>42016.641435185185</v>
      </c>
      <c r="M1037" t="b">
        <v>0</v>
      </c>
      <c r="N1037">
        <v>76</v>
      </c>
      <c r="O1037" s="5">
        <f>($E1037/$D1037)*100</f>
        <v>107.65217391304347</v>
      </c>
      <c r="P1037">
        <f>AVERAGE($E1037,$N1037)</f>
        <v>2514</v>
      </c>
      <c r="Q1037" t="s">
        <v>8325</v>
      </c>
      <c r="R1037" t="s">
        <v>8330</v>
      </c>
      <c r="S1037" t="s">
        <v>8280</v>
      </c>
      <c r="T1037" t="b">
        <v>1</v>
      </c>
    </row>
    <row r="1038" spans="1:20" ht="49.5" x14ac:dyDescent="0.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 s="9">
        <f>(I1038/86400)+25569+(-5/24)</f>
        <v>41281.125</v>
      </c>
      <c r="K1038">
        <v>1354790790</v>
      </c>
      <c r="L1038" s="9">
        <f>($K1038/86400)+DATE(1970,1,1)</f>
        <v>41249.448958333334</v>
      </c>
      <c r="M1038" t="b">
        <v>0</v>
      </c>
      <c r="N1038">
        <v>211</v>
      </c>
      <c r="O1038" s="5">
        <f>($E1038/$D1038)*100</f>
        <v>112.36044444444444</v>
      </c>
      <c r="P1038">
        <f>AVERAGE($E1038,$N1038)</f>
        <v>2633.61</v>
      </c>
      <c r="Q1038" t="s">
        <v>8325</v>
      </c>
      <c r="R1038" t="s">
        <v>8330</v>
      </c>
      <c r="S1038" t="s">
        <v>8280</v>
      </c>
      <c r="T1038" t="b">
        <v>1</v>
      </c>
    </row>
    <row r="1039" spans="1:20" ht="66" x14ac:dyDescent="0.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 s="9">
        <f>(I1039/86400)+25569+(-5/24)</f>
        <v>42141.999999999993</v>
      </c>
      <c r="K1039">
        <v>1429991062</v>
      </c>
      <c r="L1039" s="9">
        <f>($K1039/86400)+DATE(1970,1,1)</f>
        <v>42119.822476851856</v>
      </c>
      <c r="M1039" t="b">
        <v>0</v>
      </c>
      <c r="N1039">
        <v>21</v>
      </c>
      <c r="O1039" s="5">
        <f>($E1039/$D1039)*100</f>
        <v>102.1</v>
      </c>
      <c r="P1039">
        <f>AVERAGE($E1039,$N1039)</f>
        <v>521</v>
      </c>
      <c r="Q1039" t="s">
        <v>8325</v>
      </c>
      <c r="R1039" t="s">
        <v>8330</v>
      </c>
      <c r="S1039" t="s">
        <v>8280</v>
      </c>
      <c r="T1039" t="b">
        <v>1</v>
      </c>
    </row>
    <row r="1040" spans="1:20" ht="66" x14ac:dyDescent="0.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 s="9">
        <f>(I1040/86400)+25569+(-5/24)</f>
        <v>42447.981747685182</v>
      </c>
      <c r="K1040">
        <v>1455773623</v>
      </c>
      <c r="L1040" s="9">
        <f>($K1040/86400)+DATE(1970,1,1)</f>
        <v>42418.231747685189</v>
      </c>
      <c r="M1040" t="b">
        <v>0</v>
      </c>
      <c r="N1040">
        <v>61</v>
      </c>
      <c r="O1040" s="5">
        <f>($E1040/$D1040)*100</f>
        <v>145.33333333333334</v>
      </c>
      <c r="P1040">
        <f>AVERAGE($E1040,$N1040)</f>
        <v>1120.5</v>
      </c>
      <c r="Q1040" t="s">
        <v>8325</v>
      </c>
      <c r="R1040" t="s">
        <v>8330</v>
      </c>
      <c r="S1040" t="s">
        <v>8280</v>
      </c>
      <c r="T1040" t="b">
        <v>1</v>
      </c>
    </row>
    <row r="1041" spans="1:20" ht="66" x14ac:dyDescent="0.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 s="9">
        <f>(I1041/86400)+25569+(-5/24)</f>
        <v>42717.124305555553</v>
      </c>
      <c r="K1041">
        <v>1479436646</v>
      </c>
      <c r="L1041" s="9">
        <f>($K1041/86400)+DATE(1970,1,1)</f>
        <v>42692.109328703707</v>
      </c>
      <c r="M1041" t="b">
        <v>0</v>
      </c>
      <c r="N1041">
        <v>30</v>
      </c>
      <c r="O1041" s="5">
        <f>($E1041/$D1041)*100</f>
        <v>128.19999999999999</v>
      </c>
      <c r="P1041">
        <f>AVERAGE($E1041,$N1041)</f>
        <v>335.5</v>
      </c>
      <c r="Q1041" t="s">
        <v>8325</v>
      </c>
      <c r="R1041" t="s">
        <v>8330</v>
      </c>
      <c r="S1041" t="s">
        <v>8280</v>
      </c>
      <c r="T1041" t="b">
        <v>1</v>
      </c>
    </row>
    <row r="1042" spans="1:20" ht="66" x14ac:dyDescent="0.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 s="9">
        <f>(I1042/86400)+25569+(-5/24)</f>
        <v>42609.500104166662</v>
      </c>
      <c r="K1042">
        <v>1469725209</v>
      </c>
      <c r="L1042" s="9">
        <f>($K1042/86400)+DATE(1970,1,1)</f>
        <v>42579.708437499998</v>
      </c>
      <c r="M1042" t="b">
        <v>0</v>
      </c>
      <c r="N1042">
        <v>1</v>
      </c>
      <c r="O1042" s="5">
        <f>($E1042/$D1042)*100</f>
        <v>0.29411764705882354</v>
      </c>
      <c r="P1042">
        <f>AVERAGE($E1042,$N1042)</f>
        <v>125.5</v>
      </c>
      <c r="Q1042" t="s">
        <v>8331</v>
      </c>
      <c r="R1042" t="s">
        <v>8332</v>
      </c>
      <c r="S1042" t="s">
        <v>8281</v>
      </c>
      <c r="T1042" t="b">
        <v>0</v>
      </c>
    </row>
    <row r="1043" spans="1:20" ht="49.5" x14ac:dyDescent="0.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 s="9">
        <f>(I1043/86400)+25569+(-5/24)</f>
        <v>41850.851759259254</v>
      </c>
      <c r="K1043">
        <v>1405041992</v>
      </c>
      <c r="L1043" s="9">
        <f>($K1043/86400)+DATE(1970,1,1)</f>
        <v>41831.06009259259</v>
      </c>
      <c r="M1043" t="b">
        <v>0</v>
      </c>
      <c r="N1043">
        <v>0</v>
      </c>
      <c r="O1043" s="5">
        <f>($E1043/$D1043)*100</f>
        <v>0</v>
      </c>
      <c r="P1043">
        <f>AVERAGE($E1043,$N1043)</f>
        <v>0</v>
      </c>
      <c r="Q1043" t="s">
        <v>8331</v>
      </c>
      <c r="R1043" t="s">
        <v>8332</v>
      </c>
      <c r="S1043" t="s">
        <v>8281</v>
      </c>
      <c r="T1043" t="b">
        <v>0</v>
      </c>
    </row>
    <row r="1044" spans="1:20" ht="66" x14ac:dyDescent="0.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 s="9">
        <f>(I1044/86400)+25569+(-5/24)</f>
        <v>41894.208333333328</v>
      </c>
      <c r="K1044">
        <v>1406824948</v>
      </c>
      <c r="L1044" s="9">
        <f>($K1044/86400)+DATE(1970,1,1)</f>
        <v>41851.696157407408</v>
      </c>
      <c r="M1044" t="b">
        <v>0</v>
      </c>
      <c r="N1044">
        <v>1</v>
      </c>
      <c r="O1044" s="5">
        <f>($E1044/$D1044)*100</f>
        <v>1.5384615384615385</v>
      </c>
      <c r="P1044">
        <f>AVERAGE($E1044,$N1044)</f>
        <v>5.5</v>
      </c>
      <c r="Q1044" t="s">
        <v>8331</v>
      </c>
      <c r="R1044" t="s">
        <v>8332</v>
      </c>
      <c r="S1044" t="s">
        <v>8281</v>
      </c>
      <c r="T1044" t="b">
        <v>0</v>
      </c>
    </row>
    <row r="1045" spans="1:20" ht="49.5" x14ac:dyDescent="0.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 s="9">
        <f>(I1045/86400)+25569+(-5/24)</f>
        <v>42144.044618055552</v>
      </c>
      <c r="K1045">
        <v>1429509855</v>
      </c>
      <c r="L1045" s="9">
        <f>($K1045/86400)+DATE(1970,1,1)</f>
        <v>42114.252951388888</v>
      </c>
      <c r="M1045" t="b">
        <v>0</v>
      </c>
      <c r="N1045">
        <v>292</v>
      </c>
      <c r="O1045" s="5">
        <f>($E1045/$D1045)*100</f>
        <v>8.5370000000000008</v>
      </c>
      <c r="P1045">
        <f>AVERAGE($E1045,$N1045)</f>
        <v>4414.5</v>
      </c>
      <c r="Q1045" t="s">
        <v>8331</v>
      </c>
      <c r="R1045" t="s">
        <v>8332</v>
      </c>
      <c r="S1045" t="s">
        <v>8281</v>
      </c>
      <c r="T1045" t="b">
        <v>0</v>
      </c>
    </row>
    <row r="1046" spans="1:20" ht="66" x14ac:dyDescent="0.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 s="9">
        <f>(I1046/86400)+25569+(-5/24)</f>
        <v>42068.643749999996</v>
      </c>
      <c r="K1046">
        <v>1420668801</v>
      </c>
      <c r="L1046" s="9">
        <f>($K1046/86400)+DATE(1970,1,1)</f>
        <v>42011.925937499997</v>
      </c>
      <c r="M1046" t="b">
        <v>0</v>
      </c>
      <c r="N1046">
        <v>2</v>
      </c>
      <c r="O1046" s="5">
        <f>($E1046/$D1046)*100</f>
        <v>8.5714285714285715E-2</v>
      </c>
      <c r="P1046">
        <f>AVERAGE($E1046,$N1046)</f>
        <v>4</v>
      </c>
      <c r="Q1046" t="s">
        <v>8331</v>
      </c>
      <c r="R1046" t="s">
        <v>8332</v>
      </c>
      <c r="S1046" t="s">
        <v>8281</v>
      </c>
      <c r="T1046" t="b">
        <v>0</v>
      </c>
    </row>
    <row r="1047" spans="1:20" ht="49.5" x14ac:dyDescent="0.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 s="9">
        <f>(I1047/86400)+25569+(-5/24)</f>
        <v>41874.666087962956</v>
      </c>
      <c r="K1047">
        <v>1406235550</v>
      </c>
      <c r="L1047" s="9">
        <f>($K1047/86400)+DATE(1970,1,1)</f>
        <v>41844.874421296292</v>
      </c>
      <c r="M1047" t="b">
        <v>0</v>
      </c>
      <c r="N1047">
        <v>8</v>
      </c>
      <c r="O1047" s="5">
        <f>($E1047/$D1047)*100</f>
        <v>2.6599999999999997</v>
      </c>
      <c r="P1047">
        <f>AVERAGE($E1047,$N1047)</f>
        <v>137</v>
      </c>
      <c r="Q1047" t="s">
        <v>8331</v>
      </c>
      <c r="R1047" t="s">
        <v>8332</v>
      </c>
      <c r="S1047" t="s">
        <v>8281</v>
      </c>
      <c r="T1047" t="b">
        <v>0</v>
      </c>
    </row>
    <row r="1048" spans="1:20" ht="66" x14ac:dyDescent="0.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 s="9">
        <f>(I1048/86400)+25569+(-5/24)</f>
        <v>42364.643055555549</v>
      </c>
      <c r="K1048">
        <v>1447273560</v>
      </c>
      <c r="L1048" s="9">
        <f>($K1048/86400)+DATE(1970,1,1)</f>
        <v>42319.851388888885</v>
      </c>
      <c r="M1048" t="b">
        <v>0</v>
      </c>
      <c r="N1048">
        <v>0</v>
      </c>
      <c r="O1048" s="5">
        <f>($E1048/$D1048)*100</f>
        <v>0</v>
      </c>
      <c r="P1048">
        <f>AVERAGE($E1048,$N1048)</f>
        <v>0</v>
      </c>
      <c r="Q1048" t="s">
        <v>8331</v>
      </c>
      <c r="R1048" t="s">
        <v>8332</v>
      </c>
      <c r="S1048" t="s">
        <v>8281</v>
      </c>
      <c r="T1048" t="b">
        <v>0</v>
      </c>
    </row>
    <row r="1049" spans="1:20" ht="49.5" x14ac:dyDescent="0.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 s="9">
        <f>(I1049/86400)+25569+(-5/24)</f>
        <v>41948.65179398148</v>
      </c>
      <c r="K1049">
        <v>1412624315</v>
      </c>
      <c r="L1049" s="9">
        <f>($K1049/86400)+DATE(1970,1,1)</f>
        <v>41918.818460648152</v>
      </c>
      <c r="M1049" t="b">
        <v>0</v>
      </c>
      <c r="N1049">
        <v>1</v>
      </c>
      <c r="O1049" s="5">
        <f>($E1049/$D1049)*100</f>
        <v>0.05</v>
      </c>
      <c r="P1049">
        <f>AVERAGE($E1049,$N1049)</f>
        <v>1</v>
      </c>
      <c r="Q1049" t="s">
        <v>8331</v>
      </c>
      <c r="R1049" t="s">
        <v>8332</v>
      </c>
      <c r="S1049" t="s">
        <v>8281</v>
      </c>
      <c r="T1049" t="b">
        <v>0</v>
      </c>
    </row>
    <row r="1050" spans="1:20" ht="66" x14ac:dyDescent="0.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 s="9">
        <f>(I1050/86400)+25569+(-5/24)</f>
        <v>42637.844780092586</v>
      </c>
      <c r="K1050">
        <v>1471310189</v>
      </c>
      <c r="L1050" s="9">
        <f>($K1050/86400)+DATE(1970,1,1)</f>
        <v>42598.053113425922</v>
      </c>
      <c r="M1050" t="b">
        <v>0</v>
      </c>
      <c r="N1050">
        <v>4</v>
      </c>
      <c r="O1050" s="5">
        <f>($E1050/$D1050)*100</f>
        <v>1.4133333333333333</v>
      </c>
      <c r="P1050">
        <f>AVERAGE($E1050,$N1050)</f>
        <v>108</v>
      </c>
      <c r="Q1050" t="s">
        <v>8331</v>
      </c>
      <c r="R1050" t="s">
        <v>8332</v>
      </c>
      <c r="S1050" t="s">
        <v>8281</v>
      </c>
      <c r="T1050" t="b">
        <v>0</v>
      </c>
    </row>
    <row r="1051" spans="1:20" x14ac:dyDescent="0.3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 s="9">
        <f>(I1051/86400)+25569+(-5/24)</f>
        <v>42412.222743055558</v>
      </c>
      <c r="K1051">
        <v>1452680445</v>
      </c>
      <c r="L1051" s="9">
        <f>($K1051/86400)+DATE(1970,1,1)</f>
        <v>42382.431076388893</v>
      </c>
      <c r="M1051" t="b">
        <v>0</v>
      </c>
      <c r="N1051">
        <v>0</v>
      </c>
      <c r="O1051" s="5">
        <f>($E1051/$D1051)*100</f>
        <v>0</v>
      </c>
      <c r="P1051">
        <f>AVERAGE($E1051,$N1051)</f>
        <v>0</v>
      </c>
      <c r="Q1051" t="s">
        <v>8331</v>
      </c>
      <c r="R1051" t="s">
        <v>8332</v>
      </c>
      <c r="S1051" t="s">
        <v>8281</v>
      </c>
      <c r="T1051" t="b">
        <v>0</v>
      </c>
    </row>
    <row r="1052" spans="1:20" ht="33" x14ac:dyDescent="0.3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 s="9">
        <f>(I1052/86400)+25569+(-5/24)</f>
        <v>42261.588854166665</v>
      </c>
      <c r="K1052">
        <v>1439665677</v>
      </c>
      <c r="L1052" s="9">
        <f>($K1052/86400)+DATE(1970,1,1)</f>
        <v>42231.7971875</v>
      </c>
      <c r="M1052" t="b">
        <v>0</v>
      </c>
      <c r="N1052">
        <v>0</v>
      </c>
      <c r="O1052" s="5">
        <f>($E1052/$D1052)*100</f>
        <v>0</v>
      </c>
      <c r="P1052">
        <f>AVERAGE($E1052,$N1052)</f>
        <v>0</v>
      </c>
      <c r="Q1052" t="s">
        <v>8331</v>
      </c>
      <c r="R1052" t="s">
        <v>8332</v>
      </c>
      <c r="S1052" t="s">
        <v>8281</v>
      </c>
      <c r="T1052" t="b">
        <v>0</v>
      </c>
    </row>
    <row r="1053" spans="1:20" ht="66" x14ac:dyDescent="0.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 s="9">
        <f>(I1053/86400)+25569+(-5/24)</f>
        <v>41877.805844907409</v>
      </c>
      <c r="K1053">
        <v>1406679625</v>
      </c>
      <c r="L1053" s="9">
        <f>($K1053/86400)+DATE(1970,1,1)</f>
        <v>41850.014178240745</v>
      </c>
      <c r="M1053" t="b">
        <v>0</v>
      </c>
      <c r="N1053">
        <v>0</v>
      </c>
      <c r="O1053" s="5">
        <f>($E1053/$D1053)*100</f>
        <v>0</v>
      </c>
      <c r="P1053">
        <f>AVERAGE($E1053,$N1053)</f>
        <v>0</v>
      </c>
      <c r="Q1053" t="s">
        <v>8331</v>
      </c>
      <c r="R1053" t="s">
        <v>8332</v>
      </c>
      <c r="S1053" t="s">
        <v>8281</v>
      </c>
      <c r="T1053" t="b">
        <v>0</v>
      </c>
    </row>
    <row r="1054" spans="1:20" ht="82.5" x14ac:dyDescent="0.3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 s="9">
        <f>(I1054/86400)+25569+(-5/24)</f>
        <v>42527.631249999999</v>
      </c>
      <c r="K1054">
        <v>1461438495</v>
      </c>
      <c r="L1054" s="9">
        <f>($K1054/86400)+DATE(1970,1,1)</f>
        <v>42483.797395833331</v>
      </c>
      <c r="M1054" t="b">
        <v>0</v>
      </c>
      <c r="N1054">
        <v>0</v>
      </c>
      <c r="O1054" s="5">
        <f>($E1054/$D1054)*100</f>
        <v>0</v>
      </c>
      <c r="P1054">
        <f>AVERAGE($E1054,$N1054)</f>
        <v>0</v>
      </c>
      <c r="Q1054" t="s">
        <v>8331</v>
      </c>
      <c r="R1054" t="s">
        <v>8332</v>
      </c>
      <c r="S1054" t="s">
        <v>8281</v>
      </c>
      <c r="T1054" t="b">
        <v>0</v>
      </c>
    </row>
    <row r="1055" spans="1:20" ht="66" x14ac:dyDescent="0.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 s="9">
        <f>(I1055/86400)+25569+(-5/24)</f>
        <v>42799.964490740742</v>
      </c>
      <c r="K1055">
        <v>1486613332</v>
      </c>
      <c r="L1055" s="9">
        <f>($K1055/86400)+DATE(1970,1,1)</f>
        <v>42775.172824074078</v>
      </c>
      <c r="M1055" t="b">
        <v>0</v>
      </c>
      <c r="N1055">
        <v>1</v>
      </c>
      <c r="O1055" s="5">
        <f>($E1055/$D1055)*100</f>
        <v>1</v>
      </c>
      <c r="P1055">
        <f>AVERAGE($E1055,$N1055)</f>
        <v>8</v>
      </c>
      <c r="Q1055" t="s">
        <v>8331</v>
      </c>
      <c r="R1055" t="s">
        <v>8332</v>
      </c>
      <c r="S1055" t="s">
        <v>8281</v>
      </c>
      <c r="T1055" t="b">
        <v>0</v>
      </c>
    </row>
    <row r="1056" spans="1:20" ht="66" x14ac:dyDescent="0.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 s="9">
        <f>(I1056/86400)+25569+(-5/24)</f>
        <v>41861.708333333328</v>
      </c>
      <c r="K1056">
        <v>1405110399</v>
      </c>
      <c r="L1056" s="9">
        <f>($K1056/86400)+DATE(1970,1,1)</f>
        <v>41831.851840277777</v>
      </c>
      <c r="M1056" t="b">
        <v>0</v>
      </c>
      <c r="N1056">
        <v>0</v>
      </c>
      <c r="O1056" s="5">
        <f>($E1056/$D1056)*100</f>
        <v>0</v>
      </c>
      <c r="P1056">
        <f>AVERAGE($E1056,$N1056)</f>
        <v>0</v>
      </c>
      <c r="Q1056" t="s">
        <v>8331</v>
      </c>
      <c r="R1056" t="s">
        <v>8332</v>
      </c>
      <c r="S1056" t="s">
        <v>8281</v>
      </c>
      <c r="T1056" t="b">
        <v>0</v>
      </c>
    </row>
    <row r="1057" spans="1:20" ht="66" x14ac:dyDescent="0.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 s="9">
        <f>(I1057/86400)+25569+(-5/24)</f>
        <v>42436.784085648142</v>
      </c>
      <c r="K1057">
        <v>1454802545</v>
      </c>
      <c r="L1057" s="9">
        <f>($K1057/86400)+DATE(1970,1,1)</f>
        <v>42406.992418981477</v>
      </c>
      <c r="M1057" t="b">
        <v>0</v>
      </c>
      <c r="N1057">
        <v>0</v>
      </c>
      <c r="O1057" s="5">
        <f>($E1057/$D1057)*100</f>
        <v>0</v>
      </c>
      <c r="P1057">
        <f>AVERAGE($E1057,$N1057)</f>
        <v>0</v>
      </c>
      <c r="Q1057" t="s">
        <v>8331</v>
      </c>
      <c r="R1057" t="s">
        <v>8332</v>
      </c>
      <c r="S1057" t="s">
        <v>8281</v>
      </c>
      <c r="T1057" t="b">
        <v>0</v>
      </c>
    </row>
    <row r="1058" spans="1:20" ht="66" x14ac:dyDescent="0.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 s="9">
        <f>(I1058/86400)+25569+(-5/24)</f>
        <v>42118.469641203701</v>
      </c>
      <c r="K1058">
        <v>1424711777</v>
      </c>
      <c r="L1058" s="9">
        <f>($K1058/86400)+DATE(1970,1,1)</f>
        <v>42058.719641203701</v>
      </c>
      <c r="M1058" t="b">
        <v>0</v>
      </c>
      <c r="N1058">
        <v>0</v>
      </c>
      <c r="O1058" s="5">
        <f>($E1058/$D1058)*100</f>
        <v>0</v>
      </c>
      <c r="P1058">
        <f>AVERAGE($E1058,$N1058)</f>
        <v>0</v>
      </c>
      <c r="Q1058" t="s">
        <v>8331</v>
      </c>
      <c r="R1058" t="s">
        <v>8332</v>
      </c>
      <c r="S1058" t="s">
        <v>8281</v>
      </c>
      <c r="T1058" t="b">
        <v>0</v>
      </c>
    </row>
    <row r="1059" spans="1:20" ht="49.5" x14ac:dyDescent="0.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 s="9">
        <f>(I1059/86400)+25569+(-5/24)</f>
        <v>42708.704664351848</v>
      </c>
      <c r="K1059">
        <v>1478292883</v>
      </c>
      <c r="L1059" s="9">
        <f>($K1059/86400)+DATE(1970,1,1)</f>
        <v>42678.871331018519</v>
      </c>
      <c r="M1059" t="b">
        <v>0</v>
      </c>
      <c r="N1059">
        <v>0</v>
      </c>
      <c r="O1059" s="5">
        <f>($E1059/$D1059)*100</f>
        <v>0</v>
      </c>
      <c r="P1059">
        <f>AVERAGE($E1059,$N1059)</f>
        <v>0</v>
      </c>
      <c r="Q1059" t="s">
        <v>8331</v>
      </c>
      <c r="R1059" t="s">
        <v>8332</v>
      </c>
      <c r="S1059" t="s">
        <v>8281</v>
      </c>
      <c r="T1059" t="b">
        <v>0</v>
      </c>
    </row>
    <row r="1060" spans="1:20" ht="66" x14ac:dyDescent="0.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 s="9">
        <f>(I1060/86400)+25569+(-5/24)</f>
        <v>42088.791666666664</v>
      </c>
      <c r="K1060">
        <v>1423777043</v>
      </c>
      <c r="L1060" s="9">
        <f>($K1060/86400)+DATE(1970,1,1)</f>
        <v>42047.900960648149</v>
      </c>
      <c r="M1060" t="b">
        <v>0</v>
      </c>
      <c r="N1060">
        <v>0</v>
      </c>
      <c r="O1060" s="5">
        <f>($E1060/$D1060)*100</f>
        <v>0</v>
      </c>
      <c r="P1060">
        <f>AVERAGE($E1060,$N1060)</f>
        <v>0</v>
      </c>
      <c r="Q1060" t="s">
        <v>8331</v>
      </c>
      <c r="R1060" t="s">
        <v>8332</v>
      </c>
      <c r="S1060" t="s">
        <v>8281</v>
      </c>
      <c r="T1060" t="b">
        <v>0</v>
      </c>
    </row>
    <row r="1061" spans="1:20" x14ac:dyDescent="0.3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 s="9">
        <f>(I1061/86400)+25569+(-5/24)</f>
        <v>42076.54</v>
      </c>
      <c r="K1061">
        <v>1423681056</v>
      </c>
      <c r="L1061" s="9">
        <f>($K1061/86400)+DATE(1970,1,1)</f>
        <v>42046.79</v>
      </c>
      <c r="M1061" t="b">
        <v>0</v>
      </c>
      <c r="N1061">
        <v>0</v>
      </c>
      <c r="O1061" s="5">
        <f>($E1061/$D1061)*100</f>
        <v>0</v>
      </c>
      <c r="P1061">
        <f>AVERAGE($E1061,$N1061)</f>
        <v>0</v>
      </c>
      <c r="Q1061" t="s">
        <v>8331</v>
      </c>
      <c r="R1061" t="s">
        <v>8332</v>
      </c>
      <c r="S1061" t="s">
        <v>8281</v>
      </c>
      <c r="T1061" t="b">
        <v>0</v>
      </c>
    </row>
    <row r="1062" spans="1:20" ht="66" x14ac:dyDescent="0.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 s="9">
        <f>(I1062/86400)+25569+(-5/24)</f>
        <v>42109.704780092587</v>
      </c>
      <c r="K1062">
        <v>1426542893</v>
      </c>
      <c r="L1062" s="9">
        <f>($K1062/86400)+DATE(1970,1,1)</f>
        <v>42079.913113425922</v>
      </c>
      <c r="M1062" t="b">
        <v>0</v>
      </c>
      <c r="N1062">
        <v>1</v>
      </c>
      <c r="O1062" s="5">
        <f>($E1062/$D1062)*100</f>
        <v>1</v>
      </c>
      <c r="P1062">
        <f>AVERAGE($E1062,$N1062)</f>
        <v>25.5</v>
      </c>
      <c r="Q1062" t="s">
        <v>8331</v>
      </c>
      <c r="R1062" t="s">
        <v>8332</v>
      </c>
      <c r="S1062" t="s">
        <v>8281</v>
      </c>
      <c r="T1062" t="b">
        <v>0</v>
      </c>
    </row>
    <row r="1063" spans="1:20" ht="49.5" x14ac:dyDescent="0.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 s="9">
        <f>(I1063/86400)+25569+(-5/24)</f>
        <v>42491.833333333336</v>
      </c>
      <c r="K1063">
        <v>1456987108</v>
      </c>
      <c r="L1063" s="9">
        <f>($K1063/86400)+DATE(1970,1,1)</f>
        <v>42432.276712962965</v>
      </c>
      <c r="M1063" t="b">
        <v>0</v>
      </c>
      <c r="N1063">
        <v>0</v>
      </c>
      <c r="O1063" s="5">
        <f>($E1063/$D1063)*100</f>
        <v>0</v>
      </c>
      <c r="P1063">
        <f>AVERAGE($E1063,$N1063)</f>
        <v>0</v>
      </c>
      <c r="Q1063" t="s">
        <v>8331</v>
      </c>
      <c r="R1063" t="s">
        <v>8332</v>
      </c>
      <c r="S1063" t="s">
        <v>8281</v>
      </c>
      <c r="T1063" t="b">
        <v>0</v>
      </c>
    </row>
    <row r="1064" spans="1:20" ht="33" x14ac:dyDescent="0.3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 s="9">
        <f>(I1064/86400)+25569+(-5/24)</f>
        <v>42563.598854166667</v>
      </c>
      <c r="K1064">
        <v>1467746541</v>
      </c>
      <c r="L1064" s="9">
        <f>($K1064/86400)+DATE(1970,1,1)</f>
        <v>42556.807187500002</v>
      </c>
      <c r="M1064" t="b">
        <v>0</v>
      </c>
      <c r="N1064">
        <v>4</v>
      </c>
      <c r="O1064" s="5">
        <f>($E1064/$D1064)*100</f>
        <v>95.477386934673376</v>
      </c>
      <c r="P1064">
        <f>AVERAGE($E1064,$N1064)</f>
        <v>97</v>
      </c>
      <c r="Q1064" t="s">
        <v>8331</v>
      </c>
      <c r="R1064" t="s">
        <v>8332</v>
      </c>
      <c r="S1064" t="s">
        <v>8281</v>
      </c>
      <c r="T1064" t="b">
        <v>0</v>
      </c>
    </row>
    <row r="1065" spans="1:20" ht="66" x14ac:dyDescent="0.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 s="9">
        <f>(I1065/86400)+25569+(-5/24)</f>
        <v>42612.822476851848</v>
      </c>
      <c r="K1065">
        <v>1470012262</v>
      </c>
      <c r="L1065" s="9">
        <f>($K1065/86400)+DATE(1970,1,1)</f>
        <v>42583.030810185184</v>
      </c>
      <c r="M1065" t="b">
        <v>0</v>
      </c>
      <c r="N1065">
        <v>0</v>
      </c>
      <c r="O1065" s="5">
        <f>($E1065/$D1065)*100</f>
        <v>0</v>
      </c>
      <c r="P1065">
        <f>AVERAGE($E1065,$N1065)</f>
        <v>0</v>
      </c>
      <c r="Q1065" t="s">
        <v>8331</v>
      </c>
      <c r="R1065" t="s">
        <v>8332</v>
      </c>
      <c r="S1065" t="s">
        <v>8281</v>
      </c>
      <c r="T1065" t="b">
        <v>0</v>
      </c>
    </row>
    <row r="1066" spans="1:20" ht="66" x14ac:dyDescent="0.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 s="9">
        <f>(I1066/86400)+25569+(-5/24)</f>
        <v>41462.019710648143</v>
      </c>
      <c r="K1066">
        <v>1369286903</v>
      </c>
      <c r="L1066" s="9">
        <f>($K1066/86400)+DATE(1970,1,1)</f>
        <v>41417.228043981479</v>
      </c>
      <c r="M1066" t="b">
        <v>0</v>
      </c>
      <c r="N1066">
        <v>123</v>
      </c>
      <c r="O1066" s="5">
        <f>($E1066/$D1066)*100</f>
        <v>8.974444444444444</v>
      </c>
      <c r="P1066">
        <f>AVERAGE($E1066,$N1066)</f>
        <v>4100</v>
      </c>
      <c r="Q1066" t="s">
        <v>8333</v>
      </c>
      <c r="R1066" t="s">
        <v>8334</v>
      </c>
      <c r="S1066" t="s">
        <v>8282</v>
      </c>
      <c r="T1066" t="b">
        <v>0</v>
      </c>
    </row>
    <row r="1067" spans="1:20" ht="66" x14ac:dyDescent="0.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 s="9">
        <f>(I1067/86400)+25569+(-5/24)</f>
        <v>41689.172708333332</v>
      </c>
      <c r="K1067">
        <v>1390381722</v>
      </c>
      <c r="L1067" s="9">
        <f>($K1067/86400)+DATE(1970,1,1)</f>
        <v>41661.381041666667</v>
      </c>
      <c r="M1067" t="b">
        <v>0</v>
      </c>
      <c r="N1067">
        <v>5</v>
      </c>
      <c r="O1067" s="5">
        <f>($E1067/$D1067)*100</f>
        <v>2.7</v>
      </c>
      <c r="P1067">
        <f>AVERAGE($E1067,$N1067)</f>
        <v>43</v>
      </c>
      <c r="Q1067" t="s">
        <v>8333</v>
      </c>
      <c r="R1067" t="s">
        <v>8334</v>
      </c>
      <c r="S1067" t="s">
        <v>8282</v>
      </c>
      <c r="T1067" t="b">
        <v>0</v>
      </c>
    </row>
    <row r="1068" spans="1:20" ht="49.5" x14ac:dyDescent="0.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 s="9">
        <f>(I1068/86400)+25569+(-5/24)</f>
        <v>41490.754421296289</v>
      </c>
      <c r="K1068">
        <v>1371769582</v>
      </c>
      <c r="L1068" s="9">
        <f>($K1068/86400)+DATE(1970,1,1)</f>
        <v>41445.962754629625</v>
      </c>
      <c r="M1068" t="b">
        <v>0</v>
      </c>
      <c r="N1068">
        <v>148</v>
      </c>
      <c r="O1068" s="5">
        <f>($E1068/$D1068)*100</f>
        <v>3.3673333333333333</v>
      </c>
      <c r="P1068">
        <f>AVERAGE($E1068,$N1068)</f>
        <v>2599.5</v>
      </c>
      <c r="Q1068" t="s">
        <v>8333</v>
      </c>
      <c r="R1068" t="s">
        <v>8334</v>
      </c>
      <c r="S1068" t="s">
        <v>8282</v>
      </c>
      <c r="T1068" t="b">
        <v>0</v>
      </c>
    </row>
    <row r="1069" spans="1:20" ht="66" x14ac:dyDescent="0.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 s="9">
        <f>(I1069/86400)+25569+(-5/24)</f>
        <v>41629.647349537037</v>
      </c>
      <c r="K1069">
        <v>1385065931</v>
      </c>
      <c r="L1069" s="9">
        <f>($K1069/86400)+DATE(1970,1,1)</f>
        <v>41599.855682870373</v>
      </c>
      <c r="M1069" t="b">
        <v>0</v>
      </c>
      <c r="N1069">
        <v>10</v>
      </c>
      <c r="O1069" s="5">
        <f>($E1069/$D1069)*100</f>
        <v>26</v>
      </c>
      <c r="P1069">
        <f>AVERAGE($E1069,$N1069)</f>
        <v>70</v>
      </c>
      <c r="Q1069" t="s">
        <v>8333</v>
      </c>
      <c r="R1069" t="s">
        <v>8334</v>
      </c>
      <c r="S1069" t="s">
        <v>8282</v>
      </c>
      <c r="T1069" t="b">
        <v>0</v>
      </c>
    </row>
    <row r="1070" spans="1:20" ht="66" x14ac:dyDescent="0.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 s="9">
        <f>(I1070/86400)+25569+(-5/24)</f>
        <v>42470.121111111112</v>
      </c>
      <c r="K1070">
        <v>1457686464</v>
      </c>
      <c r="L1070" s="9">
        <f>($K1070/86400)+DATE(1970,1,1)</f>
        <v>42440.371111111112</v>
      </c>
      <c r="M1070" t="b">
        <v>0</v>
      </c>
      <c r="N1070">
        <v>4</v>
      </c>
      <c r="O1070" s="5">
        <f>($E1070/$D1070)*100</f>
        <v>0.15</v>
      </c>
      <c r="P1070">
        <f>AVERAGE($E1070,$N1070)</f>
        <v>24.5</v>
      </c>
      <c r="Q1070" t="s">
        <v>8333</v>
      </c>
      <c r="R1070" t="s">
        <v>8334</v>
      </c>
      <c r="S1070" t="s">
        <v>8282</v>
      </c>
      <c r="T1070" t="b">
        <v>0</v>
      </c>
    </row>
    <row r="1071" spans="1:20" ht="49.5" x14ac:dyDescent="0.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 s="9">
        <f>(I1071/86400)+25569+(-5/24)</f>
        <v>41604.06318287037</v>
      </c>
      <c r="K1071">
        <v>1382679059</v>
      </c>
      <c r="L1071" s="9">
        <f>($K1071/86400)+DATE(1970,1,1)</f>
        <v>41572.229849537034</v>
      </c>
      <c r="M1071" t="b">
        <v>0</v>
      </c>
      <c r="N1071">
        <v>21</v>
      </c>
      <c r="O1071" s="5">
        <f>($E1071/$D1071)*100</f>
        <v>38.636363636363633</v>
      </c>
      <c r="P1071">
        <f>AVERAGE($E1071,$N1071)</f>
        <v>435.5</v>
      </c>
      <c r="Q1071" t="s">
        <v>8333</v>
      </c>
      <c r="R1071" t="s">
        <v>8334</v>
      </c>
      <c r="S1071" t="s">
        <v>8282</v>
      </c>
      <c r="T1071" t="b">
        <v>0</v>
      </c>
    </row>
    <row r="1072" spans="1:20" ht="49.5" x14ac:dyDescent="0.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 s="9">
        <f>(I1072/86400)+25569+(-5/24)</f>
        <v>41182.803495370368</v>
      </c>
      <c r="K1072">
        <v>1347322622</v>
      </c>
      <c r="L1072" s="9">
        <f>($K1072/86400)+DATE(1970,1,1)</f>
        <v>41163.011828703704</v>
      </c>
      <c r="M1072" t="b">
        <v>0</v>
      </c>
      <c r="N1072">
        <v>2</v>
      </c>
      <c r="O1072" s="5">
        <f>($E1072/$D1072)*100</f>
        <v>0.70000000000000007</v>
      </c>
      <c r="P1072">
        <f>AVERAGE($E1072,$N1072)</f>
        <v>36</v>
      </c>
      <c r="Q1072" t="s">
        <v>8333</v>
      </c>
      <c r="R1072" t="s">
        <v>8334</v>
      </c>
      <c r="S1072" t="s">
        <v>8282</v>
      </c>
      <c r="T1072" t="b">
        <v>0</v>
      </c>
    </row>
    <row r="1073" spans="1:20" ht="66" x14ac:dyDescent="0.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 s="9">
        <f>(I1073/86400)+25569+(-5/24)</f>
        <v>42325.586724537039</v>
      </c>
      <c r="K1073">
        <v>1445191493</v>
      </c>
      <c r="L1073" s="9">
        <f>($K1073/86400)+DATE(1970,1,1)</f>
        <v>42295.753391203703</v>
      </c>
      <c r="M1073" t="b">
        <v>0</v>
      </c>
      <c r="N1073">
        <v>0</v>
      </c>
      <c r="O1073" s="5">
        <f>($E1073/$D1073)*100</f>
        <v>0</v>
      </c>
      <c r="P1073">
        <f>AVERAGE($E1073,$N1073)</f>
        <v>0</v>
      </c>
      <c r="Q1073" t="s">
        <v>8333</v>
      </c>
      <c r="R1073" t="s">
        <v>8334</v>
      </c>
      <c r="S1073" t="s">
        <v>8282</v>
      </c>
      <c r="T1073" t="b">
        <v>0</v>
      </c>
    </row>
    <row r="1074" spans="1:20" ht="66" x14ac:dyDescent="0.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 s="9">
        <f>(I1074/86400)+25569+(-5/24)</f>
        <v>41675.623807870368</v>
      </c>
      <c r="K1074">
        <v>1389038297</v>
      </c>
      <c r="L1074" s="9">
        <f>($K1074/86400)+DATE(1970,1,1)</f>
        <v>41645.832141203704</v>
      </c>
      <c r="M1074" t="b">
        <v>0</v>
      </c>
      <c r="N1074">
        <v>4</v>
      </c>
      <c r="O1074" s="5">
        <f>($E1074/$D1074)*100</f>
        <v>6.8000000000000005E-2</v>
      </c>
      <c r="P1074">
        <f>AVERAGE($E1074,$N1074)</f>
        <v>27.5</v>
      </c>
      <c r="Q1074" t="s">
        <v>8333</v>
      </c>
      <c r="R1074" t="s">
        <v>8334</v>
      </c>
      <c r="S1074" t="s">
        <v>8282</v>
      </c>
      <c r="T1074" t="b">
        <v>0</v>
      </c>
    </row>
    <row r="1075" spans="1:20" ht="49.5" x14ac:dyDescent="0.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 s="9">
        <f>(I1075/86400)+25569+(-5/24)</f>
        <v>40832.756261574068</v>
      </c>
      <c r="K1075">
        <v>1316214541</v>
      </c>
      <c r="L1075" s="9">
        <f>($K1075/86400)+DATE(1970,1,1)</f>
        <v>40802.964594907404</v>
      </c>
      <c r="M1075" t="b">
        <v>0</v>
      </c>
      <c r="N1075">
        <v>1</v>
      </c>
      <c r="O1075" s="5">
        <f>($E1075/$D1075)*100</f>
        <v>1.3333333333333335</v>
      </c>
      <c r="P1075">
        <f>AVERAGE($E1075,$N1075)</f>
        <v>5.5</v>
      </c>
      <c r="Q1075" t="s">
        <v>8333</v>
      </c>
      <c r="R1075" t="s">
        <v>8334</v>
      </c>
      <c r="S1075" t="s">
        <v>8282</v>
      </c>
      <c r="T1075" t="b">
        <v>0</v>
      </c>
    </row>
    <row r="1076" spans="1:20" ht="66" x14ac:dyDescent="0.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 s="9">
        <f>(I1076/86400)+25569+(-5/24)</f>
        <v>41642.964641203704</v>
      </c>
      <c r="K1076">
        <v>1386216545</v>
      </c>
      <c r="L1076" s="9">
        <f>($K1076/86400)+DATE(1970,1,1)</f>
        <v>41613.172974537039</v>
      </c>
      <c r="M1076" t="b">
        <v>0</v>
      </c>
      <c r="N1076">
        <v>30</v>
      </c>
      <c r="O1076" s="5">
        <f>($E1076/$D1076)*100</f>
        <v>6.3092592592592585</v>
      </c>
      <c r="P1076">
        <f>AVERAGE($E1076,$N1076)</f>
        <v>1718.5</v>
      </c>
      <c r="Q1076" t="s">
        <v>8333</v>
      </c>
      <c r="R1076" t="s">
        <v>8334</v>
      </c>
      <c r="S1076" t="s">
        <v>8282</v>
      </c>
      <c r="T1076" t="b">
        <v>0</v>
      </c>
    </row>
    <row r="1077" spans="1:20" ht="49.5" x14ac:dyDescent="0.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 s="9">
        <f>(I1077/86400)+25569+(-5/24)</f>
        <v>41035.695787037032</v>
      </c>
      <c r="K1077">
        <v>1333748516</v>
      </c>
      <c r="L1077" s="9">
        <f>($K1077/86400)+DATE(1970,1,1)</f>
        <v>41005.904120370367</v>
      </c>
      <c r="M1077" t="b">
        <v>0</v>
      </c>
      <c r="N1077">
        <v>3</v>
      </c>
      <c r="O1077" s="5">
        <f>($E1077/$D1077)*100</f>
        <v>4.5</v>
      </c>
      <c r="P1077">
        <f>AVERAGE($E1077,$N1077)</f>
        <v>24</v>
      </c>
      <c r="Q1077" t="s">
        <v>8333</v>
      </c>
      <c r="R1077" t="s">
        <v>8334</v>
      </c>
      <c r="S1077" t="s">
        <v>8282</v>
      </c>
      <c r="T1077" t="b">
        <v>0</v>
      </c>
    </row>
    <row r="1078" spans="1:20" ht="66" x14ac:dyDescent="0.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 s="9">
        <f>(I1078/86400)+25569+(-5/24)</f>
        <v>41893.169560185182</v>
      </c>
      <c r="K1078">
        <v>1405674250</v>
      </c>
      <c r="L1078" s="9">
        <f>($K1078/86400)+DATE(1970,1,1)</f>
        <v>41838.377893518518</v>
      </c>
      <c r="M1078" t="b">
        <v>0</v>
      </c>
      <c r="N1078">
        <v>975</v>
      </c>
      <c r="O1078" s="5">
        <f>($E1078/$D1078)*100</f>
        <v>62.765333333333331</v>
      </c>
      <c r="P1078">
        <f>AVERAGE($E1078,$N1078)</f>
        <v>24024.5</v>
      </c>
      <c r="Q1078" t="s">
        <v>8333</v>
      </c>
      <c r="R1078" t="s">
        <v>8334</v>
      </c>
      <c r="S1078" t="s">
        <v>8282</v>
      </c>
      <c r="T1078" t="b">
        <v>0</v>
      </c>
    </row>
    <row r="1079" spans="1:20" ht="49.5" x14ac:dyDescent="0.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 s="9">
        <f>(I1079/86400)+25569+(-5/24)</f>
        <v>42382.958460648144</v>
      </c>
      <c r="K1079">
        <v>1450152011</v>
      </c>
      <c r="L1079" s="9">
        <f>($K1079/86400)+DATE(1970,1,1)</f>
        <v>42353.16679398148</v>
      </c>
      <c r="M1079" t="b">
        <v>0</v>
      </c>
      <c r="N1079">
        <v>167</v>
      </c>
      <c r="O1079" s="5">
        <f>($E1079/$D1079)*100</f>
        <v>29.376000000000001</v>
      </c>
      <c r="P1079">
        <f>AVERAGE($E1079,$N1079)</f>
        <v>3755.5</v>
      </c>
      <c r="Q1079" t="s">
        <v>8333</v>
      </c>
      <c r="R1079" t="s">
        <v>8334</v>
      </c>
      <c r="S1079" t="s">
        <v>8282</v>
      </c>
      <c r="T1079" t="b">
        <v>0</v>
      </c>
    </row>
    <row r="1080" spans="1:20" ht="66" x14ac:dyDescent="0.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 s="9">
        <f>(I1080/86400)+25569+(-5/24)</f>
        <v>40745.987511574072</v>
      </c>
      <c r="K1080">
        <v>1307421721</v>
      </c>
      <c r="L1080" s="9">
        <f>($K1080/86400)+DATE(1970,1,1)</f>
        <v>40701.195844907408</v>
      </c>
      <c r="M1080" t="b">
        <v>0</v>
      </c>
      <c r="N1080">
        <v>5</v>
      </c>
      <c r="O1080" s="5">
        <f>($E1080/$D1080)*100</f>
        <v>7.5</v>
      </c>
      <c r="P1080">
        <f>AVERAGE($E1080,$N1080)</f>
        <v>25</v>
      </c>
      <c r="Q1080" t="s">
        <v>8333</v>
      </c>
      <c r="R1080" t="s">
        <v>8334</v>
      </c>
      <c r="S1080" t="s">
        <v>8282</v>
      </c>
      <c r="T1080" t="b">
        <v>0</v>
      </c>
    </row>
    <row r="1081" spans="1:20" ht="66" x14ac:dyDescent="0.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 s="9">
        <f>(I1081/86400)+25569+(-5/24)</f>
        <v>42504.358055555553</v>
      </c>
      <c r="K1081">
        <v>1461072936</v>
      </c>
      <c r="L1081" s="9">
        <f>($K1081/86400)+DATE(1970,1,1)</f>
        <v>42479.566388888888</v>
      </c>
      <c r="M1081" t="b">
        <v>0</v>
      </c>
      <c r="N1081">
        <v>18</v>
      </c>
      <c r="O1081" s="5">
        <f>($E1081/$D1081)*100</f>
        <v>2.6076923076923078</v>
      </c>
      <c r="P1081">
        <f>AVERAGE($E1081,$N1081)</f>
        <v>348</v>
      </c>
      <c r="Q1081" t="s">
        <v>8333</v>
      </c>
      <c r="R1081" t="s">
        <v>8334</v>
      </c>
      <c r="S1081" t="s">
        <v>8282</v>
      </c>
      <c r="T1081" t="b">
        <v>0</v>
      </c>
    </row>
    <row r="1082" spans="1:20" ht="49.5" x14ac:dyDescent="0.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 s="9">
        <f>(I1082/86400)+25569+(-5/24)</f>
        <v>41769.929780092592</v>
      </c>
      <c r="K1082">
        <v>1397186333</v>
      </c>
      <c r="L1082" s="9">
        <f>($K1082/86400)+DATE(1970,1,1)</f>
        <v>41740.138113425928</v>
      </c>
      <c r="M1082" t="b">
        <v>0</v>
      </c>
      <c r="N1082">
        <v>98</v>
      </c>
      <c r="O1082" s="5">
        <f>($E1082/$D1082)*100</f>
        <v>9.1050000000000004</v>
      </c>
      <c r="P1082">
        <f>AVERAGE($E1082,$N1082)</f>
        <v>959.5</v>
      </c>
      <c r="Q1082" t="s">
        <v>8333</v>
      </c>
      <c r="R1082" t="s">
        <v>8334</v>
      </c>
      <c r="S1082" t="s">
        <v>8282</v>
      </c>
      <c r="T1082" t="b">
        <v>0</v>
      </c>
    </row>
    <row r="1083" spans="1:20" ht="49.5" x14ac:dyDescent="0.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 s="9">
        <f>(I1083/86400)+25569+(-5/24)</f>
        <v>42032.718657407408</v>
      </c>
      <c r="K1083">
        <v>1419891292</v>
      </c>
      <c r="L1083" s="9">
        <f>($K1083/86400)+DATE(1970,1,1)</f>
        <v>42002.926990740743</v>
      </c>
      <c r="M1083" t="b">
        <v>0</v>
      </c>
      <c r="N1083">
        <v>4</v>
      </c>
      <c r="O1083" s="5">
        <f>($E1083/$D1083)*100</f>
        <v>1.7647058823529412E-2</v>
      </c>
      <c r="P1083">
        <f>AVERAGE($E1083,$N1083)</f>
        <v>8</v>
      </c>
      <c r="Q1083" t="s">
        <v>8333</v>
      </c>
      <c r="R1083" t="s">
        <v>8334</v>
      </c>
      <c r="S1083" t="s">
        <v>8282</v>
      </c>
      <c r="T1083" t="b">
        <v>0</v>
      </c>
    </row>
    <row r="1084" spans="1:20" ht="49.5" x14ac:dyDescent="0.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 s="9">
        <f>(I1084/86400)+25569+(-5/24)</f>
        <v>41131.697777777772</v>
      </c>
      <c r="K1084">
        <v>1342043088</v>
      </c>
      <c r="L1084" s="9">
        <f>($K1084/86400)+DATE(1970,1,1)</f>
        <v>41101.906111111108</v>
      </c>
      <c r="M1084" t="b">
        <v>0</v>
      </c>
      <c r="N1084">
        <v>3</v>
      </c>
      <c r="O1084" s="5">
        <f>($E1084/$D1084)*100</f>
        <v>0.55999999999999994</v>
      </c>
      <c r="P1084">
        <f>AVERAGE($E1084,$N1084)</f>
        <v>29.5</v>
      </c>
      <c r="Q1084" t="s">
        <v>8333</v>
      </c>
      <c r="R1084" t="s">
        <v>8334</v>
      </c>
      <c r="S1084" t="s">
        <v>8282</v>
      </c>
      <c r="T1084" t="b">
        <v>0</v>
      </c>
    </row>
    <row r="1085" spans="1:20" ht="66" x14ac:dyDescent="0.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 s="9">
        <f>(I1085/86400)+25569+(-5/24)</f>
        <v>41853.451192129629</v>
      </c>
      <c r="K1085">
        <v>1401810583</v>
      </c>
      <c r="L1085" s="9">
        <f>($K1085/86400)+DATE(1970,1,1)</f>
        <v>41793.659525462965</v>
      </c>
      <c r="M1085" t="b">
        <v>0</v>
      </c>
      <c r="N1085">
        <v>1</v>
      </c>
      <c r="O1085" s="5">
        <f>($E1085/$D1085)*100</f>
        <v>0.82000000000000006</v>
      </c>
      <c r="P1085">
        <f>AVERAGE($E1085,$N1085)</f>
        <v>205.5</v>
      </c>
      <c r="Q1085" t="s">
        <v>8333</v>
      </c>
      <c r="R1085" t="s">
        <v>8334</v>
      </c>
      <c r="S1085" t="s">
        <v>8282</v>
      </c>
      <c r="T1085" t="b">
        <v>0</v>
      </c>
    </row>
    <row r="1086" spans="1:20" ht="33" x14ac:dyDescent="0.3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 s="9">
        <f>(I1086/86400)+25569+(-5/24)</f>
        <v>41859.703749999993</v>
      </c>
      <c r="K1086">
        <v>1404942804</v>
      </c>
      <c r="L1086" s="9">
        <f>($K1086/86400)+DATE(1970,1,1)</f>
        <v>41829.912083333329</v>
      </c>
      <c r="M1086" t="b">
        <v>0</v>
      </c>
      <c r="N1086">
        <v>0</v>
      </c>
      <c r="O1086" s="5">
        <f>($E1086/$D1086)*100</f>
        <v>0</v>
      </c>
      <c r="P1086">
        <f>AVERAGE($E1086,$N1086)</f>
        <v>0</v>
      </c>
      <c r="Q1086" t="s">
        <v>8333</v>
      </c>
      <c r="R1086" t="s">
        <v>8334</v>
      </c>
      <c r="S1086" t="s">
        <v>8282</v>
      </c>
      <c r="T1086" t="b">
        <v>0</v>
      </c>
    </row>
    <row r="1087" spans="1:20" ht="49.5" x14ac:dyDescent="0.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 s="9">
        <f>(I1087/86400)+25569+(-5/24)</f>
        <v>42443.421006944445</v>
      </c>
      <c r="K1087">
        <v>1455379575</v>
      </c>
      <c r="L1087" s="9">
        <f>($K1087/86400)+DATE(1970,1,1)</f>
        <v>42413.671006944445</v>
      </c>
      <c r="M1087" t="b">
        <v>0</v>
      </c>
      <c r="N1087">
        <v>9</v>
      </c>
      <c r="O1087" s="5">
        <f>($E1087/$D1087)*100</f>
        <v>3.42</v>
      </c>
      <c r="P1087">
        <f>AVERAGE($E1087,$N1087)</f>
        <v>517.5</v>
      </c>
      <c r="Q1087" t="s">
        <v>8333</v>
      </c>
      <c r="R1087" t="s">
        <v>8334</v>
      </c>
      <c r="S1087" t="s">
        <v>8282</v>
      </c>
      <c r="T1087" t="b">
        <v>0</v>
      </c>
    </row>
    <row r="1088" spans="1:20" x14ac:dyDescent="0.3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 s="9">
        <f>(I1088/86400)+25569+(-5/24)</f>
        <v>41875.658460648148</v>
      </c>
      <c r="K1088">
        <v>1406321291</v>
      </c>
      <c r="L1088" s="9">
        <f>($K1088/86400)+DATE(1970,1,1)</f>
        <v>41845.866793981484</v>
      </c>
      <c r="M1088" t="b">
        <v>0</v>
      </c>
      <c r="N1088">
        <v>2</v>
      </c>
      <c r="O1088" s="5">
        <f>($E1088/$D1088)*100</f>
        <v>8.3333333333333343E-2</v>
      </c>
      <c r="P1088">
        <f>AVERAGE($E1088,$N1088)</f>
        <v>8.5</v>
      </c>
      <c r="Q1088" t="s">
        <v>8333</v>
      </c>
      <c r="R1088" t="s">
        <v>8334</v>
      </c>
      <c r="S1088" t="s">
        <v>8282</v>
      </c>
      <c r="T1088" t="b">
        <v>0</v>
      </c>
    </row>
    <row r="1089" spans="1:20" ht="66" x14ac:dyDescent="0.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 s="9">
        <f>(I1089/86400)+25569+(-5/24)</f>
        <v>41805.505636574067</v>
      </c>
      <c r="K1089">
        <v>1400260087</v>
      </c>
      <c r="L1089" s="9">
        <f>($K1089/86400)+DATE(1970,1,1)</f>
        <v>41775.713969907403</v>
      </c>
      <c r="M1089" t="b">
        <v>0</v>
      </c>
      <c r="N1089">
        <v>0</v>
      </c>
      <c r="O1089" s="5">
        <f>($E1089/$D1089)*100</f>
        <v>0</v>
      </c>
      <c r="P1089">
        <f>AVERAGE($E1089,$N1089)</f>
        <v>0</v>
      </c>
      <c r="Q1089" t="s">
        <v>8333</v>
      </c>
      <c r="R1089" t="s">
        <v>8334</v>
      </c>
      <c r="S1089" t="s">
        <v>8282</v>
      </c>
      <c r="T1089" t="b">
        <v>0</v>
      </c>
    </row>
    <row r="1090" spans="1:20" ht="49.5" x14ac:dyDescent="0.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 s="9">
        <f>(I1090/86400)+25569+(-5/24)</f>
        <v>41753.591053240736</v>
      </c>
      <c r="K1090">
        <v>1395774667</v>
      </c>
      <c r="L1090" s="9">
        <f>($K1090/86400)+DATE(1970,1,1)</f>
        <v>41723.799386574072</v>
      </c>
      <c r="M1090" t="b">
        <v>0</v>
      </c>
      <c r="N1090">
        <v>147</v>
      </c>
      <c r="O1090" s="5">
        <f>($E1090/$D1090)*100</f>
        <v>14.182977777777777</v>
      </c>
      <c r="P1090">
        <f>AVERAGE($E1090,$N1090)</f>
        <v>3264.67</v>
      </c>
      <c r="Q1090" t="s">
        <v>8333</v>
      </c>
      <c r="R1090" t="s">
        <v>8334</v>
      </c>
      <c r="S1090" t="s">
        <v>8282</v>
      </c>
      <c r="T1090" t="b">
        <v>0</v>
      </c>
    </row>
    <row r="1091" spans="1:20" ht="33" x14ac:dyDescent="0.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 s="9">
        <f>(I1091/86400)+25569+(-5/24)</f>
        <v>42180.981192129628</v>
      </c>
      <c r="K1091">
        <v>1432701175</v>
      </c>
      <c r="L1091" s="9">
        <f>($K1091/86400)+DATE(1970,1,1)</f>
        <v>42151.189525462964</v>
      </c>
      <c r="M1091" t="b">
        <v>0</v>
      </c>
      <c r="N1091">
        <v>49</v>
      </c>
      <c r="O1091" s="5">
        <f>($E1091/$D1091)*100</f>
        <v>7.8266666666666662</v>
      </c>
      <c r="P1091">
        <f>AVERAGE($E1091,$N1091)</f>
        <v>611.5</v>
      </c>
      <c r="Q1091" t="s">
        <v>8333</v>
      </c>
      <c r="R1091" t="s">
        <v>8334</v>
      </c>
      <c r="S1091" t="s">
        <v>8282</v>
      </c>
      <c r="T1091" t="b">
        <v>0</v>
      </c>
    </row>
    <row r="1092" spans="1:20" ht="66" x14ac:dyDescent="0.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 s="9">
        <f>(I1092/86400)+25569+(-5/24)</f>
        <v>42152.977465277778</v>
      </c>
      <c r="K1092">
        <v>1430281653</v>
      </c>
      <c r="L1092" s="9">
        <f>($K1092/86400)+DATE(1970,1,1)</f>
        <v>42123.185798611114</v>
      </c>
      <c r="M1092" t="b">
        <v>0</v>
      </c>
      <c r="N1092">
        <v>1</v>
      </c>
      <c r="O1092" s="5">
        <f>($E1092/$D1092)*100</f>
        <v>3.8464497269020695E-2</v>
      </c>
      <c r="P1092">
        <f>AVERAGE($E1092,$N1092)</f>
        <v>3</v>
      </c>
      <c r="Q1092" t="s">
        <v>8333</v>
      </c>
      <c r="R1092" t="s">
        <v>8334</v>
      </c>
      <c r="S1092" t="s">
        <v>8282</v>
      </c>
      <c r="T1092" t="b">
        <v>0</v>
      </c>
    </row>
    <row r="1093" spans="1:20" ht="66" x14ac:dyDescent="0.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 s="9">
        <f>(I1093/86400)+25569+(-5/24)</f>
        <v>42470.570277777777</v>
      </c>
      <c r="K1093">
        <v>1457725272</v>
      </c>
      <c r="L1093" s="9">
        <f>($K1093/86400)+DATE(1970,1,1)</f>
        <v>42440.820277777777</v>
      </c>
      <c r="M1093" t="b">
        <v>0</v>
      </c>
      <c r="N1093">
        <v>2</v>
      </c>
      <c r="O1093" s="5">
        <f>($E1093/$D1093)*100</f>
        <v>12.5</v>
      </c>
      <c r="P1093">
        <f>AVERAGE($E1093,$N1093)</f>
        <v>13.5</v>
      </c>
      <c r="Q1093" t="s">
        <v>8333</v>
      </c>
      <c r="R1093" t="s">
        <v>8334</v>
      </c>
      <c r="S1093" t="s">
        <v>8282</v>
      </c>
      <c r="T1093" t="b">
        <v>0</v>
      </c>
    </row>
    <row r="1094" spans="1:20" ht="66" x14ac:dyDescent="0.3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 s="9">
        <f>(I1094/86400)+25569+(-5/24)</f>
        <v>41279.817569444444</v>
      </c>
      <c r="K1094">
        <v>1354840638</v>
      </c>
      <c r="L1094" s="9">
        <f>($K1094/86400)+DATE(1970,1,1)</f>
        <v>41250.025902777779</v>
      </c>
      <c r="M1094" t="b">
        <v>0</v>
      </c>
      <c r="N1094">
        <v>7</v>
      </c>
      <c r="O1094" s="5">
        <f>($E1094/$D1094)*100</f>
        <v>1.05</v>
      </c>
      <c r="P1094">
        <f>AVERAGE($E1094,$N1094)</f>
        <v>14</v>
      </c>
      <c r="Q1094" t="s">
        <v>8333</v>
      </c>
      <c r="R1094" t="s">
        <v>8334</v>
      </c>
      <c r="S1094" t="s">
        <v>8282</v>
      </c>
      <c r="T1094" t="b">
        <v>0</v>
      </c>
    </row>
    <row r="1095" spans="1:20" ht="49.5" x14ac:dyDescent="0.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 s="9">
        <f>(I1095/86400)+25569+(-5/24)</f>
        <v>42411.765474537031</v>
      </c>
      <c r="K1095">
        <v>1453936937</v>
      </c>
      <c r="L1095" s="9">
        <f>($K1095/86400)+DATE(1970,1,1)</f>
        <v>42396.973807870367</v>
      </c>
      <c r="M1095" t="b">
        <v>0</v>
      </c>
      <c r="N1095">
        <v>4</v>
      </c>
      <c r="O1095" s="5">
        <f>($E1095/$D1095)*100</f>
        <v>14.083333333333334</v>
      </c>
      <c r="P1095">
        <f>AVERAGE($E1095,$N1095)</f>
        <v>23.125</v>
      </c>
      <c r="Q1095" t="s">
        <v>8333</v>
      </c>
      <c r="R1095" t="s">
        <v>8334</v>
      </c>
      <c r="S1095" t="s">
        <v>8282</v>
      </c>
      <c r="T1095" t="b">
        <v>0</v>
      </c>
    </row>
    <row r="1096" spans="1:20" ht="66" x14ac:dyDescent="0.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 s="9">
        <f>(I1096/86400)+25569+(-5/24)</f>
        <v>40825.505011574074</v>
      </c>
      <c r="K1096">
        <v>1315588033</v>
      </c>
      <c r="L1096" s="9">
        <f>($K1096/86400)+DATE(1970,1,1)</f>
        <v>40795.71334490741</v>
      </c>
      <c r="M1096" t="b">
        <v>0</v>
      </c>
      <c r="N1096">
        <v>27</v>
      </c>
      <c r="O1096" s="5">
        <f>($E1096/$D1096)*100</f>
        <v>18.300055555555556</v>
      </c>
      <c r="P1096">
        <f>AVERAGE($E1096,$N1096)</f>
        <v>1660.5050000000001</v>
      </c>
      <c r="Q1096" t="s">
        <v>8333</v>
      </c>
      <c r="R1096" t="s">
        <v>8334</v>
      </c>
      <c r="S1096" t="s">
        <v>8282</v>
      </c>
      <c r="T1096" t="b">
        <v>0</v>
      </c>
    </row>
    <row r="1097" spans="1:20" ht="66" x14ac:dyDescent="0.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 s="9">
        <f>(I1097/86400)+25569+(-5/24)</f>
        <v>41516.328935185185</v>
      </c>
      <c r="K1097">
        <v>1375275220</v>
      </c>
      <c r="L1097" s="9">
        <f>($K1097/86400)+DATE(1970,1,1)</f>
        <v>41486.537268518521</v>
      </c>
      <c r="M1097" t="b">
        <v>0</v>
      </c>
      <c r="N1097">
        <v>94</v>
      </c>
      <c r="O1097" s="5">
        <f>($E1097/$D1097)*100</f>
        <v>5.0347999999999997</v>
      </c>
      <c r="P1097">
        <f>AVERAGE($E1097,$N1097)</f>
        <v>12634</v>
      </c>
      <c r="Q1097" t="s">
        <v>8333</v>
      </c>
      <c r="R1097" t="s">
        <v>8334</v>
      </c>
      <c r="S1097" t="s">
        <v>8282</v>
      </c>
      <c r="T1097" t="b">
        <v>0</v>
      </c>
    </row>
    <row r="1098" spans="1:20" ht="66" x14ac:dyDescent="0.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 s="9">
        <f>(I1098/86400)+25569+(-5/24)</f>
        <v>41915.9375</v>
      </c>
      <c r="K1098">
        <v>1409747154</v>
      </c>
      <c r="L1098" s="9">
        <f>($K1098/86400)+DATE(1970,1,1)</f>
        <v>41885.51798611111</v>
      </c>
      <c r="M1098" t="b">
        <v>0</v>
      </c>
      <c r="N1098">
        <v>29</v>
      </c>
      <c r="O1098" s="5">
        <f>($E1098/$D1098)*100</f>
        <v>17.933333333333334</v>
      </c>
      <c r="P1098">
        <f>AVERAGE($E1098,$N1098)</f>
        <v>1090.5</v>
      </c>
      <c r="Q1098" t="s">
        <v>8333</v>
      </c>
      <c r="R1098" t="s">
        <v>8334</v>
      </c>
      <c r="S1098" t="s">
        <v>8282</v>
      </c>
      <c r="T1098" t="b">
        <v>0</v>
      </c>
    </row>
    <row r="1099" spans="1:20" ht="49.5" x14ac:dyDescent="0.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 s="9">
        <f>(I1099/86400)+25569+(-5/24)</f>
        <v>41700.584224537037</v>
      </c>
      <c r="K1099">
        <v>1390330877</v>
      </c>
      <c r="L1099" s="9">
        <f>($K1099/86400)+DATE(1970,1,1)</f>
        <v>41660.792557870373</v>
      </c>
      <c r="M1099" t="b">
        <v>0</v>
      </c>
      <c r="N1099">
        <v>7</v>
      </c>
      <c r="O1099" s="5">
        <f>($E1099/$D1099)*100</f>
        <v>4.7E-2</v>
      </c>
      <c r="P1099">
        <f>AVERAGE($E1099,$N1099)</f>
        <v>27</v>
      </c>
      <c r="Q1099" t="s">
        <v>8333</v>
      </c>
      <c r="R1099" t="s">
        <v>8334</v>
      </c>
      <c r="S1099" t="s">
        <v>8282</v>
      </c>
      <c r="T1099" t="b">
        <v>0</v>
      </c>
    </row>
    <row r="1100" spans="1:20" ht="33" x14ac:dyDescent="0.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 s="9">
        <f>(I1100/86400)+25569+(-5/24)</f>
        <v>41742.554340277777</v>
      </c>
      <c r="K1100">
        <v>1394821095</v>
      </c>
      <c r="L1100" s="9">
        <f>($K1100/86400)+DATE(1970,1,1)</f>
        <v>41712.762673611112</v>
      </c>
      <c r="M1100" t="b">
        <v>0</v>
      </c>
      <c r="N1100">
        <v>22</v>
      </c>
      <c r="O1100" s="5">
        <f>($E1100/$D1100)*100</f>
        <v>7.2120000000000006</v>
      </c>
      <c r="P1100">
        <f>AVERAGE($E1100,$N1100)</f>
        <v>912.5</v>
      </c>
      <c r="Q1100" t="s">
        <v>8333</v>
      </c>
      <c r="R1100" t="s">
        <v>8334</v>
      </c>
      <c r="S1100" t="s">
        <v>8282</v>
      </c>
      <c r="T1100" t="b">
        <v>0</v>
      </c>
    </row>
    <row r="1101" spans="1:20" ht="66" x14ac:dyDescent="0.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 s="9">
        <f>(I1101/86400)+25569+(-5/24)</f>
        <v>42137.628101851849</v>
      </c>
      <c r="K1101">
        <v>1428955468</v>
      </c>
      <c r="L1101" s="9">
        <f>($K1101/86400)+DATE(1970,1,1)</f>
        <v>42107.836435185185</v>
      </c>
      <c r="M1101" t="b">
        <v>0</v>
      </c>
      <c r="N1101">
        <v>1</v>
      </c>
      <c r="O1101" s="5">
        <f>($E1101/$D1101)*100</f>
        <v>0.5</v>
      </c>
      <c r="P1101">
        <f>AVERAGE($E1101,$N1101)</f>
        <v>13</v>
      </c>
      <c r="Q1101" t="s">
        <v>8333</v>
      </c>
      <c r="R1101" t="s">
        <v>8334</v>
      </c>
      <c r="S1101" t="s">
        <v>8282</v>
      </c>
      <c r="T1101" t="b">
        <v>0</v>
      </c>
    </row>
    <row r="1102" spans="1:20" ht="49.5" x14ac:dyDescent="0.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 s="9">
        <f>(I1102/86400)+25569+(-5/24)</f>
        <v>42413.902442129627</v>
      </c>
      <c r="K1102">
        <v>1452825571</v>
      </c>
      <c r="L1102" s="9">
        <f>($K1102/86400)+DATE(1970,1,1)</f>
        <v>42384.110775462963</v>
      </c>
      <c r="M1102" t="b">
        <v>0</v>
      </c>
      <c r="N1102">
        <v>10</v>
      </c>
      <c r="O1102" s="5">
        <f>($E1102/$D1102)*100</f>
        <v>2.5</v>
      </c>
      <c r="P1102">
        <f>AVERAGE($E1102,$N1102)</f>
        <v>55</v>
      </c>
      <c r="Q1102" t="s">
        <v>8333</v>
      </c>
      <c r="R1102" t="s">
        <v>8334</v>
      </c>
      <c r="S1102" t="s">
        <v>8282</v>
      </c>
      <c r="T1102" t="b">
        <v>0</v>
      </c>
    </row>
    <row r="1103" spans="1:20" ht="49.5" x14ac:dyDescent="0.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 s="9">
        <f>(I1103/86400)+25569+(-5/24)</f>
        <v>42565.549999999996</v>
      </c>
      <c r="K1103">
        <v>1466188338</v>
      </c>
      <c r="L1103" s="9">
        <f>($K1103/86400)+DATE(1970,1,1)</f>
        <v>42538.77243055556</v>
      </c>
      <c r="M1103" t="b">
        <v>0</v>
      </c>
      <c r="N1103">
        <v>6</v>
      </c>
      <c r="O1103" s="5">
        <f>($E1103/$D1103)*100</f>
        <v>4.1000000000000002E-2</v>
      </c>
      <c r="P1103">
        <f>AVERAGE($E1103,$N1103)</f>
        <v>23.5</v>
      </c>
      <c r="Q1103" t="s">
        <v>8333</v>
      </c>
      <c r="R1103" t="s">
        <v>8334</v>
      </c>
      <c r="S1103" t="s">
        <v>8282</v>
      </c>
      <c r="T1103" t="b">
        <v>0</v>
      </c>
    </row>
    <row r="1104" spans="1:20" ht="66" x14ac:dyDescent="0.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 s="9">
        <f>(I1104/86400)+25569+(-5/24)</f>
        <v>41617.040972222218</v>
      </c>
      <c r="K1104">
        <v>1383095125</v>
      </c>
      <c r="L1104" s="9">
        <f>($K1104/86400)+DATE(1970,1,1)</f>
        <v>41577.045428240745</v>
      </c>
      <c r="M1104" t="b">
        <v>0</v>
      </c>
      <c r="N1104">
        <v>24</v>
      </c>
      <c r="O1104" s="5">
        <f>($E1104/$D1104)*100</f>
        <v>5.3125</v>
      </c>
      <c r="P1104">
        <f>AVERAGE($E1104,$N1104)</f>
        <v>224.5</v>
      </c>
      <c r="Q1104" t="s">
        <v>8333</v>
      </c>
      <c r="R1104" t="s">
        <v>8334</v>
      </c>
      <c r="S1104" t="s">
        <v>8282</v>
      </c>
      <c r="T1104" t="b">
        <v>0</v>
      </c>
    </row>
    <row r="1105" spans="1:20" ht="49.5" x14ac:dyDescent="0.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 s="9">
        <f>(I1105/86400)+25569+(-5/24)</f>
        <v>42539.013773148145</v>
      </c>
      <c r="K1105">
        <v>1461043190</v>
      </c>
      <c r="L1105" s="9">
        <f>($K1105/86400)+DATE(1970,1,1)</f>
        <v>42479.22210648148</v>
      </c>
      <c r="M1105" t="b">
        <v>0</v>
      </c>
      <c r="N1105">
        <v>15</v>
      </c>
      <c r="O1105" s="5">
        <f>($E1105/$D1105)*100</f>
        <v>1.6199999999999999</v>
      </c>
      <c r="P1105">
        <f>AVERAGE($E1105,$N1105)</f>
        <v>129</v>
      </c>
      <c r="Q1105" t="s">
        <v>8333</v>
      </c>
      <c r="R1105" t="s">
        <v>8334</v>
      </c>
      <c r="S1105" t="s">
        <v>8282</v>
      </c>
      <c r="T1105" t="b">
        <v>0</v>
      </c>
    </row>
    <row r="1106" spans="1:20" ht="66" x14ac:dyDescent="0.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 s="9">
        <f>(I1106/86400)+25569+(-5/24)</f>
        <v>41801.201631944445</v>
      </c>
      <c r="K1106">
        <v>1399888221</v>
      </c>
      <c r="L1106" s="9">
        <f>($K1106/86400)+DATE(1970,1,1)</f>
        <v>41771.40996527778</v>
      </c>
      <c r="M1106" t="b">
        <v>0</v>
      </c>
      <c r="N1106">
        <v>37</v>
      </c>
      <c r="O1106" s="5">
        <f>($E1106/$D1106)*100</f>
        <v>4.9516666666666671</v>
      </c>
      <c r="P1106">
        <f>AVERAGE($E1106,$N1106)</f>
        <v>1504</v>
      </c>
      <c r="Q1106" t="s">
        <v>8333</v>
      </c>
      <c r="R1106" t="s">
        <v>8334</v>
      </c>
      <c r="S1106" t="s">
        <v>8282</v>
      </c>
      <c r="T1106" t="b">
        <v>0</v>
      </c>
    </row>
    <row r="1107" spans="1:20" ht="66" x14ac:dyDescent="0.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 s="9">
        <f>(I1107/86400)+25569+(-5/24)</f>
        <v>41721.885729166665</v>
      </c>
      <c r="K1107">
        <v>1393038927</v>
      </c>
      <c r="L1107" s="9">
        <f>($K1107/86400)+DATE(1970,1,1)</f>
        <v>41692.135729166665</v>
      </c>
      <c r="M1107" t="b">
        <v>0</v>
      </c>
      <c r="N1107">
        <v>20</v>
      </c>
      <c r="O1107" s="5">
        <f>($E1107/$D1107)*100</f>
        <v>0.159</v>
      </c>
      <c r="P1107">
        <f>AVERAGE($E1107,$N1107)</f>
        <v>725.5</v>
      </c>
      <c r="Q1107" t="s">
        <v>8333</v>
      </c>
      <c r="R1107" t="s">
        <v>8334</v>
      </c>
      <c r="S1107" t="s">
        <v>8282</v>
      </c>
      <c r="T1107" t="b">
        <v>0</v>
      </c>
    </row>
    <row r="1108" spans="1:20" ht="49.5" x14ac:dyDescent="0.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 s="9">
        <f>(I1108/86400)+25569+(-5/24)</f>
        <v>41003.490451388883</v>
      </c>
      <c r="K1108">
        <v>1330969575</v>
      </c>
      <c r="L1108" s="9">
        <f>($K1108/86400)+DATE(1970,1,1)</f>
        <v>40973.740451388891</v>
      </c>
      <c r="M1108" t="b">
        <v>0</v>
      </c>
      <c r="N1108">
        <v>7</v>
      </c>
      <c r="O1108" s="5">
        <f>($E1108/$D1108)*100</f>
        <v>41.25</v>
      </c>
      <c r="P1108">
        <f>AVERAGE($E1108,$N1108)</f>
        <v>86</v>
      </c>
      <c r="Q1108" t="s">
        <v>8333</v>
      </c>
      <c r="R1108" t="s">
        <v>8334</v>
      </c>
      <c r="S1108" t="s">
        <v>8282</v>
      </c>
      <c r="T1108" t="b">
        <v>0</v>
      </c>
    </row>
    <row r="1109" spans="1:20" ht="66" x14ac:dyDescent="0.3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 s="9">
        <f>(I1109/86400)+25569+(-5/24)</f>
        <v>41843.653055555551</v>
      </c>
      <c r="K1109">
        <v>1403556024</v>
      </c>
      <c r="L1109" s="9">
        <f>($K1109/86400)+DATE(1970,1,1)</f>
        <v>41813.861388888887</v>
      </c>
      <c r="M1109" t="b">
        <v>0</v>
      </c>
      <c r="N1109">
        <v>0</v>
      </c>
      <c r="O1109" s="5">
        <f>($E1109/$D1109)*100</f>
        <v>0</v>
      </c>
      <c r="P1109">
        <f>AVERAGE($E1109,$N1109)</f>
        <v>0</v>
      </c>
      <c r="Q1109" t="s">
        <v>8333</v>
      </c>
      <c r="R1109" t="s">
        <v>8334</v>
      </c>
      <c r="S1109" t="s">
        <v>8282</v>
      </c>
      <c r="T1109" t="b">
        <v>0</v>
      </c>
    </row>
    <row r="1110" spans="1:20" ht="66" x14ac:dyDescent="0.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 s="9">
        <f>(I1110/86400)+25569+(-5/24)</f>
        <v>41012.386979166666</v>
      </c>
      <c r="K1110">
        <v>1329146235</v>
      </c>
      <c r="L1110" s="9">
        <f>($K1110/86400)+DATE(1970,1,1)</f>
        <v>40952.636979166666</v>
      </c>
      <c r="M1110" t="b">
        <v>0</v>
      </c>
      <c r="N1110">
        <v>21</v>
      </c>
      <c r="O1110" s="5">
        <f>($E1110/$D1110)*100</f>
        <v>2.93</v>
      </c>
      <c r="P1110">
        <f>AVERAGE($E1110,$N1110)</f>
        <v>376.75</v>
      </c>
      <c r="Q1110" t="s">
        <v>8333</v>
      </c>
      <c r="R1110" t="s">
        <v>8334</v>
      </c>
      <c r="S1110" t="s">
        <v>8282</v>
      </c>
      <c r="T1110" t="b">
        <v>0</v>
      </c>
    </row>
    <row r="1111" spans="1:20" ht="66" x14ac:dyDescent="0.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 s="9">
        <f>(I1111/86400)+25569+(-5/24)</f>
        <v>42692.5855324074</v>
      </c>
      <c r="K1111">
        <v>1476900190</v>
      </c>
      <c r="L1111" s="9">
        <f>($K1111/86400)+DATE(1970,1,1)</f>
        <v>42662.752199074079</v>
      </c>
      <c r="M1111" t="b">
        <v>0</v>
      </c>
      <c r="N1111">
        <v>3</v>
      </c>
      <c r="O1111" s="5">
        <f>($E1111/$D1111)*100</f>
        <v>0.44999999999999996</v>
      </c>
      <c r="P1111">
        <f>AVERAGE($E1111,$N1111)</f>
        <v>24</v>
      </c>
      <c r="Q1111" t="s">
        <v>8333</v>
      </c>
      <c r="R1111" t="s">
        <v>8334</v>
      </c>
      <c r="S1111" t="s">
        <v>8282</v>
      </c>
      <c r="T1111" t="b">
        <v>0</v>
      </c>
    </row>
    <row r="1112" spans="1:20" ht="66" x14ac:dyDescent="0.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 s="9">
        <f>(I1112/86400)+25569+(-5/24)</f>
        <v>41250.72479166666</v>
      </c>
      <c r="K1112">
        <v>1352327022</v>
      </c>
      <c r="L1112" s="9">
        <f>($K1112/86400)+DATE(1970,1,1)</f>
        <v>41220.933124999996</v>
      </c>
      <c r="M1112" t="b">
        <v>0</v>
      </c>
      <c r="N1112">
        <v>11</v>
      </c>
      <c r="O1112" s="5">
        <f>($E1112/$D1112)*100</f>
        <v>0.51</v>
      </c>
      <c r="P1112">
        <f>AVERAGE($E1112,$N1112)</f>
        <v>133</v>
      </c>
      <c r="Q1112" t="s">
        <v>8333</v>
      </c>
      <c r="R1112" t="s">
        <v>8334</v>
      </c>
      <c r="S1112" t="s">
        <v>8282</v>
      </c>
      <c r="T1112" t="b">
        <v>0</v>
      </c>
    </row>
    <row r="1113" spans="1:20" ht="66" x14ac:dyDescent="0.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 s="9">
        <f>(I1113/86400)+25569+(-5/24)</f>
        <v>42376.995254629626</v>
      </c>
      <c r="K1113">
        <v>1449636790</v>
      </c>
      <c r="L1113" s="9">
        <f>($K1113/86400)+DATE(1970,1,1)</f>
        <v>42347.203587962962</v>
      </c>
      <c r="M1113" t="b">
        <v>0</v>
      </c>
      <c r="N1113">
        <v>1</v>
      </c>
      <c r="O1113" s="5">
        <f>($E1113/$D1113)*100</f>
        <v>0.04</v>
      </c>
      <c r="P1113">
        <f>AVERAGE($E1113,$N1113)</f>
        <v>1</v>
      </c>
      <c r="Q1113" t="s">
        <v>8333</v>
      </c>
      <c r="R1113" t="s">
        <v>8334</v>
      </c>
      <c r="S1113" t="s">
        <v>8282</v>
      </c>
      <c r="T1113" t="b">
        <v>0</v>
      </c>
    </row>
    <row r="1114" spans="1:20" ht="49.5" x14ac:dyDescent="0.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 s="9">
        <f>(I1114/86400)+25569+(-5/24)</f>
        <v>42023.145833333336</v>
      </c>
      <c r="K1114">
        <v>1416507211</v>
      </c>
      <c r="L1114" s="9">
        <f>($K1114/86400)+DATE(1970,1,1)</f>
        <v>41963.759386574078</v>
      </c>
      <c r="M1114" t="b">
        <v>0</v>
      </c>
      <c r="N1114">
        <v>312</v>
      </c>
      <c r="O1114" s="5">
        <f>($E1114/$D1114)*100</f>
        <v>35.537409090909087</v>
      </c>
      <c r="P1114">
        <f>AVERAGE($E1114,$N1114)</f>
        <v>15792.46</v>
      </c>
      <c r="Q1114" t="s">
        <v>8333</v>
      </c>
      <c r="R1114" t="s">
        <v>8334</v>
      </c>
      <c r="S1114" t="s">
        <v>8282</v>
      </c>
      <c r="T1114" t="b">
        <v>0</v>
      </c>
    </row>
    <row r="1115" spans="1:20" ht="66" x14ac:dyDescent="0.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 s="9">
        <f>(I1115/86400)+25569+(-5/24)</f>
        <v>41865.768749999996</v>
      </c>
      <c r="K1115">
        <v>1405466820</v>
      </c>
      <c r="L1115" s="9">
        <f>($K1115/86400)+DATE(1970,1,1)</f>
        <v>41835.977083333331</v>
      </c>
      <c r="M1115" t="b">
        <v>0</v>
      </c>
      <c r="N1115">
        <v>1</v>
      </c>
      <c r="O1115" s="5">
        <f>($E1115/$D1115)*100</f>
        <v>0.5</v>
      </c>
      <c r="P1115">
        <f>AVERAGE($E1115,$N1115)</f>
        <v>3</v>
      </c>
      <c r="Q1115" t="s">
        <v>8333</v>
      </c>
      <c r="R1115" t="s">
        <v>8334</v>
      </c>
      <c r="S1115" t="s">
        <v>8282</v>
      </c>
      <c r="T1115" t="b">
        <v>0</v>
      </c>
    </row>
    <row r="1116" spans="1:20" ht="66" x14ac:dyDescent="0.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 s="9">
        <f>(I1116/86400)+25569+(-5/24)</f>
        <v>41556.13758101852</v>
      </c>
      <c r="K1116">
        <v>1378714687</v>
      </c>
      <c r="L1116" s="9">
        <f>($K1116/86400)+DATE(1970,1,1)</f>
        <v>41526.345914351856</v>
      </c>
      <c r="M1116" t="b">
        <v>0</v>
      </c>
      <c r="N1116">
        <v>3</v>
      </c>
      <c r="O1116" s="5">
        <f>($E1116/$D1116)*100</f>
        <v>0.16666666666666669</v>
      </c>
      <c r="P1116">
        <f>AVERAGE($E1116,$N1116)</f>
        <v>6.5</v>
      </c>
      <c r="Q1116" t="s">
        <v>8333</v>
      </c>
      <c r="R1116" t="s">
        <v>8334</v>
      </c>
      <c r="S1116" t="s">
        <v>8282</v>
      </c>
      <c r="T1116" t="b">
        <v>0</v>
      </c>
    </row>
    <row r="1117" spans="1:20" ht="66" x14ac:dyDescent="0.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 s="9">
        <f>(I1117/86400)+25569+(-5/24)</f>
        <v>42459.445543981477</v>
      </c>
      <c r="K1117">
        <v>1456764095</v>
      </c>
      <c r="L1117" s="9">
        <f>($K1117/86400)+DATE(1970,1,1)</f>
        <v>42429.695543981477</v>
      </c>
      <c r="M1117" t="b">
        <v>0</v>
      </c>
      <c r="N1117">
        <v>4</v>
      </c>
      <c r="O1117" s="5">
        <f>($E1117/$D1117)*100</f>
        <v>0.13250000000000001</v>
      </c>
      <c r="P1117">
        <f>AVERAGE($E1117,$N1117)</f>
        <v>28.5</v>
      </c>
      <c r="Q1117" t="s">
        <v>8333</v>
      </c>
      <c r="R1117" t="s">
        <v>8334</v>
      </c>
      <c r="S1117" t="s">
        <v>8282</v>
      </c>
      <c r="T1117" t="b">
        <v>0</v>
      </c>
    </row>
    <row r="1118" spans="1:20" ht="49.5" x14ac:dyDescent="0.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 s="9">
        <f>(I1118/86400)+25569+(-5/24)</f>
        <v>41069.638981481483</v>
      </c>
      <c r="K1118">
        <v>1334089208</v>
      </c>
      <c r="L1118" s="9">
        <f>($K1118/86400)+DATE(1970,1,1)</f>
        <v>41009.847314814819</v>
      </c>
      <c r="M1118" t="b">
        <v>0</v>
      </c>
      <c r="N1118">
        <v>10</v>
      </c>
      <c r="O1118" s="5">
        <f>($E1118/$D1118)*100</f>
        <v>3.5704000000000007E-2</v>
      </c>
      <c r="P1118">
        <f>AVERAGE($E1118,$N1118)</f>
        <v>94.26</v>
      </c>
      <c r="Q1118" t="s">
        <v>8333</v>
      </c>
      <c r="R1118" t="s">
        <v>8334</v>
      </c>
      <c r="S1118" t="s">
        <v>8282</v>
      </c>
      <c r="T1118" t="b">
        <v>0</v>
      </c>
    </row>
    <row r="1119" spans="1:20" ht="49.5" x14ac:dyDescent="0.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 s="9">
        <f>(I1119/86400)+25569+(-5/24)</f>
        <v>42363.390196759261</v>
      </c>
      <c r="K1119">
        <v>1448461313</v>
      </c>
      <c r="L1119" s="9">
        <f>($K1119/86400)+DATE(1970,1,1)</f>
        <v>42333.598530092597</v>
      </c>
      <c r="M1119" t="b">
        <v>0</v>
      </c>
      <c r="N1119">
        <v>8</v>
      </c>
      <c r="O1119" s="5">
        <f>($E1119/$D1119)*100</f>
        <v>8.3000000000000007</v>
      </c>
      <c r="P1119">
        <f>AVERAGE($E1119,$N1119)</f>
        <v>45.5</v>
      </c>
      <c r="Q1119" t="s">
        <v>8333</v>
      </c>
      <c r="R1119" t="s">
        <v>8334</v>
      </c>
      <c r="S1119" t="s">
        <v>8282</v>
      </c>
      <c r="T1119" t="b">
        <v>0</v>
      </c>
    </row>
    <row r="1120" spans="1:20" ht="66" x14ac:dyDescent="0.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 s="9">
        <f>(I1120/86400)+25569+(-5/24)</f>
        <v>41733.91642361111</v>
      </c>
      <c r="K1120">
        <v>1394078379</v>
      </c>
      <c r="L1120" s="9">
        <f>($K1120/86400)+DATE(1970,1,1)</f>
        <v>41704.16642361111</v>
      </c>
      <c r="M1120" t="b">
        <v>0</v>
      </c>
      <c r="N1120">
        <v>3</v>
      </c>
      <c r="O1120" s="5">
        <f>($E1120/$D1120)*100</f>
        <v>2.4222222222222221</v>
      </c>
      <c r="P1120">
        <f>AVERAGE($E1120,$N1120)</f>
        <v>56</v>
      </c>
      <c r="Q1120" t="s">
        <v>8333</v>
      </c>
      <c r="R1120" t="s">
        <v>8334</v>
      </c>
      <c r="S1120" t="s">
        <v>8282</v>
      </c>
      <c r="T1120" t="b">
        <v>0</v>
      </c>
    </row>
    <row r="1121" spans="1:20" ht="66" x14ac:dyDescent="0.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 s="9">
        <f>(I1121/86400)+25569+(-5/24)</f>
        <v>41735.584074074075</v>
      </c>
      <c r="K1121">
        <v>1395687664</v>
      </c>
      <c r="L1121" s="9">
        <f>($K1121/86400)+DATE(1970,1,1)</f>
        <v>41722.792407407411</v>
      </c>
      <c r="M1121" t="b">
        <v>0</v>
      </c>
      <c r="N1121">
        <v>1</v>
      </c>
      <c r="O1121" s="5">
        <f>($E1121/$D1121)*100</f>
        <v>0.23809523809523811</v>
      </c>
      <c r="P1121">
        <f>AVERAGE($E1121,$N1121)</f>
        <v>3</v>
      </c>
      <c r="Q1121" t="s">
        <v>8333</v>
      </c>
      <c r="R1121" t="s">
        <v>8334</v>
      </c>
      <c r="S1121" t="s">
        <v>8282</v>
      </c>
      <c r="T1121" t="b">
        <v>0</v>
      </c>
    </row>
    <row r="1122" spans="1:20" ht="49.5" x14ac:dyDescent="0.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 s="9">
        <f>(I1122/86400)+25569+(-5/24)</f>
        <v>40844.664351851847</v>
      </c>
      <c r="K1122">
        <v>1315947400</v>
      </c>
      <c r="L1122" s="9">
        <f>($K1122/86400)+DATE(1970,1,1)</f>
        <v>40799.872685185182</v>
      </c>
      <c r="M1122" t="b">
        <v>0</v>
      </c>
      <c r="N1122">
        <v>0</v>
      </c>
      <c r="O1122" s="5">
        <f>($E1122/$D1122)*100</f>
        <v>0</v>
      </c>
      <c r="P1122">
        <f>AVERAGE($E1122,$N1122)</f>
        <v>0</v>
      </c>
      <c r="Q1122" t="s">
        <v>8333</v>
      </c>
      <c r="R1122" t="s">
        <v>8334</v>
      </c>
      <c r="S1122" t="s">
        <v>8282</v>
      </c>
      <c r="T1122" t="b">
        <v>0</v>
      </c>
    </row>
    <row r="1123" spans="1:20" ht="49.5" x14ac:dyDescent="0.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 s="9">
        <f>(I1123/86400)+25569+(-5/24)</f>
        <v>42442.684212962959</v>
      </c>
      <c r="K1123">
        <v>1455315916</v>
      </c>
      <c r="L1123" s="9">
        <f>($K1123/86400)+DATE(1970,1,1)</f>
        <v>42412.934212962966</v>
      </c>
      <c r="M1123" t="b">
        <v>0</v>
      </c>
      <c r="N1123">
        <v>5</v>
      </c>
      <c r="O1123" s="5">
        <f>($E1123/$D1123)*100</f>
        <v>1.1599999999999999E-2</v>
      </c>
      <c r="P1123">
        <f>AVERAGE($E1123,$N1123)</f>
        <v>17</v>
      </c>
      <c r="Q1123" t="s">
        <v>8333</v>
      </c>
      <c r="R1123" t="s">
        <v>8334</v>
      </c>
      <c r="S1123" t="s">
        <v>8282</v>
      </c>
      <c r="T1123" t="b">
        <v>0</v>
      </c>
    </row>
    <row r="1124" spans="1:20" ht="66" x14ac:dyDescent="0.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 s="9">
        <f>(I1124/86400)+25569+(-5/24)</f>
        <v>41424.495659722219</v>
      </c>
      <c r="K1124">
        <v>1368723225</v>
      </c>
      <c r="L1124" s="9">
        <f>($K1124/86400)+DATE(1970,1,1)</f>
        <v>41410.703993055555</v>
      </c>
      <c r="M1124" t="b">
        <v>0</v>
      </c>
      <c r="N1124">
        <v>0</v>
      </c>
      <c r="O1124" s="5">
        <f>($E1124/$D1124)*100</f>
        <v>0</v>
      </c>
      <c r="P1124">
        <f>AVERAGE($E1124,$N1124)</f>
        <v>0</v>
      </c>
      <c r="Q1124" t="s">
        <v>8333</v>
      </c>
      <c r="R1124" t="s">
        <v>8334</v>
      </c>
      <c r="S1124" t="s">
        <v>8282</v>
      </c>
      <c r="T1124" t="b">
        <v>0</v>
      </c>
    </row>
    <row r="1125" spans="1:20" ht="66" x14ac:dyDescent="0.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 s="9">
        <f>(I1125/86400)+25569+(-5/24)</f>
        <v>41748.315370370365</v>
      </c>
      <c r="K1125">
        <v>1395318848</v>
      </c>
      <c r="L1125" s="9">
        <f>($K1125/86400)+DATE(1970,1,1)</f>
        <v>41718.5237037037</v>
      </c>
      <c r="M1125" t="b">
        <v>0</v>
      </c>
      <c r="N1125">
        <v>3</v>
      </c>
      <c r="O1125" s="5">
        <f>($E1125/$D1125)*100</f>
        <v>0.22</v>
      </c>
      <c r="P1125">
        <f>AVERAGE($E1125,$N1125)</f>
        <v>7</v>
      </c>
      <c r="Q1125" t="s">
        <v>8333</v>
      </c>
      <c r="R1125" t="s">
        <v>8334</v>
      </c>
      <c r="S1125" t="s">
        <v>8282</v>
      </c>
      <c r="T1125" t="b">
        <v>0</v>
      </c>
    </row>
    <row r="1126" spans="1:20" ht="66" x14ac:dyDescent="0.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 s="9">
        <f>(I1126/86400)+25569+(-5/24)</f>
        <v>42124.458923611113</v>
      </c>
      <c r="K1126">
        <v>1427817651</v>
      </c>
      <c r="L1126" s="9">
        <f>($K1126/86400)+DATE(1970,1,1)</f>
        <v>42094.667256944449</v>
      </c>
      <c r="M1126" t="b">
        <v>0</v>
      </c>
      <c r="N1126">
        <v>7</v>
      </c>
      <c r="O1126" s="5">
        <f>($E1126/$D1126)*100</f>
        <v>0.47222222222222221</v>
      </c>
      <c r="P1126">
        <f>AVERAGE($E1126,$N1126)</f>
        <v>216</v>
      </c>
      <c r="Q1126" t="s">
        <v>8333</v>
      </c>
      <c r="R1126" t="s">
        <v>8335</v>
      </c>
      <c r="S1126" t="s">
        <v>8283</v>
      </c>
      <c r="T1126" t="b">
        <v>0</v>
      </c>
    </row>
    <row r="1127" spans="1:20" ht="66" x14ac:dyDescent="0.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 s="9">
        <f>(I1127/86400)+25569+(-5/24)</f>
        <v>42272.415856481479</v>
      </c>
      <c r="K1127">
        <v>1438009130</v>
      </c>
      <c r="L1127" s="9">
        <f>($K1127/86400)+DATE(1970,1,1)</f>
        <v>42212.624189814815</v>
      </c>
      <c r="M1127" t="b">
        <v>0</v>
      </c>
      <c r="N1127">
        <v>0</v>
      </c>
      <c r="O1127" s="5">
        <f>($E1127/$D1127)*100</f>
        <v>0</v>
      </c>
      <c r="P1127">
        <f>AVERAGE($E1127,$N1127)</f>
        <v>0</v>
      </c>
      <c r="Q1127" t="s">
        <v>8333</v>
      </c>
      <c r="R1127" t="s">
        <v>8335</v>
      </c>
      <c r="S1127" t="s">
        <v>8283</v>
      </c>
      <c r="T1127" t="b">
        <v>0</v>
      </c>
    </row>
    <row r="1128" spans="1:20" ht="49.5" x14ac:dyDescent="0.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 s="9">
        <f>(I1128/86400)+25569+(-5/24)</f>
        <v>42565.119143518517</v>
      </c>
      <c r="K1128">
        <v>1465890694</v>
      </c>
      <c r="L1128" s="9">
        <f>($K1128/86400)+DATE(1970,1,1)</f>
        <v>42535.327476851853</v>
      </c>
      <c r="M1128" t="b">
        <v>0</v>
      </c>
      <c r="N1128">
        <v>2</v>
      </c>
      <c r="O1128" s="5">
        <f>($E1128/$D1128)*100</f>
        <v>0.5</v>
      </c>
      <c r="P1128">
        <f>AVERAGE($E1128,$N1128)</f>
        <v>6</v>
      </c>
      <c r="Q1128" t="s">
        <v>8333</v>
      </c>
      <c r="R1128" t="s">
        <v>8335</v>
      </c>
      <c r="S1128" t="s">
        <v>8283</v>
      </c>
      <c r="T1128" t="b">
        <v>0</v>
      </c>
    </row>
    <row r="1129" spans="1:20" ht="66" x14ac:dyDescent="0.3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 s="9">
        <f>(I1129/86400)+25569+(-5/24)</f>
        <v>41957.687499999993</v>
      </c>
      <c r="K1129">
        <v>1413318600</v>
      </c>
      <c r="L1129" s="9">
        <f>($K1129/86400)+DATE(1970,1,1)</f>
        <v>41926.854166666664</v>
      </c>
      <c r="M1129" t="b">
        <v>0</v>
      </c>
      <c r="N1129">
        <v>23</v>
      </c>
      <c r="O1129" s="5">
        <f>($E1129/$D1129)*100</f>
        <v>1.6714285714285713</v>
      </c>
      <c r="P1129">
        <f>AVERAGE($E1129,$N1129)</f>
        <v>304</v>
      </c>
      <c r="Q1129" t="s">
        <v>8333</v>
      </c>
      <c r="R1129" t="s">
        <v>8335</v>
      </c>
      <c r="S1129" t="s">
        <v>8283</v>
      </c>
      <c r="T1129" t="b">
        <v>0</v>
      </c>
    </row>
    <row r="1130" spans="1:20" x14ac:dyDescent="0.3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 s="9">
        <f>(I1130/86400)+25569+(-5/24)</f>
        <v>41858.441168981481</v>
      </c>
      <c r="K1130">
        <v>1404833717</v>
      </c>
      <c r="L1130" s="9">
        <f>($K1130/86400)+DATE(1970,1,1)</f>
        <v>41828.649502314816</v>
      </c>
      <c r="M1130" t="b">
        <v>0</v>
      </c>
      <c r="N1130">
        <v>1</v>
      </c>
      <c r="O1130" s="5">
        <f>($E1130/$D1130)*100</f>
        <v>0.1</v>
      </c>
      <c r="P1130">
        <f>AVERAGE($E1130,$N1130)</f>
        <v>1</v>
      </c>
      <c r="Q1130" t="s">
        <v>8333</v>
      </c>
      <c r="R1130" t="s">
        <v>8335</v>
      </c>
      <c r="S1130" t="s">
        <v>8283</v>
      </c>
      <c r="T1130" t="b">
        <v>0</v>
      </c>
    </row>
    <row r="1131" spans="1:20" ht="49.5" x14ac:dyDescent="0.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 s="9">
        <f>(I1131/86400)+25569+(-5/24)</f>
        <v>42526.056631944441</v>
      </c>
      <c r="K1131">
        <v>1462515693</v>
      </c>
      <c r="L1131" s="9">
        <f>($K1131/86400)+DATE(1970,1,1)</f>
        <v>42496.264965277776</v>
      </c>
      <c r="M1131" t="b">
        <v>0</v>
      </c>
      <c r="N1131">
        <v>2</v>
      </c>
      <c r="O1131" s="5">
        <f>($E1131/$D1131)*100</f>
        <v>0.105</v>
      </c>
      <c r="P1131">
        <f>AVERAGE($E1131,$N1131)</f>
        <v>11.5</v>
      </c>
      <c r="Q1131" t="s">
        <v>8333</v>
      </c>
      <c r="R1131" t="s">
        <v>8335</v>
      </c>
      <c r="S1131" t="s">
        <v>8283</v>
      </c>
      <c r="T1131" t="b">
        <v>0</v>
      </c>
    </row>
    <row r="1132" spans="1:20" ht="66" x14ac:dyDescent="0.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 s="9">
        <f>(I1132/86400)+25569+(-5/24)</f>
        <v>41968.829861111109</v>
      </c>
      <c r="K1132">
        <v>1411775700</v>
      </c>
      <c r="L1132" s="9">
        <f>($K1132/86400)+DATE(1970,1,1)</f>
        <v>41908.996527777781</v>
      </c>
      <c r="M1132" t="b">
        <v>0</v>
      </c>
      <c r="N1132">
        <v>3</v>
      </c>
      <c r="O1132" s="5">
        <f>($E1132/$D1132)*100</f>
        <v>0.22</v>
      </c>
      <c r="P1132">
        <f>AVERAGE($E1132,$N1132)</f>
        <v>7</v>
      </c>
      <c r="Q1132" t="s">
        <v>8333</v>
      </c>
      <c r="R1132" t="s">
        <v>8335</v>
      </c>
      <c r="S1132" t="s">
        <v>8283</v>
      </c>
      <c r="T1132" t="b">
        <v>0</v>
      </c>
    </row>
    <row r="1133" spans="1:20" ht="66" x14ac:dyDescent="0.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 s="9">
        <f>(I1133/86400)+25569+(-5/24)</f>
        <v>42362.699861111112</v>
      </c>
      <c r="K1133">
        <v>1448401668</v>
      </c>
      <c r="L1133" s="9">
        <f>($K1133/86400)+DATE(1970,1,1)</f>
        <v>42332.908194444448</v>
      </c>
      <c r="M1133" t="b">
        <v>0</v>
      </c>
      <c r="N1133">
        <v>0</v>
      </c>
      <c r="O1133" s="5">
        <f>($E1133/$D1133)*100</f>
        <v>0</v>
      </c>
      <c r="P1133">
        <f>AVERAGE($E1133,$N1133)</f>
        <v>0</v>
      </c>
      <c r="Q1133" t="s">
        <v>8333</v>
      </c>
      <c r="R1133" t="s">
        <v>8335</v>
      </c>
      <c r="S1133" t="s">
        <v>8283</v>
      </c>
      <c r="T1133" t="b">
        <v>0</v>
      </c>
    </row>
    <row r="1134" spans="1:20" ht="49.5" x14ac:dyDescent="0.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 s="9">
        <f>(I1134/86400)+25569+(-5/24)</f>
        <v>42735.907071759262</v>
      </c>
      <c r="K1134">
        <v>1480646771</v>
      </c>
      <c r="L1134" s="9">
        <f>($K1134/86400)+DATE(1970,1,1)</f>
        <v>42706.115405092598</v>
      </c>
      <c r="M1134" t="b">
        <v>0</v>
      </c>
      <c r="N1134">
        <v>13</v>
      </c>
      <c r="O1134" s="5">
        <f>($E1134/$D1134)*100</f>
        <v>14.38</v>
      </c>
      <c r="P1134">
        <f>AVERAGE($E1134,$N1134)</f>
        <v>725.5</v>
      </c>
      <c r="Q1134" t="s">
        <v>8333</v>
      </c>
      <c r="R1134" t="s">
        <v>8335</v>
      </c>
      <c r="S1134" t="s">
        <v>8283</v>
      </c>
      <c r="T1134" t="b">
        <v>0</v>
      </c>
    </row>
    <row r="1135" spans="1:20" ht="66" x14ac:dyDescent="0.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 s="9">
        <f>(I1135/86400)+25569+(-5/24)</f>
        <v>41851.198854166665</v>
      </c>
      <c r="K1135">
        <v>1404207981</v>
      </c>
      <c r="L1135" s="9">
        <f>($K1135/86400)+DATE(1970,1,1)</f>
        <v>41821.407187500001</v>
      </c>
      <c r="M1135" t="b">
        <v>0</v>
      </c>
      <c r="N1135">
        <v>1</v>
      </c>
      <c r="O1135" s="5">
        <f>($E1135/$D1135)*100</f>
        <v>0.66666666666666674</v>
      </c>
      <c r="P1135">
        <f>AVERAGE($E1135,$N1135)</f>
        <v>10.5</v>
      </c>
      <c r="Q1135" t="s">
        <v>8333</v>
      </c>
      <c r="R1135" t="s">
        <v>8335</v>
      </c>
      <c r="S1135" t="s">
        <v>8283</v>
      </c>
      <c r="T1135" t="b">
        <v>0</v>
      </c>
    </row>
    <row r="1136" spans="1:20" ht="49.5" x14ac:dyDescent="0.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 s="9">
        <f>(I1136/86400)+25569+(-5/24)</f>
        <v>41971.981249999997</v>
      </c>
      <c r="K1136">
        <v>1416034228</v>
      </c>
      <c r="L1136" s="9">
        <f>($K1136/86400)+DATE(1970,1,1)</f>
        <v>41958.285046296296</v>
      </c>
      <c r="M1136" t="b">
        <v>0</v>
      </c>
      <c r="N1136">
        <v>1</v>
      </c>
      <c r="O1136" s="5">
        <f>($E1136/$D1136)*100</f>
        <v>4.0000000000000001E-3</v>
      </c>
      <c r="P1136">
        <f>AVERAGE($E1136,$N1136)</f>
        <v>1</v>
      </c>
      <c r="Q1136" t="s">
        <v>8333</v>
      </c>
      <c r="R1136" t="s">
        <v>8335</v>
      </c>
      <c r="S1136" t="s">
        <v>8283</v>
      </c>
      <c r="T1136" t="b">
        <v>0</v>
      </c>
    </row>
    <row r="1137" spans="1:20" ht="66" x14ac:dyDescent="0.3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 s="9">
        <f>(I1137/86400)+25569+(-5/24)</f>
        <v>42588.781180555554</v>
      </c>
      <c r="K1137">
        <v>1467935094</v>
      </c>
      <c r="L1137" s="9">
        <f>($K1137/86400)+DATE(1970,1,1)</f>
        <v>42558.98951388889</v>
      </c>
      <c r="M1137" t="b">
        <v>0</v>
      </c>
      <c r="N1137">
        <v>1</v>
      </c>
      <c r="O1137" s="5">
        <f>($E1137/$D1137)*100</f>
        <v>5</v>
      </c>
      <c r="P1137">
        <f>AVERAGE($E1137,$N1137)</f>
        <v>25.5</v>
      </c>
      <c r="Q1137" t="s">
        <v>8333</v>
      </c>
      <c r="R1137" t="s">
        <v>8335</v>
      </c>
      <c r="S1137" t="s">
        <v>8283</v>
      </c>
      <c r="T1137" t="b">
        <v>0</v>
      </c>
    </row>
    <row r="1138" spans="1:20" ht="66" x14ac:dyDescent="0.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 s="9">
        <f>(I1138/86400)+25569+(-5/24)</f>
        <v>42357.46329861111</v>
      </c>
      <c r="K1138">
        <v>1447949229</v>
      </c>
      <c r="L1138" s="9">
        <f>($K1138/86400)+DATE(1970,1,1)</f>
        <v>42327.671631944446</v>
      </c>
      <c r="M1138" t="b">
        <v>0</v>
      </c>
      <c r="N1138">
        <v>6</v>
      </c>
      <c r="O1138" s="5">
        <f>($E1138/$D1138)*100</f>
        <v>6.4439140811455857</v>
      </c>
      <c r="P1138">
        <f>AVERAGE($E1138,$N1138)</f>
        <v>138</v>
      </c>
      <c r="Q1138" t="s">
        <v>8333</v>
      </c>
      <c r="R1138" t="s">
        <v>8335</v>
      </c>
      <c r="S1138" t="s">
        <v>8283</v>
      </c>
      <c r="T1138" t="b">
        <v>0</v>
      </c>
    </row>
    <row r="1139" spans="1:20" ht="66" x14ac:dyDescent="0.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 s="9">
        <f>(I1139/86400)+25569+(-5/24)</f>
        <v>42483.611354166664</v>
      </c>
      <c r="K1139">
        <v>1458848421</v>
      </c>
      <c r="L1139" s="9">
        <f>($K1139/86400)+DATE(1970,1,1)</f>
        <v>42453.819687499999</v>
      </c>
      <c r="M1139" t="b">
        <v>0</v>
      </c>
      <c r="N1139">
        <v>39</v>
      </c>
      <c r="O1139" s="5">
        <f>($E1139/$D1139)*100</f>
        <v>39.5</v>
      </c>
      <c r="P1139">
        <f>AVERAGE($E1139,$N1139)</f>
        <v>4957</v>
      </c>
      <c r="Q1139" t="s">
        <v>8333</v>
      </c>
      <c r="R1139" t="s">
        <v>8335</v>
      </c>
      <c r="S1139" t="s">
        <v>8283</v>
      </c>
      <c r="T1139" t="b">
        <v>0</v>
      </c>
    </row>
    <row r="1140" spans="1:20" ht="66" x14ac:dyDescent="0.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 s="9">
        <f>(I1140/86400)+25569+(-5/24)</f>
        <v>42756.698275462964</v>
      </c>
      <c r="K1140">
        <v>1483307131</v>
      </c>
      <c r="L1140" s="9">
        <f>($K1140/86400)+DATE(1970,1,1)</f>
        <v>42736.9066087963</v>
      </c>
      <c r="M1140" t="b">
        <v>0</v>
      </c>
      <c r="N1140">
        <v>4</v>
      </c>
      <c r="O1140" s="5">
        <f>($E1140/$D1140)*100</f>
        <v>0.35714285714285715</v>
      </c>
      <c r="P1140">
        <f>AVERAGE($E1140,$N1140)</f>
        <v>64.5</v>
      </c>
      <c r="Q1140" t="s">
        <v>8333</v>
      </c>
      <c r="R1140" t="s">
        <v>8335</v>
      </c>
      <c r="S1140" t="s">
        <v>8283</v>
      </c>
      <c r="T1140" t="b">
        <v>0</v>
      </c>
    </row>
    <row r="1141" spans="1:20" ht="66" x14ac:dyDescent="0.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 s="9">
        <f>(I1141/86400)+25569+(-5/24)</f>
        <v>42005.139189814814</v>
      </c>
      <c r="K1141">
        <v>1417508426</v>
      </c>
      <c r="L1141" s="9">
        <f>($K1141/86400)+DATE(1970,1,1)</f>
        <v>41975.34752314815</v>
      </c>
      <c r="M1141" t="b">
        <v>0</v>
      </c>
      <c r="N1141">
        <v>1</v>
      </c>
      <c r="O1141" s="5">
        <f>($E1141/$D1141)*100</f>
        <v>6.25E-2</v>
      </c>
      <c r="P1141">
        <f>AVERAGE($E1141,$N1141)</f>
        <v>3</v>
      </c>
      <c r="Q1141" t="s">
        <v>8333</v>
      </c>
      <c r="R1141" t="s">
        <v>8335</v>
      </c>
      <c r="S1141" t="s">
        <v>8283</v>
      </c>
      <c r="T1141" t="b">
        <v>0</v>
      </c>
    </row>
    <row r="1142" spans="1:20" ht="49.5" x14ac:dyDescent="0.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 s="9">
        <f>(I1142/86400)+25569+(-5/24)</f>
        <v>42222.253715277773</v>
      </c>
      <c r="K1142">
        <v>1436267121</v>
      </c>
      <c r="L1142" s="9">
        <f>($K1142/86400)+DATE(1970,1,1)</f>
        <v>42192.462048611109</v>
      </c>
      <c r="M1142" t="b">
        <v>0</v>
      </c>
      <c r="N1142">
        <v>0</v>
      </c>
      <c r="O1142" s="5">
        <f>($E1142/$D1142)*100</f>
        <v>0</v>
      </c>
      <c r="P1142">
        <f>AVERAGE($E1142,$N1142)</f>
        <v>0</v>
      </c>
      <c r="Q1142" t="s">
        <v>8333</v>
      </c>
      <c r="R1142" t="s">
        <v>8335</v>
      </c>
      <c r="S1142" t="s">
        <v>8283</v>
      </c>
      <c r="T1142" t="b">
        <v>0</v>
      </c>
    </row>
    <row r="1143" spans="1:20" x14ac:dyDescent="0.3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 s="9">
        <f>(I1143/86400)+25569+(-5/24)</f>
        <v>42194.491319444445</v>
      </c>
      <c r="K1143">
        <v>1433868450</v>
      </c>
      <c r="L1143" s="9">
        <f>($K1143/86400)+DATE(1970,1,1)</f>
        <v>42164.699652777781</v>
      </c>
      <c r="M1143" t="b">
        <v>0</v>
      </c>
      <c r="N1143">
        <v>0</v>
      </c>
      <c r="O1143" s="5">
        <f>($E1143/$D1143)*100</f>
        <v>0</v>
      </c>
      <c r="P1143">
        <f>AVERAGE($E1143,$N1143)</f>
        <v>0</v>
      </c>
      <c r="Q1143" t="s">
        <v>8333</v>
      </c>
      <c r="R1143" t="s">
        <v>8335</v>
      </c>
      <c r="S1143" t="s">
        <v>8283</v>
      </c>
      <c r="T1143" t="b">
        <v>0</v>
      </c>
    </row>
    <row r="1144" spans="1:20" ht="82.5" x14ac:dyDescent="0.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 s="9">
        <f>(I1144/86400)+25569+(-5/24)</f>
        <v>42051.797766203701</v>
      </c>
      <c r="K1144">
        <v>1421539727</v>
      </c>
      <c r="L1144" s="9">
        <f>($K1144/86400)+DATE(1970,1,1)</f>
        <v>42022.006099537037</v>
      </c>
      <c r="M1144" t="b">
        <v>0</v>
      </c>
      <c r="N1144">
        <v>0</v>
      </c>
      <c r="O1144" s="5">
        <f>($E1144/$D1144)*100</f>
        <v>0</v>
      </c>
      <c r="P1144">
        <f>AVERAGE($E1144,$N1144)</f>
        <v>0</v>
      </c>
      <c r="Q1144" t="s">
        <v>8333</v>
      </c>
      <c r="R1144" t="s">
        <v>8335</v>
      </c>
      <c r="S1144" t="s">
        <v>8283</v>
      </c>
      <c r="T1144" t="b">
        <v>0</v>
      </c>
    </row>
    <row r="1145" spans="1:20" ht="66" x14ac:dyDescent="0.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 s="9">
        <f>(I1145/86400)+25569+(-5/24)</f>
        <v>42354.985254629624</v>
      </c>
      <c r="K1145">
        <v>1447735126</v>
      </c>
      <c r="L1145" s="9">
        <f>($K1145/86400)+DATE(1970,1,1)</f>
        <v>42325.19358796296</v>
      </c>
      <c r="M1145" t="b">
        <v>0</v>
      </c>
      <c r="N1145">
        <v>8</v>
      </c>
      <c r="O1145" s="5">
        <f>($E1145/$D1145)*100</f>
        <v>0.41333333333333333</v>
      </c>
      <c r="P1145">
        <f>AVERAGE($E1145,$N1145)</f>
        <v>97</v>
      </c>
      <c r="Q1145" t="s">
        <v>8333</v>
      </c>
      <c r="R1145" t="s">
        <v>8335</v>
      </c>
      <c r="S1145" t="s">
        <v>8283</v>
      </c>
      <c r="T1145" t="b">
        <v>0</v>
      </c>
    </row>
    <row r="1146" spans="1:20" ht="49.5" x14ac:dyDescent="0.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 s="9">
        <f>(I1146/86400)+25569+(-5/24)</f>
        <v>42122.973611111105</v>
      </c>
      <c r="K1146">
        <v>1427689320</v>
      </c>
      <c r="L1146" s="9">
        <f>($K1146/86400)+DATE(1970,1,1)</f>
        <v>42093.181944444441</v>
      </c>
      <c r="M1146" t="b">
        <v>0</v>
      </c>
      <c r="N1146">
        <v>0</v>
      </c>
      <c r="O1146" s="5">
        <f>($E1146/$D1146)*100</f>
        <v>0</v>
      </c>
      <c r="P1146">
        <f>AVERAGE($E1146,$N1146)</f>
        <v>0</v>
      </c>
      <c r="Q1146" t="s">
        <v>8336</v>
      </c>
      <c r="R1146" t="s">
        <v>8337</v>
      </c>
      <c r="S1146" t="s">
        <v>8284</v>
      </c>
      <c r="T1146" t="b">
        <v>0</v>
      </c>
    </row>
    <row r="1147" spans="1:20" ht="49.5" x14ac:dyDescent="0.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 s="9">
        <f>(I1147/86400)+25569+(-5/24)</f>
        <v>41914.539259259254</v>
      </c>
      <c r="K1147">
        <v>1407088592</v>
      </c>
      <c r="L1147" s="9">
        <f>($K1147/86400)+DATE(1970,1,1)</f>
        <v>41854.74759259259</v>
      </c>
      <c r="M1147" t="b">
        <v>0</v>
      </c>
      <c r="N1147">
        <v>1</v>
      </c>
      <c r="O1147" s="5">
        <f>($E1147/$D1147)*100</f>
        <v>0.125</v>
      </c>
      <c r="P1147">
        <f>AVERAGE($E1147,$N1147)</f>
        <v>50.5</v>
      </c>
      <c r="Q1147" t="s">
        <v>8336</v>
      </c>
      <c r="R1147" t="s">
        <v>8337</v>
      </c>
      <c r="S1147" t="s">
        <v>8284</v>
      </c>
      <c r="T1147" t="b">
        <v>0</v>
      </c>
    </row>
    <row r="1148" spans="1:20" ht="49.5" x14ac:dyDescent="0.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 s="9">
        <f>(I1148/86400)+25569+(-5/24)</f>
        <v>41761.745057870365</v>
      </c>
      <c r="K1148">
        <v>1395787973</v>
      </c>
      <c r="L1148" s="9">
        <f>($K1148/86400)+DATE(1970,1,1)</f>
        <v>41723.9533912037</v>
      </c>
      <c r="M1148" t="b">
        <v>0</v>
      </c>
      <c r="N1148">
        <v>12</v>
      </c>
      <c r="O1148" s="5">
        <f>($E1148/$D1148)*100</f>
        <v>8.8333333333333339</v>
      </c>
      <c r="P1148">
        <f>AVERAGE($E1148,$N1148)</f>
        <v>271</v>
      </c>
      <c r="Q1148" t="s">
        <v>8336</v>
      </c>
      <c r="R1148" t="s">
        <v>8337</v>
      </c>
      <c r="S1148" t="s">
        <v>8284</v>
      </c>
      <c r="T1148" t="b">
        <v>0</v>
      </c>
    </row>
    <row r="1149" spans="1:20" ht="66" x14ac:dyDescent="0.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 s="9">
        <f>(I1149/86400)+25569+(-5/24)</f>
        <v>41931.763692129629</v>
      </c>
      <c r="K1149">
        <v>1408576783</v>
      </c>
      <c r="L1149" s="9">
        <f>($K1149/86400)+DATE(1970,1,1)</f>
        <v>41871.972025462965</v>
      </c>
      <c r="M1149" t="b">
        <v>0</v>
      </c>
      <c r="N1149">
        <v>0</v>
      </c>
      <c r="O1149" s="5">
        <f>($E1149/$D1149)*100</f>
        <v>0</v>
      </c>
      <c r="P1149">
        <f>AVERAGE($E1149,$N1149)</f>
        <v>0</v>
      </c>
      <c r="Q1149" t="s">
        <v>8336</v>
      </c>
      <c r="R1149" t="s">
        <v>8337</v>
      </c>
      <c r="S1149" t="s">
        <v>8284</v>
      </c>
      <c r="T1149" t="b">
        <v>0</v>
      </c>
    </row>
    <row r="1150" spans="1:20" ht="33" x14ac:dyDescent="0.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 s="9">
        <f>(I1150/86400)+25569+(-5/24)</f>
        <v>42705.00440972222</v>
      </c>
      <c r="K1150">
        <v>1477973181</v>
      </c>
      <c r="L1150" s="9">
        <f>($K1150/86400)+DATE(1970,1,1)</f>
        <v>42675.171076388884</v>
      </c>
      <c r="M1150" t="b">
        <v>0</v>
      </c>
      <c r="N1150">
        <v>3</v>
      </c>
      <c r="O1150" s="5">
        <f>($E1150/$D1150)*100</f>
        <v>0.48666666666666669</v>
      </c>
      <c r="P1150">
        <f>AVERAGE($E1150,$N1150)</f>
        <v>38</v>
      </c>
      <c r="Q1150" t="s">
        <v>8336</v>
      </c>
      <c r="R1150" t="s">
        <v>8337</v>
      </c>
      <c r="S1150" t="s">
        <v>8284</v>
      </c>
      <c r="T1150" t="b">
        <v>0</v>
      </c>
    </row>
    <row r="1151" spans="1:20" ht="33" x14ac:dyDescent="0.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 s="9">
        <f>(I1151/86400)+25569+(-5/24)</f>
        <v>42537.501921296294</v>
      </c>
      <c r="K1151">
        <v>1463504566</v>
      </c>
      <c r="L1151" s="9">
        <f>($K1151/86400)+DATE(1970,1,1)</f>
        <v>42507.71025462963</v>
      </c>
      <c r="M1151" t="b">
        <v>0</v>
      </c>
      <c r="N1151">
        <v>2</v>
      </c>
      <c r="O1151" s="5">
        <f>($E1151/$D1151)*100</f>
        <v>0.15</v>
      </c>
      <c r="P1151">
        <f>AVERAGE($E1151,$N1151)</f>
        <v>38.5</v>
      </c>
      <c r="Q1151" t="s">
        <v>8336</v>
      </c>
      <c r="R1151" t="s">
        <v>8337</v>
      </c>
      <c r="S1151" t="s">
        <v>8284</v>
      </c>
      <c r="T1151" t="b">
        <v>0</v>
      </c>
    </row>
    <row r="1152" spans="1:20" ht="33" x14ac:dyDescent="0.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 s="9">
        <f>(I1152/86400)+25569+(-5/24)</f>
        <v>42377.74623842592</v>
      </c>
      <c r="K1152">
        <v>1447109675</v>
      </c>
      <c r="L1152" s="9">
        <f>($K1152/86400)+DATE(1970,1,1)</f>
        <v>42317.954571759255</v>
      </c>
      <c r="M1152" t="b">
        <v>0</v>
      </c>
      <c r="N1152">
        <v>6</v>
      </c>
      <c r="O1152" s="5">
        <f>($E1152/$D1152)*100</f>
        <v>10.08</v>
      </c>
      <c r="P1152">
        <f>AVERAGE($E1152,$N1152)</f>
        <v>129</v>
      </c>
      <c r="Q1152" t="s">
        <v>8336</v>
      </c>
      <c r="R1152" t="s">
        <v>8337</v>
      </c>
      <c r="S1152" t="s">
        <v>8284</v>
      </c>
      <c r="T1152" t="b">
        <v>0</v>
      </c>
    </row>
    <row r="1153" spans="1:20" ht="66" x14ac:dyDescent="0.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 s="9">
        <f>(I1153/86400)+25569+(-5/24)</f>
        <v>42253.894247685188</v>
      </c>
      <c r="K1153">
        <v>1439000863</v>
      </c>
      <c r="L1153" s="9">
        <f>($K1153/86400)+DATE(1970,1,1)</f>
        <v>42224.102581018524</v>
      </c>
      <c r="M1153" t="b">
        <v>0</v>
      </c>
      <c r="N1153">
        <v>0</v>
      </c>
      <c r="O1153" s="5">
        <f>($E1153/$D1153)*100</f>
        <v>0</v>
      </c>
      <c r="P1153">
        <f>AVERAGE($E1153,$N1153)</f>
        <v>0</v>
      </c>
      <c r="Q1153" t="s">
        <v>8336</v>
      </c>
      <c r="R1153" t="s">
        <v>8337</v>
      </c>
      <c r="S1153" t="s">
        <v>8284</v>
      </c>
      <c r="T1153" t="b">
        <v>0</v>
      </c>
    </row>
    <row r="1154" spans="1:20" x14ac:dyDescent="0.3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 s="9">
        <f>(I1154/86400)+25569+(-5/24)</f>
        <v>42139.501296296294</v>
      </c>
      <c r="K1154">
        <v>1429117312</v>
      </c>
      <c r="L1154" s="9">
        <f>($K1154/86400)+DATE(1970,1,1)</f>
        <v>42109.709629629629</v>
      </c>
      <c r="M1154" t="b">
        <v>0</v>
      </c>
      <c r="N1154">
        <v>15</v>
      </c>
      <c r="O1154" s="5">
        <f>($E1154/$D1154)*100</f>
        <v>5.6937500000000005</v>
      </c>
      <c r="P1154">
        <f>AVERAGE($E1154,$N1154)</f>
        <v>463</v>
      </c>
      <c r="Q1154" t="s">
        <v>8336</v>
      </c>
      <c r="R1154" t="s">
        <v>8337</v>
      </c>
      <c r="S1154" t="s">
        <v>8284</v>
      </c>
      <c r="T1154" t="b">
        <v>0</v>
      </c>
    </row>
    <row r="1155" spans="1:20" ht="33" x14ac:dyDescent="0.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 s="9">
        <f>(I1155/86400)+25569+(-5/24)</f>
        <v>42173.505844907406</v>
      </c>
      <c r="K1155">
        <v>1432055305</v>
      </c>
      <c r="L1155" s="9">
        <f>($K1155/86400)+DATE(1970,1,1)</f>
        <v>42143.714178240742</v>
      </c>
      <c r="M1155" t="b">
        <v>0</v>
      </c>
      <c r="N1155">
        <v>1</v>
      </c>
      <c r="O1155" s="5">
        <f>($E1155/$D1155)*100</f>
        <v>0.625</v>
      </c>
      <c r="P1155">
        <f>AVERAGE($E1155,$N1155)</f>
        <v>25.5</v>
      </c>
      <c r="Q1155" t="s">
        <v>8336</v>
      </c>
      <c r="R1155" t="s">
        <v>8337</v>
      </c>
      <c r="S1155" t="s">
        <v>8284</v>
      </c>
      <c r="T1155" t="b">
        <v>0</v>
      </c>
    </row>
    <row r="1156" spans="1:20" ht="49.5" x14ac:dyDescent="0.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 s="9">
        <f>(I1156/86400)+25569+(-5/24)</f>
        <v>42252.900532407402</v>
      </c>
      <c r="K1156">
        <v>1438915006</v>
      </c>
      <c r="L1156" s="9">
        <f>($K1156/86400)+DATE(1970,1,1)</f>
        <v>42223.108865740738</v>
      </c>
      <c r="M1156" t="b">
        <v>0</v>
      </c>
      <c r="N1156">
        <v>3</v>
      </c>
      <c r="O1156" s="5">
        <f>($E1156/$D1156)*100</f>
        <v>6.5</v>
      </c>
      <c r="P1156">
        <f>AVERAGE($E1156,$N1156)</f>
        <v>164</v>
      </c>
      <c r="Q1156" t="s">
        <v>8336</v>
      </c>
      <c r="R1156" t="s">
        <v>8337</v>
      </c>
      <c r="S1156" t="s">
        <v>8284</v>
      </c>
      <c r="T1156" t="b">
        <v>0</v>
      </c>
    </row>
    <row r="1157" spans="1:20" ht="66" x14ac:dyDescent="0.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 s="9">
        <f>(I1157/86400)+25569+(-5/24)</f>
        <v>41865.555648148147</v>
      </c>
      <c r="K1157">
        <v>1405448408</v>
      </c>
      <c r="L1157" s="9">
        <f>($K1157/86400)+DATE(1970,1,1)</f>
        <v>41835.763981481483</v>
      </c>
      <c r="M1157" t="b">
        <v>0</v>
      </c>
      <c r="N1157">
        <v>8</v>
      </c>
      <c r="O1157" s="5">
        <f>($E1157/$D1157)*100</f>
        <v>0.752</v>
      </c>
      <c r="P1157">
        <f>AVERAGE($E1157,$N1157)</f>
        <v>98</v>
      </c>
      <c r="Q1157" t="s">
        <v>8336</v>
      </c>
      <c r="R1157" t="s">
        <v>8337</v>
      </c>
      <c r="S1157" t="s">
        <v>8284</v>
      </c>
      <c r="T1157" t="b">
        <v>0</v>
      </c>
    </row>
    <row r="1158" spans="1:20" ht="49.5" x14ac:dyDescent="0.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 s="9">
        <f>(I1158/86400)+25569+(-5/24)</f>
        <v>42058.862986111104</v>
      </c>
      <c r="K1158">
        <v>1422150162</v>
      </c>
      <c r="L1158" s="9">
        <f>($K1158/86400)+DATE(1970,1,1)</f>
        <v>42029.07131944444</v>
      </c>
      <c r="M1158" t="b">
        <v>0</v>
      </c>
      <c r="N1158">
        <v>0</v>
      </c>
      <c r="O1158" s="5">
        <f>($E1158/$D1158)*100</f>
        <v>0</v>
      </c>
      <c r="P1158">
        <f>AVERAGE($E1158,$N1158)</f>
        <v>0</v>
      </c>
      <c r="Q1158" t="s">
        <v>8336</v>
      </c>
      <c r="R1158" t="s">
        <v>8337</v>
      </c>
      <c r="S1158" t="s">
        <v>8284</v>
      </c>
      <c r="T1158" t="b">
        <v>0</v>
      </c>
    </row>
    <row r="1159" spans="1:20" ht="66" x14ac:dyDescent="0.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 s="9">
        <f>(I1159/86400)+25569+(-5/24)</f>
        <v>41978.46157407407</v>
      </c>
      <c r="K1159">
        <v>1412607880</v>
      </c>
      <c r="L1159" s="9">
        <f>($K1159/86400)+DATE(1970,1,1)</f>
        <v>41918.628240740742</v>
      </c>
      <c r="M1159" t="b">
        <v>0</v>
      </c>
      <c r="N1159">
        <v>3</v>
      </c>
      <c r="O1159" s="5">
        <f>($E1159/$D1159)*100</f>
        <v>1.51</v>
      </c>
      <c r="P1159">
        <f>AVERAGE($E1159,$N1159)</f>
        <v>77</v>
      </c>
      <c r="Q1159" t="s">
        <v>8336</v>
      </c>
      <c r="R1159" t="s">
        <v>8337</v>
      </c>
      <c r="S1159" t="s">
        <v>8284</v>
      </c>
      <c r="T1159" t="b">
        <v>0</v>
      </c>
    </row>
    <row r="1160" spans="1:20" ht="66" x14ac:dyDescent="0.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 s="9">
        <f>(I1160/86400)+25569+(-5/24)</f>
        <v>41981.883425925924</v>
      </c>
      <c r="K1160">
        <v>1415499128</v>
      </c>
      <c r="L1160" s="9">
        <f>($K1160/86400)+DATE(1970,1,1)</f>
        <v>41952.09175925926</v>
      </c>
      <c r="M1160" t="b">
        <v>0</v>
      </c>
      <c r="N1160">
        <v>3</v>
      </c>
      <c r="O1160" s="5">
        <f>($E1160/$D1160)*100</f>
        <v>0.46666666666666673</v>
      </c>
      <c r="P1160">
        <f>AVERAGE($E1160,$N1160)</f>
        <v>19</v>
      </c>
      <c r="Q1160" t="s">
        <v>8336</v>
      </c>
      <c r="R1160" t="s">
        <v>8337</v>
      </c>
      <c r="S1160" t="s">
        <v>8284</v>
      </c>
      <c r="T1160" t="b">
        <v>0</v>
      </c>
    </row>
    <row r="1161" spans="1:20" ht="66" x14ac:dyDescent="0.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 s="9">
        <f>(I1161/86400)+25569+(-5/24)</f>
        <v>42185.447916666664</v>
      </c>
      <c r="K1161">
        <v>1433006765</v>
      </c>
      <c r="L1161" s="9">
        <f>($K1161/86400)+DATE(1970,1,1)</f>
        <v>42154.726446759261</v>
      </c>
      <c r="M1161" t="b">
        <v>0</v>
      </c>
      <c r="N1161">
        <v>0</v>
      </c>
      <c r="O1161" s="5">
        <f>($E1161/$D1161)*100</f>
        <v>0</v>
      </c>
      <c r="P1161">
        <f>AVERAGE($E1161,$N1161)</f>
        <v>0</v>
      </c>
      <c r="Q1161" t="s">
        <v>8336</v>
      </c>
      <c r="R1161" t="s">
        <v>8337</v>
      </c>
      <c r="S1161" t="s">
        <v>8284</v>
      </c>
      <c r="T1161" t="b">
        <v>0</v>
      </c>
    </row>
    <row r="1162" spans="1:20" ht="49.5" x14ac:dyDescent="0.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 s="9">
        <f>(I1162/86400)+25569+(-5/24)</f>
        <v>42090.904930555553</v>
      </c>
      <c r="K1162">
        <v>1424922186</v>
      </c>
      <c r="L1162" s="9">
        <f>($K1162/86400)+DATE(1970,1,1)</f>
        <v>42061.154930555553</v>
      </c>
      <c r="M1162" t="b">
        <v>0</v>
      </c>
      <c r="N1162">
        <v>19</v>
      </c>
      <c r="O1162" s="5">
        <f>($E1162/$D1162)*100</f>
        <v>3.85</v>
      </c>
      <c r="P1162">
        <f>AVERAGE($E1162,$N1162)</f>
        <v>587</v>
      </c>
      <c r="Q1162" t="s">
        <v>8336</v>
      </c>
      <c r="R1162" t="s">
        <v>8337</v>
      </c>
      <c r="S1162" t="s">
        <v>8284</v>
      </c>
      <c r="T1162" t="b">
        <v>0</v>
      </c>
    </row>
    <row r="1163" spans="1:20" ht="66" x14ac:dyDescent="0.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 s="9">
        <f>(I1163/86400)+25569+(-5/24)</f>
        <v>42143.421168981477</v>
      </c>
      <c r="K1163">
        <v>1430233589</v>
      </c>
      <c r="L1163" s="9">
        <f>($K1163/86400)+DATE(1970,1,1)</f>
        <v>42122.629502314812</v>
      </c>
      <c r="M1163" t="b">
        <v>0</v>
      </c>
      <c r="N1163">
        <v>0</v>
      </c>
      <c r="O1163" s="5">
        <f>($E1163/$D1163)*100</f>
        <v>0</v>
      </c>
      <c r="P1163">
        <f>AVERAGE($E1163,$N1163)</f>
        <v>0</v>
      </c>
      <c r="Q1163" t="s">
        <v>8336</v>
      </c>
      <c r="R1163" t="s">
        <v>8337</v>
      </c>
      <c r="S1163" t="s">
        <v>8284</v>
      </c>
      <c r="T1163" t="b">
        <v>0</v>
      </c>
    </row>
    <row r="1164" spans="1:20" ht="66" x14ac:dyDescent="0.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 s="9">
        <f>(I1164/86400)+25569+(-5/24)</f>
        <v>41907.475277777776</v>
      </c>
      <c r="K1164">
        <v>1408983864</v>
      </c>
      <c r="L1164" s="9">
        <f>($K1164/86400)+DATE(1970,1,1)</f>
        <v>41876.683611111112</v>
      </c>
      <c r="M1164" t="b">
        <v>0</v>
      </c>
      <c r="N1164">
        <v>2</v>
      </c>
      <c r="O1164" s="5">
        <f>($E1164/$D1164)*100</f>
        <v>5.8333333333333341E-2</v>
      </c>
      <c r="P1164">
        <f>AVERAGE($E1164,$N1164)</f>
        <v>18.5</v>
      </c>
      <c r="Q1164" t="s">
        <v>8336</v>
      </c>
      <c r="R1164" t="s">
        <v>8337</v>
      </c>
      <c r="S1164" t="s">
        <v>8284</v>
      </c>
      <c r="T1164" t="b">
        <v>0</v>
      </c>
    </row>
    <row r="1165" spans="1:20" ht="66" x14ac:dyDescent="0.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 s="9">
        <f>(I1165/86400)+25569+(-5/24)</f>
        <v>41860.515277777777</v>
      </c>
      <c r="K1165">
        <v>1405012920</v>
      </c>
      <c r="L1165" s="9">
        <f>($K1165/86400)+DATE(1970,1,1)</f>
        <v>41830.723611111112</v>
      </c>
      <c r="M1165" t="b">
        <v>0</v>
      </c>
      <c r="N1165">
        <v>0</v>
      </c>
      <c r="O1165" s="5">
        <f>($E1165/$D1165)*100</f>
        <v>0</v>
      </c>
      <c r="P1165">
        <f>AVERAGE($E1165,$N1165)</f>
        <v>0</v>
      </c>
      <c r="Q1165" t="s">
        <v>8336</v>
      </c>
      <c r="R1165" t="s">
        <v>8337</v>
      </c>
      <c r="S1165" t="s">
        <v>8284</v>
      </c>
      <c r="T1165" t="b">
        <v>0</v>
      </c>
    </row>
    <row r="1166" spans="1:20" ht="66" x14ac:dyDescent="0.3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 s="9">
        <f>(I1166/86400)+25569+(-5/24)</f>
        <v>42539.51599537037</v>
      </c>
      <c r="K1166">
        <v>1463678582</v>
      </c>
      <c r="L1166" s="9">
        <f>($K1166/86400)+DATE(1970,1,1)</f>
        <v>42509.724328703705</v>
      </c>
      <c r="M1166" t="b">
        <v>0</v>
      </c>
      <c r="N1166">
        <v>0</v>
      </c>
      <c r="O1166" s="5">
        <f>($E1166/$D1166)*100</f>
        <v>0</v>
      </c>
      <c r="P1166">
        <f>AVERAGE($E1166,$N1166)</f>
        <v>0</v>
      </c>
      <c r="Q1166" t="s">
        <v>8336</v>
      </c>
      <c r="R1166" t="s">
        <v>8337</v>
      </c>
      <c r="S1166" t="s">
        <v>8284</v>
      </c>
      <c r="T1166" t="b">
        <v>0</v>
      </c>
    </row>
    <row r="1167" spans="1:20" ht="66" x14ac:dyDescent="0.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 s="9">
        <f>(I1167/86400)+25569+(-5/24)</f>
        <v>41826.00613425926</v>
      </c>
      <c r="K1167">
        <v>1401685730</v>
      </c>
      <c r="L1167" s="9">
        <f>($K1167/86400)+DATE(1970,1,1)</f>
        <v>41792.214467592596</v>
      </c>
      <c r="M1167" t="b">
        <v>0</v>
      </c>
      <c r="N1167">
        <v>25</v>
      </c>
      <c r="O1167" s="5">
        <f>($E1167/$D1167)*100</f>
        <v>20.705000000000002</v>
      </c>
      <c r="P1167">
        <f>AVERAGE($E1167,$N1167)</f>
        <v>1047.75</v>
      </c>
      <c r="Q1167" t="s">
        <v>8336</v>
      </c>
      <c r="R1167" t="s">
        <v>8337</v>
      </c>
      <c r="S1167" t="s">
        <v>8284</v>
      </c>
      <c r="T1167" t="b">
        <v>0</v>
      </c>
    </row>
    <row r="1168" spans="1:20" ht="66" x14ac:dyDescent="0.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 s="9">
        <f>(I1168/86400)+25569+(-5/24)</f>
        <v>42180.958333333336</v>
      </c>
      <c r="K1168">
        <v>1432640342</v>
      </c>
      <c r="L1168" s="9">
        <f>($K1168/86400)+DATE(1970,1,1)</f>
        <v>42150.485439814816</v>
      </c>
      <c r="M1168" t="b">
        <v>0</v>
      </c>
      <c r="N1168">
        <v>8</v>
      </c>
      <c r="O1168" s="5">
        <f>($E1168/$D1168)*100</f>
        <v>19.139999999999997</v>
      </c>
      <c r="P1168">
        <f>AVERAGE($E1168,$N1168)</f>
        <v>1439.5</v>
      </c>
      <c r="Q1168" t="s">
        <v>8336</v>
      </c>
      <c r="R1168" t="s">
        <v>8337</v>
      </c>
      <c r="S1168" t="s">
        <v>8284</v>
      </c>
      <c r="T1168" t="b">
        <v>0</v>
      </c>
    </row>
    <row r="1169" spans="1:20" ht="49.5" x14ac:dyDescent="0.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 s="9">
        <f>(I1169/86400)+25569+(-5/24)</f>
        <v>41894.526562499996</v>
      </c>
      <c r="K1169">
        <v>1407865095</v>
      </c>
      <c r="L1169" s="9">
        <f>($K1169/86400)+DATE(1970,1,1)</f>
        <v>41863.734895833331</v>
      </c>
      <c r="M1169" t="b">
        <v>0</v>
      </c>
      <c r="N1169">
        <v>16</v>
      </c>
      <c r="O1169" s="5">
        <f>($E1169/$D1169)*100</f>
        <v>1.6316666666666666</v>
      </c>
      <c r="P1169">
        <f>AVERAGE($E1169,$N1169)</f>
        <v>497.5</v>
      </c>
      <c r="Q1169" t="s">
        <v>8336</v>
      </c>
      <c r="R1169" t="s">
        <v>8337</v>
      </c>
      <c r="S1169" t="s">
        <v>8284</v>
      </c>
      <c r="T1169" t="b">
        <v>0</v>
      </c>
    </row>
    <row r="1170" spans="1:20" ht="49.5" x14ac:dyDescent="0.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 s="9">
        <f>(I1170/86400)+25569+(-5/24)</f>
        <v>42634.845659722218</v>
      </c>
      <c r="K1170">
        <v>1471915065</v>
      </c>
      <c r="L1170" s="9">
        <f>($K1170/86400)+DATE(1970,1,1)</f>
        <v>42605.053993055553</v>
      </c>
      <c r="M1170" t="b">
        <v>0</v>
      </c>
      <c r="N1170">
        <v>3</v>
      </c>
      <c r="O1170" s="5">
        <f>($E1170/$D1170)*100</f>
        <v>5.6666666666666661</v>
      </c>
      <c r="P1170">
        <f>AVERAGE($E1170,$N1170)</f>
        <v>511.5</v>
      </c>
      <c r="Q1170" t="s">
        <v>8336</v>
      </c>
      <c r="R1170" t="s">
        <v>8337</v>
      </c>
      <c r="S1170" t="s">
        <v>8284</v>
      </c>
      <c r="T1170" t="b">
        <v>0</v>
      </c>
    </row>
    <row r="1171" spans="1:20" ht="66" x14ac:dyDescent="0.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 s="9">
        <f>(I1171/86400)+25569+(-5/24)</f>
        <v>42057.145405092589</v>
      </c>
      <c r="K1171">
        <v>1422001763</v>
      </c>
      <c r="L1171" s="9">
        <f>($K1171/86400)+DATE(1970,1,1)</f>
        <v>42027.353738425925</v>
      </c>
      <c r="M1171" t="b">
        <v>0</v>
      </c>
      <c r="N1171">
        <v>3</v>
      </c>
      <c r="O1171" s="5">
        <f>($E1171/$D1171)*100</f>
        <v>0.16999999999999998</v>
      </c>
      <c r="P1171">
        <f>AVERAGE($E1171,$N1171)</f>
        <v>10</v>
      </c>
      <c r="Q1171" t="s">
        <v>8336</v>
      </c>
      <c r="R1171" t="s">
        <v>8337</v>
      </c>
      <c r="S1171" t="s">
        <v>8284</v>
      </c>
      <c r="T1171" t="b">
        <v>0</v>
      </c>
    </row>
    <row r="1172" spans="1:20" ht="66" x14ac:dyDescent="0.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 s="9">
        <f>(I1172/86400)+25569+(-5/24)</f>
        <v>42154.684849537036</v>
      </c>
      <c r="K1172">
        <v>1430429171</v>
      </c>
      <c r="L1172" s="9">
        <f>($K1172/86400)+DATE(1970,1,1)</f>
        <v>42124.893182870372</v>
      </c>
      <c r="M1172" t="b">
        <v>0</v>
      </c>
      <c r="N1172">
        <v>2</v>
      </c>
      <c r="O1172" s="5">
        <f>($E1172/$D1172)*100</f>
        <v>0.4</v>
      </c>
      <c r="P1172">
        <f>AVERAGE($E1172,$N1172)</f>
        <v>51</v>
      </c>
      <c r="Q1172" t="s">
        <v>8336</v>
      </c>
      <c r="R1172" t="s">
        <v>8337</v>
      </c>
      <c r="S1172" t="s">
        <v>8284</v>
      </c>
      <c r="T1172" t="b">
        <v>0</v>
      </c>
    </row>
    <row r="1173" spans="1:20" ht="49.5" x14ac:dyDescent="0.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 s="9">
        <f>(I1173/86400)+25569+(-5/24)</f>
        <v>41956.638043981475</v>
      </c>
      <c r="K1173">
        <v>1414351127</v>
      </c>
      <c r="L1173" s="9">
        <f>($K1173/86400)+DATE(1970,1,1)</f>
        <v>41938.804710648146</v>
      </c>
      <c r="M1173" t="b">
        <v>0</v>
      </c>
      <c r="N1173">
        <v>1</v>
      </c>
      <c r="O1173" s="5">
        <f>($E1173/$D1173)*100</f>
        <v>0.1</v>
      </c>
      <c r="P1173">
        <f>AVERAGE($E1173,$N1173)</f>
        <v>13</v>
      </c>
      <c r="Q1173" t="s">
        <v>8336</v>
      </c>
      <c r="R1173" t="s">
        <v>8337</v>
      </c>
      <c r="S1173" t="s">
        <v>8284</v>
      </c>
      <c r="T1173" t="b">
        <v>0</v>
      </c>
    </row>
    <row r="1174" spans="1:20" ht="33" x14ac:dyDescent="0.3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 s="9">
        <f>(I1174/86400)+25569+(-5/24)</f>
        <v>41871.473981481475</v>
      </c>
      <c r="K1174">
        <v>1405959752</v>
      </c>
      <c r="L1174" s="9">
        <f>($K1174/86400)+DATE(1970,1,1)</f>
        <v>41841.682314814811</v>
      </c>
      <c r="M1174" t="b">
        <v>0</v>
      </c>
      <c r="N1174">
        <v>0</v>
      </c>
      <c r="O1174" s="5">
        <f>($E1174/$D1174)*100</f>
        <v>0</v>
      </c>
      <c r="P1174">
        <f>AVERAGE($E1174,$N1174)</f>
        <v>0</v>
      </c>
      <c r="Q1174" t="s">
        <v>8336</v>
      </c>
      <c r="R1174" t="s">
        <v>8337</v>
      </c>
      <c r="S1174" t="s">
        <v>8284</v>
      </c>
      <c r="T1174" t="b">
        <v>0</v>
      </c>
    </row>
    <row r="1175" spans="1:20" ht="66" x14ac:dyDescent="0.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 s="9">
        <f>(I1175/86400)+25569+(-5/24)</f>
        <v>42218.97751157407</v>
      </c>
      <c r="K1175">
        <v>1435552057</v>
      </c>
      <c r="L1175" s="9">
        <f>($K1175/86400)+DATE(1970,1,1)</f>
        <v>42184.185844907406</v>
      </c>
      <c r="M1175" t="b">
        <v>0</v>
      </c>
      <c r="N1175">
        <v>1</v>
      </c>
      <c r="O1175" s="5">
        <f>($E1175/$D1175)*100</f>
        <v>2.4E-2</v>
      </c>
      <c r="P1175">
        <f>AVERAGE($E1175,$N1175)</f>
        <v>15.5</v>
      </c>
      <c r="Q1175" t="s">
        <v>8336</v>
      </c>
      <c r="R1175" t="s">
        <v>8337</v>
      </c>
      <c r="S1175" t="s">
        <v>8284</v>
      </c>
      <c r="T1175" t="b">
        <v>0</v>
      </c>
    </row>
    <row r="1176" spans="1:20" ht="49.5" x14ac:dyDescent="0.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 s="9">
        <f>(I1176/86400)+25569+(-5/24)</f>
        <v>42498.633414351854</v>
      </c>
      <c r="K1176">
        <v>1460146327</v>
      </c>
      <c r="L1176" s="9">
        <f>($K1176/86400)+DATE(1970,1,1)</f>
        <v>42468.84174768519</v>
      </c>
      <c r="M1176" t="b">
        <v>0</v>
      </c>
      <c r="N1176">
        <v>19</v>
      </c>
      <c r="O1176" s="5">
        <f>($E1176/$D1176)*100</f>
        <v>5.9066666666666672</v>
      </c>
      <c r="P1176">
        <f>AVERAGE($E1176,$N1176)</f>
        <v>452.5</v>
      </c>
      <c r="Q1176" t="s">
        <v>8336</v>
      </c>
      <c r="R1176" t="s">
        <v>8337</v>
      </c>
      <c r="S1176" t="s">
        <v>8284</v>
      </c>
      <c r="T1176" t="b">
        <v>0</v>
      </c>
    </row>
    <row r="1177" spans="1:20" ht="49.5" x14ac:dyDescent="0.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 s="9">
        <f>(I1177/86400)+25569+(-5/24)</f>
        <v>42200.520127314812</v>
      </c>
      <c r="K1177">
        <v>1434389339</v>
      </c>
      <c r="L1177" s="9">
        <f>($K1177/86400)+DATE(1970,1,1)</f>
        <v>42170.728460648148</v>
      </c>
      <c r="M1177" t="b">
        <v>0</v>
      </c>
      <c r="N1177">
        <v>9</v>
      </c>
      <c r="O1177" s="5">
        <f>($E1177/$D1177)*100</f>
        <v>2.9250000000000003</v>
      </c>
      <c r="P1177">
        <f>AVERAGE($E1177,$N1177)</f>
        <v>297</v>
      </c>
      <c r="Q1177" t="s">
        <v>8336</v>
      </c>
      <c r="R1177" t="s">
        <v>8337</v>
      </c>
      <c r="S1177" t="s">
        <v>8284</v>
      </c>
      <c r="T1177" t="b">
        <v>0</v>
      </c>
    </row>
    <row r="1178" spans="1:20" ht="82.5" x14ac:dyDescent="0.3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 s="9">
        <f>(I1178/86400)+25569+(-5/24)</f>
        <v>42800.333333333336</v>
      </c>
      <c r="K1178">
        <v>1484094498</v>
      </c>
      <c r="L1178" s="9">
        <f>($K1178/86400)+DATE(1970,1,1)</f>
        <v>42746.019652777773</v>
      </c>
      <c r="M1178" t="b">
        <v>0</v>
      </c>
      <c r="N1178">
        <v>1</v>
      </c>
      <c r="O1178" s="5">
        <f>($E1178/$D1178)*100</f>
        <v>5.7142857142857143E-3</v>
      </c>
      <c r="P1178">
        <f>AVERAGE($E1178,$N1178)</f>
        <v>5.5</v>
      </c>
      <c r="Q1178" t="s">
        <v>8336</v>
      </c>
      <c r="R1178" t="s">
        <v>8337</v>
      </c>
      <c r="S1178" t="s">
        <v>8284</v>
      </c>
      <c r="T1178" t="b">
        <v>0</v>
      </c>
    </row>
    <row r="1179" spans="1:20" ht="66" x14ac:dyDescent="0.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 s="9">
        <f>(I1179/86400)+25569+(-5/24)</f>
        <v>41927.452499999999</v>
      </c>
      <c r="K1179">
        <v>1410796296</v>
      </c>
      <c r="L1179" s="9">
        <f>($K1179/86400)+DATE(1970,1,1)</f>
        <v>41897.660833333335</v>
      </c>
      <c r="M1179" t="b">
        <v>0</v>
      </c>
      <c r="N1179">
        <v>0</v>
      </c>
      <c r="O1179" s="5">
        <f>($E1179/$D1179)*100</f>
        <v>0</v>
      </c>
      <c r="P1179">
        <f>AVERAGE($E1179,$N1179)</f>
        <v>0</v>
      </c>
      <c r="Q1179" t="s">
        <v>8336</v>
      </c>
      <c r="R1179" t="s">
        <v>8337</v>
      </c>
      <c r="S1179" t="s">
        <v>8284</v>
      </c>
      <c r="T1179" t="b">
        <v>0</v>
      </c>
    </row>
    <row r="1180" spans="1:20" ht="66" x14ac:dyDescent="0.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 s="9">
        <f>(I1180/86400)+25569+(-5/24)</f>
        <v>41867.69736111111</v>
      </c>
      <c r="K1180">
        <v>1405633452</v>
      </c>
      <c r="L1180" s="9">
        <f>($K1180/86400)+DATE(1970,1,1)</f>
        <v>41837.905694444446</v>
      </c>
      <c r="M1180" t="b">
        <v>0</v>
      </c>
      <c r="N1180">
        <v>1</v>
      </c>
      <c r="O1180" s="5">
        <f>($E1180/$D1180)*100</f>
        <v>6.6666666666666671E-3</v>
      </c>
      <c r="P1180">
        <f>AVERAGE($E1180,$N1180)</f>
        <v>3</v>
      </c>
      <c r="Q1180" t="s">
        <v>8336</v>
      </c>
      <c r="R1180" t="s">
        <v>8337</v>
      </c>
      <c r="S1180" t="s">
        <v>8284</v>
      </c>
      <c r="T1180" t="b">
        <v>0</v>
      </c>
    </row>
    <row r="1181" spans="1:20" ht="66" x14ac:dyDescent="0.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 s="9">
        <f>(I1181/86400)+25569+(-5/24)</f>
        <v>42305.511886574073</v>
      </c>
      <c r="K1181">
        <v>1443460627</v>
      </c>
      <c r="L1181" s="9">
        <f>($K1181/86400)+DATE(1970,1,1)</f>
        <v>42275.720219907409</v>
      </c>
      <c r="M1181" t="b">
        <v>0</v>
      </c>
      <c r="N1181">
        <v>5</v>
      </c>
      <c r="O1181" s="5">
        <f>($E1181/$D1181)*100</f>
        <v>5.3333333333333339</v>
      </c>
      <c r="P1181">
        <f>AVERAGE($E1181,$N1181)</f>
        <v>1602.5</v>
      </c>
      <c r="Q1181" t="s">
        <v>8336</v>
      </c>
      <c r="R1181" t="s">
        <v>8337</v>
      </c>
      <c r="S1181" t="s">
        <v>8284</v>
      </c>
      <c r="T1181" t="b">
        <v>0</v>
      </c>
    </row>
    <row r="1182" spans="1:20" ht="49.5" x14ac:dyDescent="0.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 s="9">
        <f>(I1182/86400)+25569+(-5/24)</f>
        <v>41818.598541666666</v>
      </c>
      <c r="K1182">
        <v>1400786514</v>
      </c>
      <c r="L1182" s="9">
        <f>($K1182/86400)+DATE(1970,1,1)</f>
        <v>41781.806875000002</v>
      </c>
      <c r="M1182" t="b">
        <v>0</v>
      </c>
      <c r="N1182">
        <v>85</v>
      </c>
      <c r="O1182" s="5">
        <f>($E1182/$D1182)*100</f>
        <v>11.75</v>
      </c>
      <c r="P1182">
        <f>AVERAGE($E1182,$N1182)</f>
        <v>2980</v>
      </c>
      <c r="Q1182" t="s">
        <v>8336</v>
      </c>
      <c r="R1182" t="s">
        <v>8337</v>
      </c>
      <c r="S1182" t="s">
        <v>8284</v>
      </c>
      <c r="T1182" t="b">
        <v>0</v>
      </c>
    </row>
    <row r="1183" spans="1:20" ht="33" x14ac:dyDescent="0.3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 s="9">
        <f>(I1183/86400)+25569+(-5/24)</f>
        <v>42064.131030092591</v>
      </c>
      <c r="K1183">
        <v>1422605321</v>
      </c>
      <c r="L1183" s="9">
        <f>($K1183/86400)+DATE(1970,1,1)</f>
        <v>42034.339363425926</v>
      </c>
      <c r="M1183" t="b">
        <v>0</v>
      </c>
      <c r="N1183">
        <v>3</v>
      </c>
      <c r="O1183" s="5">
        <f>($E1183/$D1183)*100</f>
        <v>8.0000000000000002E-3</v>
      </c>
      <c r="P1183">
        <f>AVERAGE($E1183,$N1183)</f>
        <v>3.5</v>
      </c>
      <c r="Q1183" t="s">
        <v>8336</v>
      </c>
      <c r="R1183" t="s">
        <v>8337</v>
      </c>
      <c r="S1183" t="s">
        <v>8284</v>
      </c>
      <c r="T1183" t="b">
        <v>0</v>
      </c>
    </row>
    <row r="1184" spans="1:20" ht="66" x14ac:dyDescent="0.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 s="9">
        <f>(I1184/86400)+25569+(-5/24)</f>
        <v>42747.487499999996</v>
      </c>
      <c r="K1184">
        <v>1482609088</v>
      </c>
      <c r="L1184" s="9">
        <f>($K1184/86400)+DATE(1970,1,1)</f>
        <v>42728.827407407407</v>
      </c>
      <c r="M1184" t="b">
        <v>0</v>
      </c>
      <c r="N1184">
        <v>4</v>
      </c>
      <c r="O1184" s="5">
        <f>($E1184/$D1184)*100</f>
        <v>4.2</v>
      </c>
      <c r="P1184">
        <f>AVERAGE($E1184,$N1184)</f>
        <v>23</v>
      </c>
      <c r="Q1184" t="s">
        <v>8336</v>
      </c>
      <c r="R1184" t="s">
        <v>8337</v>
      </c>
      <c r="S1184" t="s">
        <v>8284</v>
      </c>
      <c r="T1184" t="b">
        <v>0</v>
      </c>
    </row>
    <row r="1185" spans="1:20" ht="66" x14ac:dyDescent="0.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 s="9">
        <f>(I1185/86400)+25569+(-5/24)</f>
        <v>42675.957638888889</v>
      </c>
      <c r="K1185">
        <v>1476391223</v>
      </c>
      <c r="L1185" s="9">
        <f>($K1185/86400)+DATE(1970,1,1)</f>
        <v>42656.86137731481</v>
      </c>
      <c r="M1185" t="b">
        <v>0</v>
      </c>
      <c r="N1185">
        <v>3</v>
      </c>
      <c r="O1185" s="5">
        <f>($E1185/$D1185)*100</f>
        <v>4</v>
      </c>
      <c r="P1185">
        <f>AVERAGE($E1185,$N1185)</f>
        <v>51.5</v>
      </c>
      <c r="Q1185" t="s">
        <v>8336</v>
      </c>
      <c r="R1185" t="s">
        <v>8337</v>
      </c>
      <c r="S1185" t="s">
        <v>8284</v>
      </c>
      <c r="T1185" t="b">
        <v>0</v>
      </c>
    </row>
    <row r="1186" spans="1:20" ht="66" x14ac:dyDescent="0.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 s="9">
        <f>(I1186/86400)+25569+(-5/24)</f>
        <v>42772.391331018516</v>
      </c>
      <c r="K1186">
        <v>1483712611</v>
      </c>
      <c r="L1186" s="9">
        <f>($K1186/86400)+DATE(1970,1,1)</f>
        <v>42741.599664351852</v>
      </c>
      <c r="M1186" t="b">
        <v>0</v>
      </c>
      <c r="N1186">
        <v>375</v>
      </c>
      <c r="O1186" s="5">
        <f>($E1186/$D1186)*100</f>
        <v>104.93636363636362</v>
      </c>
      <c r="P1186">
        <f>AVERAGE($E1186,$N1186)</f>
        <v>11730.5</v>
      </c>
      <c r="Q1186" t="s">
        <v>8338</v>
      </c>
      <c r="R1186" t="s">
        <v>8339</v>
      </c>
      <c r="S1186" t="s">
        <v>8285</v>
      </c>
      <c r="T1186" t="b">
        <v>1</v>
      </c>
    </row>
    <row r="1187" spans="1:20" ht="66" x14ac:dyDescent="0.3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 s="9">
        <f>(I1187/86400)+25569+(-5/24)</f>
        <v>42162.958333333336</v>
      </c>
      <c r="K1187">
        <v>1430945149</v>
      </c>
      <c r="L1187" s="9">
        <f>($K1187/86400)+DATE(1970,1,1)</f>
        <v>42130.865150462967</v>
      </c>
      <c r="M1187" t="b">
        <v>0</v>
      </c>
      <c r="N1187">
        <v>111</v>
      </c>
      <c r="O1187" s="5">
        <f>($E1187/$D1187)*100</f>
        <v>105.44</v>
      </c>
      <c r="P1187">
        <f>AVERAGE($E1187,$N1187)</f>
        <v>6645.5</v>
      </c>
      <c r="Q1187" t="s">
        <v>8338</v>
      </c>
      <c r="R1187" t="s">
        <v>8339</v>
      </c>
      <c r="S1187" t="s">
        <v>8285</v>
      </c>
      <c r="T1187" t="b">
        <v>1</v>
      </c>
    </row>
    <row r="1188" spans="1:20" ht="66" x14ac:dyDescent="0.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 s="9">
        <f>(I1188/86400)+25569+(-5/24)</f>
        <v>42156.737499999996</v>
      </c>
      <c r="K1188">
        <v>1430340195</v>
      </c>
      <c r="L1188" s="9">
        <f>($K1188/86400)+DATE(1970,1,1)</f>
        <v>42123.86336805555</v>
      </c>
      <c r="M1188" t="b">
        <v>0</v>
      </c>
      <c r="N1188">
        <v>123</v>
      </c>
      <c r="O1188" s="5">
        <f>($E1188/$D1188)*100</f>
        <v>106.73333333333332</v>
      </c>
      <c r="P1188">
        <f>AVERAGE($E1188,$N1188)</f>
        <v>4064</v>
      </c>
      <c r="Q1188" t="s">
        <v>8338</v>
      </c>
      <c r="R1188" t="s">
        <v>8339</v>
      </c>
      <c r="S1188" t="s">
        <v>8285</v>
      </c>
      <c r="T1188" t="b">
        <v>1</v>
      </c>
    </row>
    <row r="1189" spans="1:20" ht="66" x14ac:dyDescent="0.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 s="9">
        <f>(I1189/86400)+25569+(-5/24)</f>
        <v>42141.541666666664</v>
      </c>
      <c r="K1189">
        <v>1429133323</v>
      </c>
      <c r="L1189" s="9">
        <f>($K1189/86400)+DATE(1970,1,1)</f>
        <v>42109.894942129627</v>
      </c>
      <c r="M1189" t="b">
        <v>0</v>
      </c>
      <c r="N1189">
        <v>70</v>
      </c>
      <c r="O1189" s="5">
        <f>($E1189/$D1189)*100</f>
        <v>104.12571428571428</v>
      </c>
      <c r="P1189">
        <f>AVERAGE($E1189,$N1189)</f>
        <v>4590.5</v>
      </c>
      <c r="Q1189" t="s">
        <v>8338</v>
      </c>
      <c r="R1189" t="s">
        <v>8339</v>
      </c>
      <c r="S1189" t="s">
        <v>8285</v>
      </c>
      <c r="T1189" t="b">
        <v>1</v>
      </c>
    </row>
    <row r="1190" spans="1:20" ht="49.5" x14ac:dyDescent="0.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 s="9">
        <f>(I1190/86400)+25569+(-5/24)</f>
        <v>42732.492361111108</v>
      </c>
      <c r="K1190">
        <v>1481129340</v>
      </c>
      <c r="L1190" s="9">
        <f>($K1190/86400)+DATE(1970,1,1)</f>
        <v>42711.700694444444</v>
      </c>
      <c r="M1190" t="b">
        <v>0</v>
      </c>
      <c r="N1190">
        <v>85</v>
      </c>
      <c r="O1190" s="5">
        <f>($E1190/$D1190)*100</f>
        <v>160.54999999999998</v>
      </c>
      <c r="P1190">
        <f>AVERAGE($E1190,$N1190)</f>
        <v>1648</v>
      </c>
      <c r="Q1190" t="s">
        <v>8338</v>
      </c>
      <c r="R1190" t="s">
        <v>8339</v>
      </c>
      <c r="S1190" t="s">
        <v>8285</v>
      </c>
      <c r="T1190" t="b">
        <v>1</v>
      </c>
    </row>
    <row r="1191" spans="1:20" ht="66" x14ac:dyDescent="0.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 s="9">
        <f>(I1191/86400)+25569+(-5/24)</f>
        <v>42550.770775462959</v>
      </c>
      <c r="K1191">
        <v>1465428595</v>
      </c>
      <c r="L1191" s="9">
        <f>($K1191/86400)+DATE(1970,1,1)</f>
        <v>42529.979108796295</v>
      </c>
      <c r="M1191" t="b">
        <v>0</v>
      </c>
      <c r="N1191">
        <v>86</v>
      </c>
      <c r="O1191" s="5">
        <f>($E1191/$D1191)*100</f>
        <v>107.77777777777777</v>
      </c>
      <c r="P1191">
        <f>AVERAGE($E1191,$N1191)</f>
        <v>4893</v>
      </c>
      <c r="Q1191" t="s">
        <v>8338</v>
      </c>
      <c r="R1191" t="s">
        <v>8339</v>
      </c>
      <c r="S1191" t="s">
        <v>8285</v>
      </c>
      <c r="T1191" t="b">
        <v>1</v>
      </c>
    </row>
    <row r="1192" spans="1:20" ht="49.5" x14ac:dyDescent="0.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 s="9">
        <f>(I1192/86400)+25569+(-5/24)</f>
        <v>41882.457465277774</v>
      </c>
      <c r="K1192">
        <v>1406908725</v>
      </c>
      <c r="L1192" s="9">
        <f>($K1192/86400)+DATE(1970,1,1)</f>
        <v>41852.665798611109</v>
      </c>
      <c r="M1192" t="b">
        <v>0</v>
      </c>
      <c r="N1192">
        <v>13</v>
      </c>
      <c r="O1192" s="5">
        <f>($E1192/$D1192)*100</f>
        <v>135</v>
      </c>
      <c r="P1192">
        <f>AVERAGE($E1192,$N1192)</f>
        <v>344</v>
      </c>
      <c r="Q1192" t="s">
        <v>8338</v>
      </c>
      <c r="R1192" t="s">
        <v>8339</v>
      </c>
      <c r="S1192" t="s">
        <v>8285</v>
      </c>
      <c r="T1192" t="b">
        <v>1</v>
      </c>
    </row>
    <row r="1193" spans="1:20" ht="66" x14ac:dyDescent="0.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 s="9">
        <f>(I1193/86400)+25569+(-5/24)</f>
        <v>42449.353703703702</v>
      </c>
      <c r="K1193">
        <v>1455892160</v>
      </c>
      <c r="L1193" s="9">
        <f>($K1193/86400)+DATE(1970,1,1)</f>
        <v>42419.603703703702</v>
      </c>
      <c r="M1193" t="b">
        <v>0</v>
      </c>
      <c r="N1193">
        <v>33</v>
      </c>
      <c r="O1193" s="5">
        <f>($E1193/$D1193)*100</f>
        <v>109.07407407407408</v>
      </c>
      <c r="P1193">
        <f>AVERAGE($E1193,$N1193)</f>
        <v>1489</v>
      </c>
      <c r="Q1193" t="s">
        <v>8338</v>
      </c>
      <c r="R1193" t="s">
        <v>8339</v>
      </c>
      <c r="S1193" t="s">
        <v>8285</v>
      </c>
      <c r="T1193" t="b">
        <v>1</v>
      </c>
    </row>
    <row r="1194" spans="1:20" ht="49.5" x14ac:dyDescent="0.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 s="9">
        <f>(I1194/86400)+25569+(-5/24)</f>
        <v>42777.298356481479</v>
      </c>
      <c r="K1194">
        <v>1484222978</v>
      </c>
      <c r="L1194" s="9">
        <f>($K1194/86400)+DATE(1970,1,1)</f>
        <v>42747.506689814814</v>
      </c>
      <c r="M1194" t="b">
        <v>0</v>
      </c>
      <c r="N1194">
        <v>15</v>
      </c>
      <c r="O1194" s="5">
        <f>($E1194/$D1194)*100</f>
        <v>290</v>
      </c>
      <c r="P1194">
        <f>AVERAGE($E1194,$N1194)</f>
        <v>152.5</v>
      </c>
      <c r="Q1194" t="s">
        <v>8338</v>
      </c>
      <c r="R1194" t="s">
        <v>8339</v>
      </c>
      <c r="S1194" t="s">
        <v>8285</v>
      </c>
      <c r="T1194" t="b">
        <v>1</v>
      </c>
    </row>
    <row r="1195" spans="1:20" ht="66" x14ac:dyDescent="0.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 s="9">
        <f>(I1195/86400)+25569+(-5/24)</f>
        <v>42469.526076388887</v>
      </c>
      <c r="K1195">
        <v>1455043053</v>
      </c>
      <c r="L1195" s="9">
        <f>($K1195/86400)+DATE(1970,1,1)</f>
        <v>42409.776076388887</v>
      </c>
      <c r="M1195" t="b">
        <v>0</v>
      </c>
      <c r="N1195">
        <v>273</v>
      </c>
      <c r="O1195" s="5">
        <f>($E1195/$D1195)*100</f>
        <v>103.95714285714286</v>
      </c>
      <c r="P1195">
        <f>AVERAGE($E1195,$N1195)</f>
        <v>11052</v>
      </c>
      <c r="Q1195" t="s">
        <v>8338</v>
      </c>
      <c r="R1195" t="s">
        <v>8339</v>
      </c>
      <c r="S1195" t="s">
        <v>8285</v>
      </c>
      <c r="T1195" t="b">
        <v>1</v>
      </c>
    </row>
    <row r="1196" spans="1:20" ht="66" x14ac:dyDescent="0.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 s="9">
        <f>(I1196/86400)+25569+(-5/24)</f>
        <v>42102.27984953703</v>
      </c>
      <c r="K1196">
        <v>1425901379</v>
      </c>
      <c r="L1196" s="9">
        <f>($K1196/86400)+DATE(1970,1,1)</f>
        <v>42072.488182870366</v>
      </c>
      <c r="M1196" t="b">
        <v>0</v>
      </c>
      <c r="N1196">
        <v>714</v>
      </c>
      <c r="O1196" s="5">
        <f>($E1196/$D1196)*100</f>
        <v>322.24</v>
      </c>
      <c r="P1196">
        <f>AVERAGE($E1196,$N1196)</f>
        <v>20497</v>
      </c>
      <c r="Q1196" t="s">
        <v>8338</v>
      </c>
      <c r="R1196" t="s">
        <v>8339</v>
      </c>
      <c r="S1196" t="s">
        <v>8285</v>
      </c>
      <c r="T1196" t="b">
        <v>1</v>
      </c>
    </row>
    <row r="1197" spans="1:20" ht="66" x14ac:dyDescent="0.3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 s="9">
        <f>(I1197/86400)+25569+(-5/24)</f>
        <v>42358.166666666664</v>
      </c>
      <c r="K1197">
        <v>1445415653</v>
      </c>
      <c r="L1197" s="9">
        <f>($K1197/86400)+DATE(1970,1,1)</f>
        <v>42298.34783564815</v>
      </c>
      <c r="M1197" t="b">
        <v>0</v>
      </c>
      <c r="N1197">
        <v>170</v>
      </c>
      <c r="O1197" s="5">
        <f>($E1197/$D1197)*100</f>
        <v>135</v>
      </c>
      <c r="P1197">
        <f>AVERAGE($E1197,$N1197)</f>
        <v>6835</v>
      </c>
      <c r="Q1197" t="s">
        <v>8338</v>
      </c>
      <c r="R1197" t="s">
        <v>8339</v>
      </c>
      <c r="S1197" t="s">
        <v>8285</v>
      </c>
      <c r="T1197" t="b">
        <v>1</v>
      </c>
    </row>
    <row r="1198" spans="1:20" ht="33" x14ac:dyDescent="0.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 s="9">
        <f>(I1198/86400)+25569+(-5/24)</f>
        <v>42356.610405092586</v>
      </c>
      <c r="K1198">
        <v>1447875539</v>
      </c>
      <c r="L1198" s="9">
        <f>($K1198/86400)+DATE(1970,1,1)</f>
        <v>42326.818738425922</v>
      </c>
      <c r="M1198" t="b">
        <v>0</v>
      </c>
      <c r="N1198">
        <v>512</v>
      </c>
      <c r="O1198" s="5">
        <f>($E1198/$D1198)*100</f>
        <v>269.91034482758624</v>
      </c>
      <c r="P1198">
        <f>AVERAGE($E1198,$N1198)</f>
        <v>19824.5</v>
      </c>
      <c r="Q1198" t="s">
        <v>8338</v>
      </c>
      <c r="R1198" t="s">
        <v>8339</v>
      </c>
      <c r="S1198" t="s">
        <v>8285</v>
      </c>
      <c r="T1198" t="b">
        <v>1</v>
      </c>
    </row>
    <row r="1199" spans="1:20" ht="66" x14ac:dyDescent="0.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 s="9">
        <f>(I1199/86400)+25569+(-5/24)</f>
        <v>42534.040972222218</v>
      </c>
      <c r="K1199">
        <v>1463155034</v>
      </c>
      <c r="L1199" s="9">
        <f>($K1199/86400)+DATE(1970,1,1)</f>
        <v>42503.66474537037</v>
      </c>
      <c r="M1199" t="b">
        <v>0</v>
      </c>
      <c r="N1199">
        <v>314</v>
      </c>
      <c r="O1199" s="5">
        <f>($E1199/$D1199)*100</f>
        <v>253.29333333333332</v>
      </c>
      <c r="P1199">
        <f>AVERAGE($E1199,$N1199)</f>
        <v>19154</v>
      </c>
      <c r="Q1199" t="s">
        <v>8338</v>
      </c>
      <c r="R1199" t="s">
        <v>8339</v>
      </c>
      <c r="S1199" t="s">
        <v>8285</v>
      </c>
      <c r="T1199" t="b">
        <v>1</v>
      </c>
    </row>
    <row r="1200" spans="1:20" ht="66" x14ac:dyDescent="0.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 s="9">
        <f>(I1200/86400)+25569+(-5/24)</f>
        <v>42368.916666666664</v>
      </c>
      <c r="K1200">
        <v>1448463086</v>
      </c>
      <c r="L1200" s="9">
        <f>($K1200/86400)+DATE(1970,1,1)</f>
        <v>42333.619050925925</v>
      </c>
      <c r="M1200" t="b">
        <v>0</v>
      </c>
      <c r="N1200">
        <v>167</v>
      </c>
      <c r="O1200" s="5">
        <f>($E1200/$D1200)*100</f>
        <v>260.59999999999997</v>
      </c>
      <c r="P1200">
        <f>AVERAGE($E1200,$N1200)</f>
        <v>4644</v>
      </c>
      <c r="Q1200" t="s">
        <v>8338</v>
      </c>
      <c r="R1200" t="s">
        <v>8339</v>
      </c>
      <c r="S1200" t="s">
        <v>8285</v>
      </c>
      <c r="T1200" t="b">
        <v>1</v>
      </c>
    </row>
    <row r="1201" spans="1:20" ht="66" x14ac:dyDescent="0.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 s="9">
        <f>(I1201/86400)+25569+(-5/24)</f>
        <v>42193.562499999993</v>
      </c>
      <c r="K1201">
        <v>1433615400</v>
      </c>
      <c r="L1201" s="9">
        <f>($K1201/86400)+DATE(1970,1,1)</f>
        <v>42161.770833333328</v>
      </c>
      <c r="M1201" t="b">
        <v>0</v>
      </c>
      <c r="N1201">
        <v>9</v>
      </c>
      <c r="O1201" s="5">
        <f>($E1201/$D1201)*100</f>
        <v>101.31677953348381</v>
      </c>
      <c r="P1201">
        <f>AVERAGE($E1201,$N1201)</f>
        <v>1351</v>
      </c>
      <c r="Q1201" t="s">
        <v>8338</v>
      </c>
      <c r="R1201" t="s">
        <v>8339</v>
      </c>
      <c r="S1201" t="s">
        <v>8285</v>
      </c>
      <c r="T1201" t="b">
        <v>1</v>
      </c>
    </row>
    <row r="1202" spans="1:20" ht="66" x14ac:dyDescent="0.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 s="9">
        <f>(I1202/86400)+25569+(-5/24)</f>
        <v>42110.269166666665</v>
      </c>
      <c r="K1202">
        <v>1427369256</v>
      </c>
      <c r="L1202" s="9">
        <f>($K1202/86400)+DATE(1970,1,1)</f>
        <v>42089.477500000001</v>
      </c>
      <c r="M1202" t="b">
        <v>0</v>
      </c>
      <c r="N1202">
        <v>103</v>
      </c>
      <c r="O1202" s="5">
        <f>($E1202/$D1202)*100</f>
        <v>125.60416666666667</v>
      </c>
      <c r="P1202">
        <f>AVERAGE($E1202,$N1202)</f>
        <v>3066</v>
      </c>
      <c r="Q1202" t="s">
        <v>8338</v>
      </c>
      <c r="R1202" t="s">
        <v>8339</v>
      </c>
      <c r="S1202" t="s">
        <v>8285</v>
      </c>
      <c r="T1202" t="b">
        <v>1</v>
      </c>
    </row>
    <row r="1203" spans="1:20" ht="66" x14ac:dyDescent="0.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 s="9">
        <f>(I1203/86400)+25569+(-5/24)</f>
        <v>42566.398680555554</v>
      </c>
      <c r="K1203">
        <v>1466001246</v>
      </c>
      <c r="L1203" s="9">
        <f>($K1203/86400)+DATE(1970,1,1)</f>
        <v>42536.60701388889</v>
      </c>
      <c r="M1203" t="b">
        <v>0</v>
      </c>
      <c r="N1203">
        <v>111</v>
      </c>
      <c r="O1203" s="5">
        <f>($E1203/$D1203)*100</f>
        <v>102.43783333333334</v>
      </c>
      <c r="P1203">
        <f>AVERAGE($E1203,$N1203)</f>
        <v>3128.6350000000002</v>
      </c>
      <c r="Q1203" t="s">
        <v>8338</v>
      </c>
      <c r="R1203" t="s">
        <v>8339</v>
      </c>
      <c r="S1203" t="s">
        <v>8285</v>
      </c>
      <c r="T1203" t="b">
        <v>1</v>
      </c>
    </row>
    <row r="1204" spans="1:20" ht="66" x14ac:dyDescent="0.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 s="9">
        <f>(I1204/86400)+25569+(-5/24)</f>
        <v>42182.08048611111</v>
      </c>
      <c r="K1204">
        <v>1432796154</v>
      </c>
      <c r="L1204" s="9">
        <f>($K1204/86400)+DATE(1970,1,1)</f>
        <v>42152.288819444446</v>
      </c>
      <c r="M1204" t="b">
        <v>0</v>
      </c>
      <c r="N1204">
        <v>271</v>
      </c>
      <c r="O1204" s="5">
        <f>($E1204/$D1204)*100</f>
        <v>199.244</v>
      </c>
      <c r="P1204">
        <f>AVERAGE($E1204,$N1204)</f>
        <v>25041</v>
      </c>
      <c r="Q1204" t="s">
        <v>8338</v>
      </c>
      <c r="R1204" t="s">
        <v>8339</v>
      </c>
      <c r="S1204" t="s">
        <v>8285</v>
      </c>
      <c r="T1204" t="b">
        <v>1</v>
      </c>
    </row>
    <row r="1205" spans="1:20" ht="66" x14ac:dyDescent="0.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 s="9">
        <f>(I1205/86400)+25569+(-5/24)</f>
        <v>42155.4065625</v>
      </c>
      <c r="K1205">
        <v>1430491527</v>
      </c>
      <c r="L1205" s="9">
        <f>($K1205/86400)+DATE(1970,1,1)</f>
        <v>42125.614895833336</v>
      </c>
      <c r="M1205" t="b">
        <v>0</v>
      </c>
      <c r="N1205">
        <v>101</v>
      </c>
      <c r="O1205" s="5">
        <f>($E1205/$D1205)*100</f>
        <v>102.45398773006136</v>
      </c>
      <c r="P1205">
        <f>AVERAGE($E1205,$N1205)</f>
        <v>8400.5</v>
      </c>
      <c r="Q1205" t="s">
        <v>8338</v>
      </c>
      <c r="R1205" t="s">
        <v>8339</v>
      </c>
      <c r="S1205" t="s">
        <v>8285</v>
      </c>
      <c r="T1205" t="b">
        <v>1</v>
      </c>
    </row>
    <row r="1206" spans="1:20" ht="49.5" x14ac:dyDescent="0.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 s="9">
        <f>(I1206/86400)+25569+(-5/24)</f>
        <v>42341.999999999993</v>
      </c>
      <c r="K1206">
        <v>1445363833</v>
      </c>
      <c r="L1206" s="9">
        <f>($K1206/86400)+DATE(1970,1,1)</f>
        <v>42297.748067129629</v>
      </c>
      <c r="M1206" t="b">
        <v>0</v>
      </c>
      <c r="N1206">
        <v>57</v>
      </c>
      <c r="O1206" s="5">
        <f>($E1206/$D1206)*100</f>
        <v>102.94615384615385</v>
      </c>
      <c r="P1206">
        <f>AVERAGE($E1206,$N1206)</f>
        <v>6720</v>
      </c>
      <c r="Q1206" t="s">
        <v>8338</v>
      </c>
      <c r="R1206" t="s">
        <v>8339</v>
      </c>
      <c r="S1206" t="s">
        <v>8285</v>
      </c>
      <c r="T1206" t="b">
        <v>1</v>
      </c>
    </row>
    <row r="1207" spans="1:20" ht="66" x14ac:dyDescent="0.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 s="9">
        <f>(I1207/86400)+25569+(-5/24)</f>
        <v>42168.298043981478</v>
      </c>
      <c r="K1207">
        <v>1431605351</v>
      </c>
      <c r="L1207" s="9">
        <f>($K1207/86400)+DATE(1970,1,1)</f>
        <v>42138.506377314814</v>
      </c>
      <c r="M1207" t="b">
        <v>0</v>
      </c>
      <c r="N1207">
        <v>62</v>
      </c>
      <c r="O1207" s="5">
        <f>($E1207/$D1207)*100</f>
        <v>100.86153846153847</v>
      </c>
      <c r="P1207">
        <f>AVERAGE($E1207,$N1207)</f>
        <v>6587</v>
      </c>
      <c r="Q1207" t="s">
        <v>8338</v>
      </c>
      <c r="R1207" t="s">
        <v>8339</v>
      </c>
      <c r="S1207" t="s">
        <v>8285</v>
      </c>
      <c r="T1207" t="b">
        <v>1</v>
      </c>
    </row>
    <row r="1208" spans="1:20" ht="66" x14ac:dyDescent="0.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 s="9">
        <f>(I1208/86400)+25569+(-5/24)</f>
        <v>42805.353472222218</v>
      </c>
      <c r="K1208">
        <v>1486406253</v>
      </c>
      <c r="L1208" s="9">
        <f>($K1208/86400)+DATE(1970,1,1)</f>
        <v>42772.776076388887</v>
      </c>
      <c r="M1208" t="b">
        <v>0</v>
      </c>
      <c r="N1208">
        <v>32</v>
      </c>
      <c r="O1208" s="5">
        <f>($E1208/$D1208)*100</f>
        <v>114.99999999999999</v>
      </c>
      <c r="P1208">
        <f>AVERAGE($E1208,$N1208)</f>
        <v>533.5</v>
      </c>
      <c r="Q1208" t="s">
        <v>8338</v>
      </c>
      <c r="R1208" t="s">
        <v>8339</v>
      </c>
      <c r="S1208" t="s">
        <v>8285</v>
      </c>
      <c r="T1208" t="b">
        <v>1</v>
      </c>
    </row>
    <row r="1209" spans="1:20" ht="33" x14ac:dyDescent="0.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 s="9">
        <f>(I1209/86400)+25569+(-5/24)</f>
        <v>42460.208333333336</v>
      </c>
      <c r="K1209">
        <v>1456827573</v>
      </c>
      <c r="L1209" s="9">
        <f>($K1209/86400)+DATE(1970,1,1)</f>
        <v>42430.430243055554</v>
      </c>
      <c r="M1209" t="b">
        <v>0</v>
      </c>
      <c r="N1209">
        <v>141</v>
      </c>
      <c r="O1209" s="5">
        <f>($E1209/$D1209)*100</f>
        <v>104.16766467065868</v>
      </c>
      <c r="P1209">
        <f>AVERAGE($E1209,$N1209)</f>
        <v>8768.5</v>
      </c>
      <c r="Q1209" t="s">
        <v>8338</v>
      </c>
      <c r="R1209" t="s">
        <v>8339</v>
      </c>
      <c r="S1209" t="s">
        <v>8285</v>
      </c>
      <c r="T1209" t="b">
        <v>1</v>
      </c>
    </row>
    <row r="1210" spans="1:20" ht="66" x14ac:dyDescent="0.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 s="9">
        <f>(I1210/86400)+25569+(-5/24)</f>
        <v>42453.459074074075</v>
      </c>
      <c r="K1210">
        <v>1456246864</v>
      </c>
      <c r="L1210" s="9">
        <f>($K1210/86400)+DATE(1970,1,1)</f>
        <v>42423.709074074075</v>
      </c>
      <c r="M1210" t="b">
        <v>0</v>
      </c>
      <c r="N1210">
        <v>75</v>
      </c>
      <c r="O1210" s="5">
        <f>($E1210/$D1210)*100</f>
        <v>155.29999999999998</v>
      </c>
      <c r="P1210">
        <f>AVERAGE($E1210,$N1210)</f>
        <v>7802.5</v>
      </c>
      <c r="Q1210" t="s">
        <v>8338</v>
      </c>
      <c r="R1210" t="s">
        <v>8339</v>
      </c>
      <c r="S1210" t="s">
        <v>8285</v>
      </c>
      <c r="T1210" t="b">
        <v>1</v>
      </c>
    </row>
    <row r="1211" spans="1:20" ht="66" x14ac:dyDescent="0.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 s="9">
        <f>(I1211/86400)+25569+(-5/24)</f>
        <v>42791.637789351851</v>
      </c>
      <c r="K1211">
        <v>1485461905</v>
      </c>
      <c r="L1211" s="9">
        <f>($K1211/86400)+DATE(1970,1,1)</f>
        <v>42761.846122685187</v>
      </c>
      <c r="M1211" t="b">
        <v>0</v>
      </c>
      <c r="N1211">
        <v>46</v>
      </c>
      <c r="O1211" s="5">
        <f>($E1211/$D1211)*100</f>
        <v>106</v>
      </c>
      <c r="P1211">
        <f>AVERAGE($E1211,$N1211)</f>
        <v>3203</v>
      </c>
      <c r="Q1211" t="s">
        <v>8338</v>
      </c>
      <c r="R1211" t="s">
        <v>8339</v>
      </c>
      <c r="S1211" t="s">
        <v>8285</v>
      </c>
      <c r="T1211" t="b">
        <v>1</v>
      </c>
    </row>
    <row r="1212" spans="1:20" ht="33" x14ac:dyDescent="0.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 s="9">
        <f>(I1212/86400)+25569+(-5/24)</f>
        <v>42155.666666666664</v>
      </c>
      <c r="K1212">
        <v>1431124572</v>
      </c>
      <c r="L1212" s="9">
        <f>($K1212/86400)+DATE(1970,1,1)</f>
        <v>42132.941805555558</v>
      </c>
      <c r="M1212" t="b">
        <v>0</v>
      </c>
      <c r="N1212">
        <v>103</v>
      </c>
      <c r="O1212" s="5">
        <f>($E1212/$D1212)*100</f>
        <v>254.31499999999997</v>
      </c>
      <c r="P1212">
        <f>AVERAGE($E1212,$N1212)</f>
        <v>25483</v>
      </c>
      <c r="Q1212" t="s">
        <v>8338</v>
      </c>
      <c r="R1212" t="s">
        <v>8339</v>
      </c>
      <c r="S1212" t="s">
        <v>8285</v>
      </c>
      <c r="T1212" t="b">
        <v>1</v>
      </c>
    </row>
    <row r="1213" spans="1:20" ht="66" x14ac:dyDescent="0.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 s="9">
        <f>(I1213/86400)+25569+(-5/24)</f>
        <v>42530.658113425925</v>
      </c>
      <c r="K1213">
        <v>1464209261</v>
      </c>
      <c r="L1213" s="9">
        <f>($K1213/86400)+DATE(1970,1,1)</f>
        <v>42515.866446759261</v>
      </c>
      <c r="M1213" t="b">
        <v>0</v>
      </c>
      <c r="N1213">
        <v>6</v>
      </c>
      <c r="O1213" s="5">
        <f>($E1213/$D1213)*100</f>
        <v>101.1</v>
      </c>
      <c r="P1213">
        <f>AVERAGE($E1213,$N1213)</f>
        <v>508.5</v>
      </c>
      <c r="Q1213" t="s">
        <v>8338</v>
      </c>
      <c r="R1213" t="s">
        <v>8339</v>
      </c>
      <c r="S1213" t="s">
        <v>8285</v>
      </c>
      <c r="T1213" t="b">
        <v>1</v>
      </c>
    </row>
    <row r="1214" spans="1:20" ht="66" x14ac:dyDescent="0.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 s="9">
        <f>(I1214/86400)+25569+(-5/24)</f>
        <v>42334.833333333336</v>
      </c>
      <c r="K1214">
        <v>1447195695</v>
      </c>
      <c r="L1214" s="9">
        <f>($K1214/86400)+DATE(1970,1,1)</f>
        <v>42318.950173611112</v>
      </c>
      <c r="M1214" t="b">
        <v>0</v>
      </c>
      <c r="N1214">
        <v>83</v>
      </c>
      <c r="O1214" s="5">
        <f>($E1214/$D1214)*100</f>
        <v>129.04</v>
      </c>
      <c r="P1214">
        <f>AVERAGE($E1214,$N1214)</f>
        <v>1654.5</v>
      </c>
      <c r="Q1214" t="s">
        <v>8338</v>
      </c>
      <c r="R1214" t="s">
        <v>8339</v>
      </c>
      <c r="S1214" t="s">
        <v>8285</v>
      </c>
      <c r="T1214" t="b">
        <v>1</v>
      </c>
    </row>
    <row r="1215" spans="1:20" ht="66" x14ac:dyDescent="0.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 s="9">
        <f>(I1215/86400)+25569+(-5/24)</f>
        <v>42766.547453703701</v>
      </c>
      <c r="K1215">
        <v>1482862100</v>
      </c>
      <c r="L1215" s="9">
        <f>($K1215/86400)+DATE(1970,1,1)</f>
        <v>42731.755787037036</v>
      </c>
      <c r="M1215" t="b">
        <v>0</v>
      </c>
      <c r="N1215">
        <v>108</v>
      </c>
      <c r="O1215" s="5">
        <f>($E1215/$D1215)*100</f>
        <v>102.23076923076924</v>
      </c>
      <c r="P1215">
        <f>AVERAGE($E1215,$N1215)</f>
        <v>3376.5</v>
      </c>
      <c r="Q1215" t="s">
        <v>8338</v>
      </c>
      <c r="R1215" t="s">
        <v>8339</v>
      </c>
      <c r="S1215" t="s">
        <v>8285</v>
      </c>
      <c r="T1215" t="b">
        <v>1</v>
      </c>
    </row>
    <row r="1216" spans="1:20" ht="66" x14ac:dyDescent="0.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 s="9">
        <f>(I1216/86400)+25569+(-5/24)</f>
        <v>42164.632002314807</v>
      </c>
      <c r="K1216">
        <v>1428696605</v>
      </c>
      <c r="L1216" s="9">
        <f>($K1216/86400)+DATE(1970,1,1)</f>
        <v>42104.840335648143</v>
      </c>
      <c r="M1216" t="b">
        <v>0</v>
      </c>
      <c r="N1216">
        <v>25</v>
      </c>
      <c r="O1216" s="5">
        <f>($E1216/$D1216)*100</f>
        <v>131.80000000000001</v>
      </c>
      <c r="P1216">
        <f>AVERAGE($E1216,$N1216)</f>
        <v>1330.5</v>
      </c>
      <c r="Q1216" t="s">
        <v>8338</v>
      </c>
      <c r="R1216" t="s">
        <v>8339</v>
      </c>
      <c r="S1216" t="s">
        <v>8285</v>
      </c>
      <c r="T1216" t="b">
        <v>1</v>
      </c>
    </row>
    <row r="1217" spans="1:20" ht="66" x14ac:dyDescent="0.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 s="9">
        <f>(I1217/86400)+25569+(-5/24)</f>
        <v>41789.714768518512</v>
      </c>
      <c r="K1217">
        <v>1398895756</v>
      </c>
      <c r="L1217" s="9">
        <f>($K1217/86400)+DATE(1970,1,1)</f>
        <v>41759.923101851848</v>
      </c>
      <c r="M1217" t="b">
        <v>0</v>
      </c>
      <c r="N1217">
        <v>549</v>
      </c>
      <c r="O1217" s="5">
        <f>($E1217/$D1217)*100</f>
        <v>786.0802000000001</v>
      </c>
      <c r="P1217">
        <f>AVERAGE($E1217,$N1217)</f>
        <v>19926.505000000001</v>
      </c>
      <c r="Q1217" t="s">
        <v>8338</v>
      </c>
      <c r="R1217" t="s">
        <v>8339</v>
      </c>
      <c r="S1217" t="s">
        <v>8285</v>
      </c>
      <c r="T1217" t="b">
        <v>1</v>
      </c>
    </row>
    <row r="1218" spans="1:20" ht="33" x14ac:dyDescent="0.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 s="9">
        <f>(I1218/86400)+25569+(-5/24)</f>
        <v>42279.752083333333</v>
      </c>
      <c r="K1218">
        <v>1441032457</v>
      </c>
      <c r="L1218" s="9">
        <f>($K1218/86400)+DATE(1970,1,1)</f>
        <v>42247.616400462968</v>
      </c>
      <c r="M1218" t="b">
        <v>0</v>
      </c>
      <c r="N1218">
        <v>222</v>
      </c>
      <c r="O1218" s="5">
        <f>($E1218/$D1218)*100</f>
        <v>145.70000000000002</v>
      </c>
      <c r="P1218">
        <f>AVERAGE($E1218,$N1218)</f>
        <v>10310</v>
      </c>
      <c r="Q1218" t="s">
        <v>8338</v>
      </c>
      <c r="R1218" t="s">
        <v>8339</v>
      </c>
      <c r="S1218" t="s">
        <v>8285</v>
      </c>
      <c r="T1218" t="b">
        <v>1</v>
      </c>
    </row>
    <row r="1219" spans="1:20" ht="49.5" x14ac:dyDescent="0.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 s="9">
        <f>(I1219/86400)+25569+(-5/24)</f>
        <v>42565.6011574074</v>
      </c>
      <c r="K1219">
        <v>1465932340</v>
      </c>
      <c r="L1219" s="9">
        <f>($K1219/86400)+DATE(1970,1,1)</f>
        <v>42535.809490740736</v>
      </c>
      <c r="M1219" t="b">
        <v>0</v>
      </c>
      <c r="N1219">
        <v>183</v>
      </c>
      <c r="O1219" s="5">
        <f>($E1219/$D1219)*100</f>
        <v>102.60000000000001</v>
      </c>
      <c r="P1219">
        <f>AVERAGE($E1219,$N1219)</f>
        <v>13686</v>
      </c>
      <c r="Q1219" t="s">
        <v>8338</v>
      </c>
      <c r="R1219" t="s">
        <v>8339</v>
      </c>
      <c r="S1219" t="s">
        <v>8285</v>
      </c>
      <c r="T1219" t="b">
        <v>1</v>
      </c>
    </row>
    <row r="1220" spans="1:20" ht="66" x14ac:dyDescent="0.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 s="9">
        <f>(I1220/86400)+25569+(-5/24)</f>
        <v>42308.916666666664</v>
      </c>
      <c r="K1220">
        <v>1443714800</v>
      </c>
      <c r="L1220" s="9">
        <f>($K1220/86400)+DATE(1970,1,1)</f>
        <v>42278.662037037036</v>
      </c>
      <c r="M1220" t="b">
        <v>0</v>
      </c>
      <c r="N1220">
        <v>89</v>
      </c>
      <c r="O1220" s="5">
        <f>($E1220/$D1220)*100</f>
        <v>172.27777777777777</v>
      </c>
      <c r="P1220">
        <f>AVERAGE($E1220,$N1220)</f>
        <v>7797</v>
      </c>
      <c r="Q1220" t="s">
        <v>8338</v>
      </c>
      <c r="R1220" t="s">
        <v>8339</v>
      </c>
      <c r="S1220" t="s">
        <v>8285</v>
      </c>
      <c r="T1220" t="b">
        <v>1</v>
      </c>
    </row>
    <row r="1221" spans="1:20" ht="49.5" x14ac:dyDescent="0.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 s="9">
        <f>(I1221/86400)+25569+(-5/24)</f>
        <v>42663.253622685188</v>
      </c>
      <c r="K1221">
        <v>1474369513</v>
      </c>
      <c r="L1221" s="9">
        <f>($K1221/86400)+DATE(1970,1,1)</f>
        <v>42633.461956018524</v>
      </c>
      <c r="M1221" t="b">
        <v>0</v>
      </c>
      <c r="N1221">
        <v>253</v>
      </c>
      <c r="O1221" s="5">
        <f>($E1221/$D1221)*100</f>
        <v>159.16819571865443</v>
      </c>
      <c r="P1221">
        <f>AVERAGE($E1221,$N1221)</f>
        <v>13138.5</v>
      </c>
      <c r="Q1221" t="s">
        <v>8338</v>
      </c>
      <c r="R1221" t="s">
        <v>8339</v>
      </c>
      <c r="S1221" t="s">
        <v>8285</v>
      </c>
      <c r="T1221" t="b">
        <v>1</v>
      </c>
    </row>
    <row r="1222" spans="1:20" ht="49.5" x14ac:dyDescent="0.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 s="9">
        <f>(I1222/86400)+25569+(-5/24)</f>
        <v>42241.420277777775</v>
      </c>
      <c r="K1222">
        <v>1437923112</v>
      </c>
      <c r="L1222" s="9">
        <f>($K1222/86400)+DATE(1970,1,1)</f>
        <v>42211.628611111111</v>
      </c>
      <c r="M1222" t="b">
        <v>0</v>
      </c>
      <c r="N1222">
        <v>140</v>
      </c>
      <c r="O1222" s="5">
        <f>($E1222/$D1222)*100</f>
        <v>103.76666666666668</v>
      </c>
      <c r="P1222">
        <f>AVERAGE($E1222,$N1222)</f>
        <v>7852.5</v>
      </c>
      <c r="Q1222" t="s">
        <v>8338</v>
      </c>
      <c r="R1222" t="s">
        <v>8339</v>
      </c>
      <c r="S1222" t="s">
        <v>8285</v>
      </c>
      <c r="T1222" t="b">
        <v>1</v>
      </c>
    </row>
    <row r="1223" spans="1:20" ht="66" x14ac:dyDescent="0.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 s="9">
        <f>(I1223/86400)+25569+(-5/24)</f>
        <v>42707.791666666664</v>
      </c>
      <c r="K1223">
        <v>1478431488</v>
      </c>
      <c r="L1223" s="9">
        <f>($K1223/86400)+DATE(1970,1,1)</f>
        <v>42680.47555555556</v>
      </c>
      <c r="M1223" t="b">
        <v>0</v>
      </c>
      <c r="N1223">
        <v>103</v>
      </c>
      <c r="O1223" s="5">
        <f>($E1223/$D1223)*100</f>
        <v>111.40954545454547</v>
      </c>
      <c r="P1223">
        <f>AVERAGE($E1223,$N1223)</f>
        <v>1277.0050000000001</v>
      </c>
      <c r="Q1223" t="s">
        <v>8338</v>
      </c>
      <c r="R1223" t="s">
        <v>8339</v>
      </c>
      <c r="S1223" t="s">
        <v>8285</v>
      </c>
      <c r="T1223" t="b">
        <v>1</v>
      </c>
    </row>
    <row r="1224" spans="1:20" ht="33" x14ac:dyDescent="0.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 s="9">
        <f>(I1224/86400)+25569+(-5/24)</f>
        <v>42460.958333333336</v>
      </c>
      <c r="K1224">
        <v>1456852647</v>
      </c>
      <c r="L1224" s="9">
        <f>($K1224/86400)+DATE(1970,1,1)</f>
        <v>42430.720451388886</v>
      </c>
      <c r="M1224" t="b">
        <v>0</v>
      </c>
      <c r="N1224">
        <v>138</v>
      </c>
      <c r="O1224" s="5">
        <f>($E1224/$D1224)*100</f>
        <v>280.375</v>
      </c>
      <c r="P1224">
        <f>AVERAGE($E1224,$N1224)</f>
        <v>5676.5</v>
      </c>
      <c r="Q1224" t="s">
        <v>8338</v>
      </c>
      <c r="R1224" t="s">
        <v>8339</v>
      </c>
      <c r="S1224" t="s">
        <v>8285</v>
      </c>
      <c r="T1224" t="b">
        <v>1</v>
      </c>
    </row>
    <row r="1225" spans="1:20" ht="49.5" x14ac:dyDescent="0.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 s="9">
        <f>(I1225/86400)+25569+(-5/24)</f>
        <v>42684.010520833333</v>
      </c>
      <c r="K1225">
        <v>1476159309</v>
      </c>
      <c r="L1225" s="9">
        <f>($K1225/86400)+DATE(1970,1,1)</f>
        <v>42654.177187499998</v>
      </c>
      <c r="M1225" t="b">
        <v>0</v>
      </c>
      <c r="N1225">
        <v>191</v>
      </c>
      <c r="O1225" s="5">
        <f>($E1225/$D1225)*100</f>
        <v>112.10606060606061</v>
      </c>
      <c r="P1225">
        <f>AVERAGE($E1225,$N1225)</f>
        <v>11194</v>
      </c>
      <c r="Q1225" t="s">
        <v>8338</v>
      </c>
      <c r="R1225" t="s">
        <v>8339</v>
      </c>
      <c r="S1225" t="s">
        <v>8285</v>
      </c>
      <c r="T1225" t="b">
        <v>1</v>
      </c>
    </row>
    <row r="1226" spans="1:20" ht="33" x14ac:dyDescent="0.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 s="9">
        <f>(I1226/86400)+25569+(-5/24)</f>
        <v>41796.341458333329</v>
      </c>
      <c r="K1226">
        <v>1396876302</v>
      </c>
      <c r="L1226" s="9">
        <f>($K1226/86400)+DATE(1970,1,1)</f>
        <v>41736.549791666665</v>
      </c>
      <c r="M1226" t="b">
        <v>0</v>
      </c>
      <c r="N1226">
        <v>18</v>
      </c>
      <c r="O1226" s="5">
        <f>($E1226/$D1226)*100</f>
        <v>7.0666666666666673</v>
      </c>
      <c r="P1226">
        <f>AVERAGE($E1226,$N1226)</f>
        <v>539</v>
      </c>
      <c r="Q1226" t="s">
        <v>8325</v>
      </c>
      <c r="R1226" t="s">
        <v>8340</v>
      </c>
      <c r="S1226" t="s">
        <v>8286</v>
      </c>
      <c r="T1226" t="b">
        <v>0</v>
      </c>
    </row>
    <row r="1227" spans="1:20" ht="66" x14ac:dyDescent="0.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 s="9">
        <f>(I1227/86400)+25569+(-5/24)</f>
        <v>41569.697662037033</v>
      </c>
      <c r="K1227">
        <v>1377294278</v>
      </c>
      <c r="L1227" s="9">
        <f>($K1227/86400)+DATE(1970,1,1)</f>
        <v>41509.905995370369</v>
      </c>
      <c r="M1227" t="b">
        <v>0</v>
      </c>
      <c r="N1227">
        <v>3</v>
      </c>
      <c r="O1227" s="5">
        <f>($E1227/$D1227)*100</f>
        <v>4.3999999999999995</v>
      </c>
      <c r="P1227">
        <f>AVERAGE($E1227,$N1227)</f>
        <v>67.5</v>
      </c>
      <c r="Q1227" t="s">
        <v>8325</v>
      </c>
      <c r="R1227" t="s">
        <v>8340</v>
      </c>
      <c r="S1227" t="s">
        <v>8286</v>
      </c>
      <c r="T1227" t="b">
        <v>0</v>
      </c>
    </row>
    <row r="1228" spans="1:20" ht="49.5" x14ac:dyDescent="0.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 s="9">
        <f>(I1228/86400)+25569+(-5/24)</f>
        <v>41749.833333333328</v>
      </c>
      <c r="K1228">
        <v>1395089981</v>
      </c>
      <c r="L1228" s="9">
        <f>($K1228/86400)+DATE(1970,1,1)</f>
        <v>41715.874780092592</v>
      </c>
      <c r="M1228" t="b">
        <v>0</v>
      </c>
      <c r="N1228">
        <v>40</v>
      </c>
      <c r="O1228" s="5">
        <f>($E1228/$D1228)*100</f>
        <v>3.8739999999999997</v>
      </c>
      <c r="P1228">
        <f>AVERAGE($E1228,$N1228)</f>
        <v>988.5</v>
      </c>
      <c r="Q1228" t="s">
        <v>8325</v>
      </c>
      <c r="R1228" t="s">
        <v>8340</v>
      </c>
      <c r="S1228" t="s">
        <v>8286</v>
      </c>
      <c r="T1228" t="b">
        <v>0</v>
      </c>
    </row>
    <row r="1229" spans="1:20" ht="66" x14ac:dyDescent="0.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 s="9">
        <f>(I1229/86400)+25569+(-5/24)</f>
        <v>41858.083333333328</v>
      </c>
      <c r="K1229">
        <v>1404770616</v>
      </c>
      <c r="L1229" s="9">
        <f>($K1229/86400)+DATE(1970,1,1)</f>
        <v>41827.919166666667</v>
      </c>
      <c r="M1229" t="b">
        <v>0</v>
      </c>
      <c r="N1229">
        <v>0</v>
      </c>
      <c r="O1229" s="5">
        <f>($E1229/$D1229)*100</f>
        <v>0</v>
      </c>
      <c r="P1229">
        <f>AVERAGE($E1229,$N1229)</f>
        <v>0</v>
      </c>
      <c r="Q1229" t="s">
        <v>8325</v>
      </c>
      <c r="R1229" t="s">
        <v>8340</v>
      </c>
      <c r="S1229" t="s">
        <v>8286</v>
      </c>
      <c r="T1229" t="b">
        <v>0</v>
      </c>
    </row>
    <row r="1230" spans="1:20" ht="49.5" x14ac:dyDescent="0.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 s="9">
        <f>(I1230/86400)+25569+(-5/24)</f>
        <v>40814.520925925921</v>
      </c>
      <c r="K1230">
        <v>1312047008</v>
      </c>
      <c r="L1230" s="9">
        <f>($K1230/86400)+DATE(1970,1,1)</f>
        <v>40754.729259259257</v>
      </c>
      <c r="M1230" t="b">
        <v>0</v>
      </c>
      <c r="N1230">
        <v>24</v>
      </c>
      <c r="O1230" s="5">
        <f>($E1230/$D1230)*100</f>
        <v>29.299999999999997</v>
      </c>
      <c r="P1230">
        <f>AVERAGE($E1230,$N1230)</f>
        <v>744.5</v>
      </c>
      <c r="Q1230" t="s">
        <v>8325</v>
      </c>
      <c r="R1230" t="s">
        <v>8340</v>
      </c>
      <c r="S1230" t="s">
        <v>8286</v>
      </c>
      <c r="T1230" t="b">
        <v>0</v>
      </c>
    </row>
    <row r="1231" spans="1:20" ht="66" x14ac:dyDescent="0.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 s="9">
        <f>(I1231/86400)+25569+(-5/24)</f>
        <v>41015.458333333328</v>
      </c>
      <c r="K1231">
        <v>1331982127</v>
      </c>
      <c r="L1231" s="9">
        <f>($K1231/86400)+DATE(1970,1,1)</f>
        <v>40985.459803240738</v>
      </c>
      <c r="M1231" t="b">
        <v>0</v>
      </c>
      <c r="N1231">
        <v>1</v>
      </c>
      <c r="O1231" s="5">
        <f>($E1231/$D1231)*100</f>
        <v>0.90909090909090906</v>
      </c>
      <c r="P1231">
        <f>AVERAGE($E1231,$N1231)</f>
        <v>13</v>
      </c>
      <c r="Q1231" t="s">
        <v>8325</v>
      </c>
      <c r="R1231" t="s">
        <v>8340</v>
      </c>
      <c r="S1231" t="s">
        <v>8286</v>
      </c>
      <c r="T1231" t="b">
        <v>0</v>
      </c>
    </row>
    <row r="1232" spans="1:20" ht="49.5" x14ac:dyDescent="0.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 s="9">
        <f>(I1232/86400)+25569+(-5/24)</f>
        <v>40598.764236111107</v>
      </c>
      <c r="K1232">
        <v>1295997630</v>
      </c>
      <c r="L1232" s="9">
        <f>($K1232/86400)+DATE(1970,1,1)</f>
        <v>40568.972569444442</v>
      </c>
      <c r="M1232" t="b">
        <v>0</v>
      </c>
      <c r="N1232">
        <v>0</v>
      </c>
      <c r="O1232" s="5">
        <f>($E1232/$D1232)*100</f>
        <v>0</v>
      </c>
      <c r="P1232">
        <f>AVERAGE($E1232,$N1232)</f>
        <v>0</v>
      </c>
      <c r="Q1232" t="s">
        <v>8325</v>
      </c>
      <c r="R1232" t="s">
        <v>8340</v>
      </c>
      <c r="S1232" t="s">
        <v>8286</v>
      </c>
      <c r="T1232" t="b">
        <v>0</v>
      </c>
    </row>
    <row r="1233" spans="1:20" ht="66" x14ac:dyDescent="0.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 s="9">
        <f>(I1233/86400)+25569+(-5/24)</f>
        <v>42243.833333333336</v>
      </c>
      <c r="K1233">
        <v>1436394968</v>
      </c>
      <c r="L1233" s="9">
        <f>($K1233/86400)+DATE(1970,1,1)</f>
        <v>42193.941759259258</v>
      </c>
      <c r="M1233" t="b">
        <v>0</v>
      </c>
      <c r="N1233">
        <v>0</v>
      </c>
      <c r="O1233" s="5">
        <f>($E1233/$D1233)*100</f>
        <v>0</v>
      </c>
      <c r="P1233">
        <f>AVERAGE($E1233,$N1233)</f>
        <v>0</v>
      </c>
      <c r="Q1233" t="s">
        <v>8325</v>
      </c>
      <c r="R1233" t="s">
        <v>8340</v>
      </c>
      <c r="S1233" t="s">
        <v>8286</v>
      </c>
      <c r="T1233" t="b">
        <v>0</v>
      </c>
    </row>
    <row r="1234" spans="1:20" ht="66" x14ac:dyDescent="0.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 s="9">
        <f>(I1234/86400)+25569+(-5/24)</f>
        <v>41553.639699074069</v>
      </c>
      <c r="K1234">
        <v>1377030070</v>
      </c>
      <c r="L1234" s="9">
        <f>($K1234/86400)+DATE(1970,1,1)</f>
        <v>41506.848032407404</v>
      </c>
      <c r="M1234" t="b">
        <v>0</v>
      </c>
      <c r="N1234">
        <v>1</v>
      </c>
      <c r="O1234" s="5">
        <f>($E1234/$D1234)*100</f>
        <v>0.8</v>
      </c>
      <c r="P1234">
        <f>AVERAGE($E1234,$N1234)</f>
        <v>20.5</v>
      </c>
      <c r="Q1234" t="s">
        <v>8325</v>
      </c>
      <c r="R1234" t="s">
        <v>8340</v>
      </c>
      <c r="S1234" t="s">
        <v>8286</v>
      </c>
      <c r="T1234" t="b">
        <v>0</v>
      </c>
    </row>
    <row r="1235" spans="1:20" ht="66" x14ac:dyDescent="0.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 s="9">
        <f>(I1235/86400)+25569+(-5/24)</f>
        <v>40960.740439814814</v>
      </c>
      <c r="K1235">
        <v>1328049974</v>
      </c>
      <c r="L1235" s="9">
        <f>($K1235/86400)+DATE(1970,1,1)</f>
        <v>40939.948773148149</v>
      </c>
      <c r="M1235" t="b">
        <v>0</v>
      </c>
      <c r="N1235">
        <v>6</v>
      </c>
      <c r="O1235" s="5">
        <f>($E1235/$D1235)*100</f>
        <v>11.600000000000001</v>
      </c>
      <c r="P1235">
        <f>AVERAGE($E1235,$N1235)</f>
        <v>61</v>
      </c>
      <c r="Q1235" t="s">
        <v>8325</v>
      </c>
      <c r="R1235" t="s">
        <v>8340</v>
      </c>
      <c r="S1235" t="s">
        <v>8286</v>
      </c>
      <c r="T1235" t="b">
        <v>0</v>
      </c>
    </row>
    <row r="1236" spans="1:20" ht="66" x14ac:dyDescent="0.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 s="9">
        <f>(I1236/86400)+25569+(-5/24)</f>
        <v>42037.580347222225</v>
      </c>
      <c r="K1236">
        <v>1420311342</v>
      </c>
      <c r="L1236" s="9">
        <f>($K1236/86400)+DATE(1970,1,1)</f>
        <v>42007.788680555561</v>
      </c>
      <c r="M1236" t="b">
        <v>0</v>
      </c>
      <c r="N1236">
        <v>0</v>
      </c>
      <c r="O1236" s="5">
        <f>($E1236/$D1236)*100</f>
        <v>0</v>
      </c>
      <c r="P1236">
        <f>AVERAGE($E1236,$N1236)</f>
        <v>0</v>
      </c>
      <c r="Q1236" t="s">
        <v>8325</v>
      </c>
      <c r="R1236" t="s">
        <v>8340</v>
      </c>
      <c r="S1236" t="s">
        <v>8286</v>
      </c>
      <c r="T1236" t="b">
        <v>0</v>
      </c>
    </row>
    <row r="1237" spans="1:20" ht="66" x14ac:dyDescent="0.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 s="9">
        <f>(I1237/86400)+25569+(-5/24)</f>
        <v>41622.927071759259</v>
      </c>
      <c r="K1237">
        <v>1383621299</v>
      </c>
      <c r="L1237" s="9">
        <f>($K1237/86400)+DATE(1970,1,1)</f>
        <v>41583.135405092595</v>
      </c>
      <c r="M1237" t="b">
        <v>0</v>
      </c>
      <c r="N1237">
        <v>6</v>
      </c>
      <c r="O1237" s="5">
        <f>($E1237/$D1237)*100</f>
        <v>2.7873639500929119</v>
      </c>
      <c r="P1237">
        <f>AVERAGE($E1237,$N1237)</f>
        <v>108</v>
      </c>
      <c r="Q1237" t="s">
        <v>8325</v>
      </c>
      <c r="R1237" t="s">
        <v>8340</v>
      </c>
      <c r="S1237" t="s">
        <v>8286</v>
      </c>
      <c r="T1237" t="b">
        <v>0</v>
      </c>
    </row>
    <row r="1238" spans="1:20" ht="33" x14ac:dyDescent="0.3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 s="9">
        <f>(I1238/86400)+25569+(-5/24)</f>
        <v>41118.458333333328</v>
      </c>
      <c r="K1238">
        <v>1342801164</v>
      </c>
      <c r="L1238" s="9">
        <f>($K1238/86400)+DATE(1970,1,1)</f>
        <v>41110.680138888885</v>
      </c>
      <c r="M1238" t="b">
        <v>0</v>
      </c>
      <c r="N1238">
        <v>0</v>
      </c>
      <c r="O1238" s="5">
        <f>($E1238/$D1238)*100</f>
        <v>0</v>
      </c>
      <c r="P1238">
        <f>AVERAGE($E1238,$N1238)</f>
        <v>0</v>
      </c>
      <c r="Q1238" t="s">
        <v>8325</v>
      </c>
      <c r="R1238" t="s">
        <v>8340</v>
      </c>
      <c r="S1238" t="s">
        <v>8286</v>
      </c>
      <c r="T1238" t="b">
        <v>0</v>
      </c>
    </row>
    <row r="1239" spans="1:20" ht="66" x14ac:dyDescent="0.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 s="9">
        <f>(I1239/86400)+25569+(-5/24)</f>
        <v>41145.074826388889</v>
      </c>
      <c r="K1239">
        <v>1344062865</v>
      </c>
      <c r="L1239" s="9">
        <f>($K1239/86400)+DATE(1970,1,1)</f>
        <v>41125.283159722225</v>
      </c>
      <c r="M1239" t="b">
        <v>0</v>
      </c>
      <c r="N1239">
        <v>0</v>
      </c>
      <c r="O1239" s="5">
        <f>($E1239/$D1239)*100</f>
        <v>0</v>
      </c>
      <c r="P1239">
        <f>AVERAGE($E1239,$N1239)</f>
        <v>0</v>
      </c>
      <c r="Q1239" t="s">
        <v>8325</v>
      </c>
      <c r="R1239" t="s">
        <v>8340</v>
      </c>
      <c r="S1239" t="s">
        <v>8286</v>
      </c>
      <c r="T1239" t="b">
        <v>0</v>
      </c>
    </row>
    <row r="1240" spans="1:20" ht="66" x14ac:dyDescent="0.3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 s="9">
        <f>(I1240/86400)+25569+(-5/24)</f>
        <v>40761.402037037034</v>
      </c>
      <c r="K1240">
        <v>1310049536</v>
      </c>
      <c r="L1240" s="9">
        <f>($K1240/86400)+DATE(1970,1,1)</f>
        <v>40731.61037037037</v>
      </c>
      <c r="M1240" t="b">
        <v>0</v>
      </c>
      <c r="N1240">
        <v>3</v>
      </c>
      <c r="O1240" s="5">
        <f>($E1240/$D1240)*100</f>
        <v>17.8</v>
      </c>
      <c r="P1240">
        <f>AVERAGE($E1240,$N1240)</f>
        <v>90.5</v>
      </c>
      <c r="Q1240" t="s">
        <v>8325</v>
      </c>
      <c r="R1240" t="s">
        <v>8340</v>
      </c>
      <c r="S1240" t="s">
        <v>8286</v>
      </c>
      <c r="T1240" t="b">
        <v>0</v>
      </c>
    </row>
    <row r="1241" spans="1:20" ht="33" x14ac:dyDescent="0.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 s="9">
        <f>(I1241/86400)+25569+(-5/24)</f>
        <v>40913.754247685181</v>
      </c>
      <c r="K1241">
        <v>1323212767</v>
      </c>
      <c r="L1241" s="9">
        <f>($K1241/86400)+DATE(1970,1,1)</f>
        <v>40883.962581018517</v>
      </c>
      <c r="M1241" t="b">
        <v>0</v>
      </c>
      <c r="N1241">
        <v>0</v>
      </c>
      <c r="O1241" s="5">
        <f>($E1241/$D1241)*100</f>
        <v>0</v>
      </c>
      <c r="P1241">
        <f>AVERAGE($E1241,$N1241)</f>
        <v>0</v>
      </c>
      <c r="Q1241" t="s">
        <v>8325</v>
      </c>
      <c r="R1241" t="s">
        <v>8340</v>
      </c>
      <c r="S1241" t="s">
        <v>8286</v>
      </c>
      <c r="T1241" t="b">
        <v>0</v>
      </c>
    </row>
    <row r="1242" spans="1:20" ht="49.5" x14ac:dyDescent="0.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 s="9">
        <f>(I1242/86400)+25569+(-5/24)</f>
        <v>41467.70208333333</v>
      </c>
      <c r="K1242">
        <v>1368579457</v>
      </c>
      <c r="L1242" s="9">
        <f>($K1242/86400)+DATE(1970,1,1)</f>
        <v>41409.040011574078</v>
      </c>
      <c r="M1242" t="b">
        <v>0</v>
      </c>
      <c r="N1242">
        <v>8</v>
      </c>
      <c r="O1242" s="5">
        <f>($E1242/$D1242)*100</f>
        <v>3.0124999999999997</v>
      </c>
      <c r="P1242">
        <f>AVERAGE($E1242,$N1242)</f>
        <v>124.5</v>
      </c>
      <c r="Q1242" t="s">
        <v>8325</v>
      </c>
      <c r="R1242" t="s">
        <v>8340</v>
      </c>
      <c r="S1242" t="s">
        <v>8286</v>
      </c>
      <c r="T1242" t="b">
        <v>0</v>
      </c>
    </row>
    <row r="1243" spans="1:20" ht="66" x14ac:dyDescent="0.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 s="9">
        <f>(I1243/86400)+25569+(-5/24)</f>
        <v>41946.040972222218</v>
      </c>
      <c r="K1243">
        <v>1413057980</v>
      </c>
      <c r="L1243" s="9">
        <f>($K1243/86400)+DATE(1970,1,1)</f>
        <v>41923.837731481479</v>
      </c>
      <c r="M1243" t="b">
        <v>0</v>
      </c>
      <c r="N1243">
        <v>34</v>
      </c>
      <c r="O1243" s="5">
        <f>($E1243/$D1243)*100</f>
        <v>50.739999999999995</v>
      </c>
      <c r="P1243">
        <f>AVERAGE($E1243,$N1243)</f>
        <v>1285.5</v>
      </c>
      <c r="Q1243" t="s">
        <v>8325</v>
      </c>
      <c r="R1243" t="s">
        <v>8340</v>
      </c>
      <c r="S1243" t="s">
        <v>8286</v>
      </c>
      <c r="T1243" t="b">
        <v>0</v>
      </c>
    </row>
    <row r="1244" spans="1:20" ht="66" x14ac:dyDescent="0.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 s="9">
        <f>(I1244/86400)+25569+(-5/24)</f>
        <v>40797.345833333333</v>
      </c>
      <c r="K1244">
        <v>1314417502</v>
      </c>
      <c r="L1244" s="9">
        <f>($K1244/86400)+DATE(1970,1,1)</f>
        <v>40782.165532407409</v>
      </c>
      <c r="M1244" t="b">
        <v>0</v>
      </c>
      <c r="N1244">
        <v>1</v>
      </c>
      <c r="O1244" s="5">
        <f>($E1244/$D1244)*100</f>
        <v>0.54884742041712409</v>
      </c>
      <c r="P1244">
        <f>AVERAGE($E1244,$N1244)</f>
        <v>3</v>
      </c>
      <c r="Q1244" t="s">
        <v>8325</v>
      </c>
      <c r="R1244" t="s">
        <v>8340</v>
      </c>
      <c r="S1244" t="s">
        <v>8286</v>
      </c>
      <c r="T1244" t="b">
        <v>0</v>
      </c>
    </row>
    <row r="1245" spans="1:20" ht="49.5" x14ac:dyDescent="0.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 s="9">
        <f>(I1245/86400)+25569+(-5/24)</f>
        <v>40732.666666666664</v>
      </c>
      <c r="K1245">
        <v>1304888771</v>
      </c>
      <c r="L1245" s="9">
        <f>($K1245/86400)+DATE(1970,1,1)</f>
        <v>40671.879293981481</v>
      </c>
      <c r="M1245" t="b">
        <v>0</v>
      </c>
      <c r="N1245">
        <v>38</v>
      </c>
      <c r="O1245" s="5">
        <f>($E1245/$D1245)*100</f>
        <v>14.091666666666667</v>
      </c>
      <c r="P1245">
        <f>AVERAGE($E1245,$N1245)</f>
        <v>864.5</v>
      </c>
      <c r="Q1245" t="s">
        <v>8325</v>
      </c>
      <c r="R1245" t="s">
        <v>8340</v>
      </c>
      <c r="S1245" t="s">
        <v>8286</v>
      </c>
      <c r="T1245" t="b">
        <v>0</v>
      </c>
    </row>
    <row r="1246" spans="1:20" ht="49.5" x14ac:dyDescent="0.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 s="9">
        <f>(I1246/86400)+25569+(-5/24)</f>
        <v>41386.666666666664</v>
      </c>
      <c r="K1246">
        <v>1363981723</v>
      </c>
      <c r="L1246" s="9">
        <f>($K1246/86400)+DATE(1970,1,1)</f>
        <v>41355.825497685189</v>
      </c>
      <c r="M1246" t="b">
        <v>1</v>
      </c>
      <c r="N1246">
        <v>45</v>
      </c>
      <c r="O1246" s="5">
        <f>($E1246/$D1246)*100</f>
        <v>103.8</v>
      </c>
      <c r="P1246">
        <f>AVERAGE($E1246,$N1246)</f>
        <v>1060.5</v>
      </c>
      <c r="Q1246" t="s">
        <v>8325</v>
      </c>
      <c r="R1246" t="s">
        <v>8326</v>
      </c>
      <c r="S1246" t="s">
        <v>8276</v>
      </c>
      <c r="T1246" t="b">
        <v>1</v>
      </c>
    </row>
    <row r="1247" spans="1:20" ht="66" x14ac:dyDescent="0.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 s="9">
        <f>(I1247/86400)+25569+(-5/24)</f>
        <v>41804.391597222224</v>
      </c>
      <c r="K1247">
        <v>1400163834</v>
      </c>
      <c r="L1247" s="9">
        <f>($K1247/86400)+DATE(1970,1,1)</f>
        <v>41774.59993055556</v>
      </c>
      <c r="M1247" t="b">
        <v>1</v>
      </c>
      <c r="N1247">
        <v>17</v>
      </c>
      <c r="O1247" s="5">
        <f>($E1247/$D1247)*100</f>
        <v>120.24999999999999</v>
      </c>
      <c r="P1247">
        <f>AVERAGE($E1247,$N1247)</f>
        <v>1211</v>
      </c>
      <c r="Q1247" t="s">
        <v>8325</v>
      </c>
      <c r="R1247" t="s">
        <v>8326</v>
      </c>
      <c r="S1247" t="s">
        <v>8276</v>
      </c>
      <c r="T1247" t="b">
        <v>1</v>
      </c>
    </row>
    <row r="1248" spans="1:20" ht="66" x14ac:dyDescent="0.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 s="9">
        <f>(I1248/86400)+25569+(-5/24)</f>
        <v>40882.876724537033</v>
      </c>
      <c r="K1248">
        <v>1319245349</v>
      </c>
      <c r="L1248" s="9">
        <f>($K1248/86400)+DATE(1970,1,1)</f>
        <v>40838.043391203704</v>
      </c>
      <c r="M1248" t="b">
        <v>1</v>
      </c>
      <c r="N1248">
        <v>31</v>
      </c>
      <c r="O1248" s="5">
        <f>($E1248/$D1248)*100</f>
        <v>117</v>
      </c>
      <c r="P1248">
        <f>AVERAGE($E1248,$N1248)</f>
        <v>1185.5</v>
      </c>
      <c r="Q1248" t="s">
        <v>8325</v>
      </c>
      <c r="R1248" t="s">
        <v>8326</v>
      </c>
      <c r="S1248" t="s">
        <v>8276</v>
      </c>
      <c r="T1248" t="b">
        <v>1</v>
      </c>
    </row>
    <row r="1249" spans="1:20" ht="33" x14ac:dyDescent="0.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 s="9">
        <f>(I1249/86400)+25569+(-5/24)</f>
        <v>41400.083969907406</v>
      </c>
      <c r="K1249">
        <v>1365231655</v>
      </c>
      <c r="L1249" s="9">
        <f>($K1249/86400)+DATE(1970,1,1)</f>
        <v>41370.292303240742</v>
      </c>
      <c r="M1249" t="b">
        <v>1</v>
      </c>
      <c r="N1249">
        <v>50</v>
      </c>
      <c r="O1249" s="5">
        <f>($E1249/$D1249)*100</f>
        <v>122.14285714285715</v>
      </c>
      <c r="P1249">
        <f>AVERAGE($E1249,$N1249)</f>
        <v>2162.5</v>
      </c>
      <c r="Q1249" t="s">
        <v>8325</v>
      </c>
      <c r="R1249" t="s">
        <v>8326</v>
      </c>
      <c r="S1249" t="s">
        <v>8276</v>
      </c>
      <c r="T1249" t="b">
        <v>1</v>
      </c>
    </row>
    <row r="1250" spans="1:20" ht="49.5" x14ac:dyDescent="0.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 s="9">
        <f>(I1250/86400)+25569+(-5/24)</f>
        <v>41803.082638888889</v>
      </c>
      <c r="K1250">
        <v>1399563953</v>
      </c>
      <c r="L1250" s="9">
        <f>($K1250/86400)+DATE(1970,1,1)</f>
        <v>41767.656863425924</v>
      </c>
      <c r="M1250" t="b">
        <v>1</v>
      </c>
      <c r="N1250">
        <v>59</v>
      </c>
      <c r="O1250" s="5">
        <f>($E1250/$D1250)*100</f>
        <v>151.63999999999999</v>
      </c>
      <c r="P1250">
        <f>AVERAGE($E1250,$N1250)</f>
        <v>1925</v>
      </c>
      <c r="Q1250" t="s">
        <v>8325</v>
      </c>
      <c r="R1250" t="s">
        <v>8326</v>
      </c>
      <c r="S1250" t="s">
        <v>8276</v>
      </c>
      <c r="T1250" t="b">
        <v>1</v>
      </c>
    </row>
    <row r="1251" spans="1:20" ht="49.5" x14ac:dyDescent="0.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 s="9">
        <f>(I1251/86400)+25569+(-5/24)</f>
        <v>41097.532534722217</v>
      </c>
      <c r="K1251">
        <v>1339091211</v>
      </c>
      <c r="L1251" s="9">
        <f>($K1251/86400)+DATE(1970,1,1)</f>
        <v>41067.740868055553</v>
      </c>
      <c r="M1251" t="b">
        <v>1</v>
      </c>
      <c r="N1251">
        <v>81</v>
      </c>
      <c r="O1251" s="5">
        <f>($E1251/$D1251)*100</f>
        <v>104.44</v>
      </c>
      <c r="P1251">
        <f>AVERAGE($E1251,$N1251)</f>
        <v>2651.5</v>
      </c>
      <c r="Q1251" t="s">
        <v>8325</v>
      </c>
      <c r="R1251" t="s">
        <v>8326</v>
      </c>
      <c r="S1251" t="s">
        <v>8276</v>
      </c>
      <c r="T1251" t="b">
        <v>1</v>
      </c>
    </row>
    <row r="1252" spans="1:20" ht="66" x14ac:dyDescent="0.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 s="9">
        <f>(I1252/86400)+25569+(-5/24)</f>
        <v>41888.434386574074</v>
      </c>
      <c r="K1252">
        <v>1406129131</v>
      </c>
      <c r="L1252" s="9">
        <f>($K1252/86400)+DATE(1970,1,1)</f>
        <v>41843.64271990741</v>
      </c>
      <c r="M1252" t="b">
        <v>1</v>
      </c>
      <c r="N1252">
        <v>508</v>
      </c>
      <c r="O1252" s="5">
        <f>($E1252/$D1252)*100</f>
        <v>200.15333333333331</v>
      </c>
      <c r="P1252">
        <f>AVERAGE($E1252,$N1252)</f>
        <v>30277</v>
      </c>
      <c r="Q1252" t="s">
        <v>8325</v>
      </c>
      <c r="R1252" t="s">
        <v>8326</v>
      </c>
      <c r="S1252" t="s">
        <v>8276</v>
      </c>
      <c r="T1252" t="b">
        <v>1</v>
      </c>
    </row>
    <row r="1253" spans="1:20" ht="49.5" x14ac:dyDescent="0.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 s="9">
        <f>(I1253/86400)+25569+(-5/24)</f>
        <v>40811.606099537035</v>
      </c>
      <c r="K1253">
        <v>1311795167</v>
      </c>
      <c r="L1253" s="9">
        <f>($K1253/86400)+DATE(1970,1,1)</f>
        <v>40751.814432870371</v>
      </c>
      <c r="M1253" t="b">
        <v>1</v>
      </c>
      <c r="N1253">
        <v>74</v>
      </c>
      <c r="O1253" s="5">
        <f>($E1253/$D1253)*100</f>
        <v>101.8</v>
      </c>
      <c r="P1253">
        <f>AVERAGE($E1253,$N1253)</f>
        <v>3091</v>
      </c>
      <c r="Q1253" t="s">
        <v>8325</v>
      </c>
      <c r="R1253" t="s">
        <v>8326</v>
      </c>
      <c r="S1253" t="s">
        <v>8276</v>
      </c>
      <c r="T1253" t="b">
        <v>1</v>
      </c>
    </row>
    <row r="1254" spans="1:20" ht="49.5" x14ac:dyDescent="0.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 s="9">
        <f>(I1254/86400)+25569+(-5/24)</f>
        <v>41571.779733796291</v>
      </c>
      <c r="K1254">
        <v>1380238969</v>
      </c>
      <c r="L1254" s="9">
        <f>($K1254/86400)+DATE(1970,1,1)</f>
        <v>41543.988067129627</v>
      </c>
      <c r="M1254" t="b">
        <v>1</v>
      </c>
      <c r="N1254">
        <v>141</v>
      </c>
      <c r="O1254" s="5">
        <f>($E1254/$D1254)*100</f>
        <v>137.65714285714284</v>
      </c>
      <c r="P1254">
        <f>AVERAGE($E1254,$N1254)</f>
        <v>2479.5</v>
      </c>
      <c r="Q1254" t="s">
        <v>8325</v>
      </c>
      <c r="R1254" t="s">
        <v>8326</v>
      </c>
      <c r="S1254" t="s">
        <v>8276</v>
      </c>
      <c r="T1254" t="b">
        <v>1</v>
      </c>
    </row>
    <row r="1255" spans="1:20" ht="66" x14ac:dyDescent="0.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 s="9">
        <f>(I1255/86400)+25569+(-5/24)</f>
        <v>41885.575312499997</v>
      </c>
      <c r="K1255">
        <v>1407178107</v>
      </c>
      <c r="L1255" s="9">
        <f>($K1255/86400)+DATE(1970,1,1)</f>
        <v>41855.783645833333</v>
      </c>
      <c r="M1255" t="b">
        <v>1</v>
      </c>
      <c r="N1255">
        <v>711</v>
      </c>
      <c r="O1255" s="5">
        <f>($E1255/$D1255)*100</f>
        <v>303833.2</v>
      </c>
      <c r="P1255">
        <f>AVERAGE($E1255,$N1255)</f>
        <v>15547.16</v>
      </c>
      <c r="Q1255" t="s">
        <v>8325</v>
      </c>
      <c r="R1255" t="s">
        <v>8326</v>
      </c>
      <c r="S1255" t="s">
        <v>8276</v>
      </c>
      <c r="T1255" t="b">
        <v>1</v>
      </c>
    </row>
    <row r="1256" spans="1:20" ht="66" x14ac:dyDescent="0.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 s="9">
        <f>(I1256/86400)+25569+(-5/24)</f>
        <v>40543.999305555553</v>
      </c>
      <c r="K1256">
        <v>1288968886</v>
      </c>
      <c r="L1256" s="9">
        <f>($K1256/86400)+DATE(1970,1,1)</f>
        <v>40487.621365740742</v>
      </c>
      <c r="M1256" t="b">
        <v>1</v>
      </c>
      <c r="N1256">
        <v>141</v>
      </c>
      <c r="O1256" s="5">
        <f>($E1256/$D1256)*100</f>
        <v>198.85074626865671</v>
      </c>
      <c r="P1256">
        <f>AVERAGE($E1256,$N1256)</f>
        <v>6732</v>
      </c>
      <c r="Q1256" t="s">
        <v>8325</v>
      </c>
      <c r="R1256" t="s">
        <v>8326</v>
      </c>
      <c r="S1256" t="s">
        <v>8276</v>
      </c>
      <c r="T1256" t="b">
        <v>1</v>
      </c>
    </row>
    <row r="1257" spans="1:20" ht="49.5" x14ac:dyDescent="0.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 s="9">
        <f>(I1257/86400)+25569+(-5/24)</f>
        <v>41609.678842592592</v>
      </c>
      <c r="K1257">
        <v>1383337052</v>
      </c>
      <c r="L1257" s="9">
        <f>($K1257/86400)+DATE(1970,1,1)</f>
        <v>41579.845509259263</v>
      </c>
      <c r="M1257" t="b">
        <v>1</v>
      </c>
      <c r="N1257">
        <v>109</v>
      </c>
      <c r="O1257" s="5">
        <f>($E1257/$D1257)*100</f>
        <v>202.36666666666667</v>
      </c>
      <c r="P1257">
        <f>AVERAGE($E1257,$N1257)</f>
        <v>3090</v>
      </c>
      <c r="Q1257" t="s">
        <v>8325</v>
      </c>
      <c r="R1257" t="s">
        <v>8326</v>
      </c>
      <c r="S1257" t="s">
        <v>8276</v>
      </c>
      <c r="T1257" t="b">
        <v>1</v>
      </c>
    </row>
    <row r="1258" spans="1:20" ht="66" x14ac:dyDescent="0.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 s="9">
        <f>(I1258/86400)+25569+(-5/24)</f>
        <v>40951.711006944439</v>
      </c>
      <c r="K1258">
        <v>1326492231</v>
      </c>
      <c r="L1258" s="9">
        <f>($K1258/86400)+DATE(1970,1,1)</f>
        <v>40921.919340277775</v>
      </c>
      <c r="M1258" t="b">
        <v>1</v>
      </c>
      <c r="N1258">
        <v>361</v>
      </c>
      <c r="O1258" s="5">
        <f>($E1258/$D1258)*100</f>
        <v>117.96376666666666</v>
      </c>
      <c r="P1258">
        <f>AVERAGE($E1258,$N1258)</f>
        <v>17875.064999999999</v>
      </c>
      <c r="Q1258" t="s">
        <v>8325</v>
      </c>
      <c r="R1258" t="s">
        <v>8326</v>
      </c>
      <c r="S1258" t="s">
        <v>8276</v>
      </c>
      <c r="T1258" t="b">
        <v>1</v>
      </c>
    </row>
    <row r="1259" spans="1:20" ht="66" x14ac:dyDescent="0.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 s="9">
        <f>(I1259/86400)+25569+(-5/24)</f>
        <v>40635.835532407407</v>
      </c>
      <c r="K1259">
        <v>1297562590</v>
      </c>
      <c r="L1259" s="9">
        <f>($K1259/86400)+DATE(1970,1,1)</f>
        <v>40587.085532407407</v>
      </c>
      <c r="M1259" t="b">
        <v>1</v>
      </c>
      <c r="N1259">
        <v>176</v>
      </c>
      <c r="O1259" s="5">
        <f>($E1259/$D1259)*100</f>
        <v>294.72727272727275</v>
      </c>
      <c r="P1259">
        <f>AVERAGE($E1259,$N1259)</f>
        <v>8193</v>
      </c>
      <c r="Q1259" t="s">
        <v>8325</v>
      </c>
      <c r="R1259" t="s">
        <v>8326</v>
      </c>
      <c r="S1259" t="s">
        <v>8276</v>
      </c>
      <c r="T1259" t="b">
        <v>1</v>
      </c>
    </row>
    <row r="1260" spans="1:20" ht="49.5" x14ac:dyDescent="0.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 s="9">
        <f>(I1260/86400)+25569+(-5/24)</f>
        <v>41517.402916666666</v>
      </c>
      <c r="K1260">
        <v>1375368012</v>
      </c>
      <c r="L1260" s="9">
        <f>($K1260/86400)+DATE(1970,1,1)</f>
        <v>41487.611250000002</v>
      </c>
      <c r="M1260" t="b">
        <v>1</v>
      </c>
      <c r="N1260">
        <v>670</v>
      </c>
      <c r="O1260" s="5">
        <f>($E1260/$D1260)*100</f>
        <v>213.14633333333336</v>
      </c>
      <c r="P1260">
        <f>AVERAGE($E1260,$N1260)</f>
        <v>13123.78</v>
      </c>
      <c r="Q1260" t="s">
        <v>8325</v>
      </c>
      <c r="R1260" t="s">
        <v>8326</v>
      </c>
      <c r="S1260" t="s">
        <v>8276</v>
      </c>
      <c r="T1260" t="b">
        <v>1</v>
      </c>
    </row>
    <row r="1261" spans="1:20" ht="49.5" x14ac:dyDescent="0.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 s="9">
        <f>(I1261/86400)+25569+(-5/24)</f>
        <v>41798.957638888889</v>
      </c>
      <c r="K1261">
        <v>1399504664</v>
      </c>
      <c r="L1261" s="9">
        <f>($K1261/86400)+DATE(1970,1,1)</f>
        <v>41766.970648148148</v>
      </c>
      <c r="M1261" t="b">
        <v>1</v>
      </c>
      <c r="N1261">
        <v>96</v>
      </c>
      <c r="O1261" s="5">
        <f>($E1261/$D1261)*100</f>
        <v>104.24</v>
      </c>
      <c r="P1261">
        <f>AVERAGE($E1261,$N1261)</f>
        <v>1351</v>
      </c>
      <c r="Q1261" t="s">
        <v>8325</v>
      </c>
      <c r="R1261" t="s">
        <v>8326</v>
      </c>
      <c r="S1261" t="s">
        <v>8276</v>
      </c>
      <c r="T1261" t="b">
        <v>1</v>
      </c>
    </row>
    <row r="1262" spans="1:20" ht="49.5" x14ac:dyDescent="0.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 s="9">
        <f>(I1262/86400)+25569+(-5/24)</f>
        <v>41696.63449074074</v>
      </c>
      <c r="K1262">
        <v>1390853620</v>
      </c>
      <c r="L1262" s="9">
        <f>($K1262/86400)+DATE(1970,1,1)</f>
        <v>41666.842824074076</v>
      </c>
      <c r="M1262" t="b">
        <v>1</v>
      </c>
      <c r="N1262">
        <v>74</v>
      </c>
      <c r="O1262" s="5">
        <f>($E1262/$D1262)*100</f>
        <v>113.66666666666667</v>
      </c>
      <c r="P1262">
        <f>AVERAGE($E1262,$N1262)</f>
        <v>1912.5</v>
      </c>
      <c r="Q1262" t="s">
        <v>8325</v>
      </c>
      <c r="R1262" t="s">
        <v>8326</v>
      </c>
      <c r="S1262" t="s">
        <v>8276</v>
      </c>
      <c r="T1262" t="b">
        <v>1</v>
      </c>
    </row>
    <row r="1263" spans="1:20" ht="49.5" x14ac:dyDescent="0.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 s="9">
        <f>(I1263/86400)+25569+(-5/24)</f>
        <v>41668.134571759256</v>
      </c>
      <c r="K1263">
        <v>1388391227</v>
      </c>
      <c r="L1263" s="9">
        <f>($K1263/86400)+DATE(1970,1,1)</f>
        <v>41638.342905092592</v>
      </c>
      <c r="M1263" t="b">
        <v>1</v>
      </c>
      <c r="N1263">
        <v>52</v>
      </c>
      <c r="O1263" s="5">
        <f>($E1263/$D1263)*100</f>
        <v>101.25</v>
      </c>
      <c r="P1263">
        <f>AVERAGE($E1263,$N1263)</f>
        <v>1038.5</v>
      </c>
      <c r="Q1263" t="s">
        <v>8325</v>
      </c>
      <c r="R1263" t="s">
        <v>8326</v>
      </c>
      <c r="S1263" t="s">
        <v>8276</v>
      </c>
      <c r="T1263" t="b">
        <v>1</v>
      </c>
    </row>
    <row r="1264" spans="1:20" ht="66" x14ac:dyDescent="0.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 s="9">
        <f>(I1264/86400)+25569+(-5/24)</f>
        <v>41686.554305555554</v>
      </c>
      <c r="K1264">
        <v>1389982692</v>
      </c>
      <c r="L1264" s="9">
        <f>($K1264/86400)+DATE(1970,1,1)</f>
        <v>41656.762638888889</v>
      </c>
      <c r="M1264" t="b">
        <v>1</v>
      </c>
      <c r="N1264">
        <v>105</v>
      </c>
      <c r="O1264" s="5">
        <f>($E1264/$D1264)*100</f>
        <v>125.41538461538462</v>
      </c>
      <c r="P1264">
        <f>AVERAGE($E1264,$N1264)</f>
        <v>4128.5</v>
      </c>
      <c r="Q1264" t="s">
        <v>8325</v>
      </c>
      <c r="R1264" t="s">
        <v>8326</v>
      </c>
      <c r="S1264" t="s">
        <v>8276</v>
      </c>
      <c r="T1264" t="b">
        <v>1</v>
      </c>
    </row>
    <row r="1265" spans="1:20" ht="33" x14ac:dyDescent="0.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 s="9">
        <f>(I1265/86400)+25569+(-5/24)</f>
        <v>41726.833333333328</v>
      </c>
      <c r="K1265">
        <v>1393034470</v>
      </c>
      <c r="L1265" s="9">
        <f>($K1265/86400)+DATE(1970,1,1)</f>
        <v>41692.084143518521</v>
      </c>
      <c r="M1265" t="b">
        <v>1</v>
      </c>
      <c r="N1265">
        <v>41</v>
      </c>
      <c r="O1265" s="5">
        <f>($E1265/$D1265)*100</f>
        <v>119</v>
      </c>
      <c r="P1265">
        <f>AVERAGE($E1265,$N1265)</f>
        <v>913</v>
      </c>
      <c r="Q1265" t="s">
        <v>8325</v>
      </c>
      <c r="R1265" t="s">
        <v>8326</v>
      </c>
      <c r="S1265" t="s">
        <v>8276</v>
      </c>
      <c r="T1265" t="b">
        <v>1</v>
      </c>
    </row>
    <row r="1266" spans="1:20" ht="66" x14ac:dyDescent="0.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 s="9">
        <f>(I1266/86400)+25569+(-5/24)</f>
        <v>41576.454664351848</v>
      </c>
      <c r="K1266">
        <v>1380556483</v>
      </c>
      <c r="L1266" s="9">
        <f>($K1266/86400)+DATE(1970,1,1)</f>
        <v>41547.662997685184</v>
      </c>
      <c r="M1266" t="b">
        <v>1</v>
      </c>
      <c r="N1266">
        <v>34</v>
      </c>
      <c r="O1266" s="5">
        <f>($E1266/$D1266)*100</f>
        <v>166.46153846153845</v>
      </c>
      <c r="P1266">
        <f>AVERAGE($E1266,$N1266)</f>
        <v>558</v>
      </c>
      <c r="Q1266" t="s">
        <v>8325</v>
      </c>
      <c r="R1266" t="s">
        <v>8326</v>
      </c>
      <c r="S1266" t="s">
        <v>8276</v>
      </c>
      <c r="T1266" t="b">
        <v>1</v>
      </c>
    </row>
    <row r="1267" spans="1:20" ht="66" x14ac:dyDescent="0.3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 s="9">
        <f>(I1267/86400)+25569+(-5/24)</f>
        <v>40512.446932870364</v>
      </c>
      <c r="K1267">
        <v>1287071015</v>
      </c>
      <c r="L1267" s="9">
        <f>($K1267/86400)+DATE(1970,1,1)</f>
        <v>40465.655266203699</v>
      </c>
      <c r="M1267" t="b">
        <v>1</v>
      </c>
      <c r="N1267">
        <v>66</v>
      </c>
      <c r="O1267" s="5">
        <f>($E1267/$D1267)*100</f>
        <v>119.14771428571429</v>
      </c>
      <c r="P1267">
        <f>AVERAGE($E1267,$N1267)</f>
        <v>2118.085</v>
      </c>
      <c r="Q1267" t="s">
        <v>8325</v>
      </c>
      <c r="R1267" t="s">
        <v>8326</v>
      </c>
      <c r="S1267" t="s">
        <v>8276</v>
      </c>
      <c r="T1267" t="b">
        <v>1</v>
      </c>
    </row>
    <row r="1268" spans="1:20" ht="49.5" x14ac:dyDescent="0.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 s="9">
        <f>(I1268/86400)+25569+(-5/24)</f>
        <v>41650.668344907404</v>
      </c>
      <c r="K1268">
        <v>1386882145</v>
      </c>
      <c r="L1268" s="9">
        <f>($K1268/86400)+DATE(1970,1,1)</f>
        <v>41620.87667824074</v>
      </c>
      <c r="M1268" t="b">
        <v>1</v>
      </c>
      <c r="N1268">
        <v>50</v>
      </c>
      <c r="O1268" s="5">
        <f>($E1268/$D1268)*100</f>
        <v>100.47368421052632</v>
      </c>
      <c r="P1268">
        <f>AVERAGE($E1268,$N1268)</f>
        <v>4797.5</v>
      </c>
      <c r="Q1268" t="s">
        <v>8325</v>
      </c>
      <c r="R1268" t="s">
        <v>8326</v>
      </c>
      <c r="S1268" t="s">
        <v>8276</v>
      </c>
      <c r="T1268" t="b">
        <v>1</v>
      </c>
    </row>
    <row r="1269" spans="1:20" ht="66" x14ac:dyDescent="0.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 s="9">
        <f>(I1269/86400)+25569+(-5/24)</f>
        <v>41479.376828703702</v>
      </c>
      <c r="K1269">
        <v>1372082558</v>
      </c>
      <c r="L1269" s="9">
        <f>($K1269/86400)+DATE(1970,1,1)</f>
        <v>41449.585162037038</v>
      </c>
      <c r="M1269" t="b">
        <v>1</v>
      </c>
      <c r="N1269">
        <v>159</v>
      </c>
      <c r="O1269" s="5">
        <f>($E1269/$D1269)*100</f>
        <v>101.8</v>
      </c>
      <c r="P1269">
        <f>AVERAGE($E1269,$N1269)</f>
        <v>11277.5</v>
      </c>
      <c r="Q1269" t="s">
        <v>8325</v>
      </c>
      <c r="R1269" t="s">
        <v>8326</v>
      </c>
      <c r="S1269" t="s">
        <v>8276</v>
      </c>
      <c r="T1269" t="b">
        <v>1</v>
      </c>
    </row>
    <row r="1270" spans="1:20" ht="49.5" x14ac:dyDescent="0.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 s="9">
        <f>(I1270/86400)+25569+(-5/24)</f>
        <v>41537.637118055551</v>
      </c>
      <c r="K1270">
        <v>1377116247</v>
      </c>
      <c r="L1270" s="9">
        <f>($K1270/86400)+DATE(1970,1,1)</f>
        <v>41507.845451388886</v>
      </c>
      <c r="M1270" t="b">
        <v>1</v>
      </c>
      <c r="N1270">
        <v>182</v>
      </c>
      <c r="O1270" s="5">
        <f>($E1270/$D1270)*100</f>
        <v>116.66666666666667</v>
      </c>
      <c r="P1270">
        <f>AVERAGE($E1270,$N1270)</f>
        <v>7091</v>
      </c>
      <c r="Q1270" t="s">
        <v>8325</v>
      </c>
      <c r="R1270" t="s">
        <v>8326</v>
      </c>
      <c r="S1270" t="s">
        <v>8276</v>
      </c>
      <c r="T1270" t="b">
        <v>1</v>
      </c>
    </row>
    <row r="1271" spans="1:20" ht="66" x14ac:dyDescent="0.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 s="9">
        <f>(I1271/86400)+25569+(-5/24)</f>
        <v>42475.791666666664</v>
      </c>
      <c r="K1271">
        <v>1458157512</v>
      </c>
      <c r="L1271" s="9">
        <f>($K1271/86400)+DATE(1970,1,1)</f>
        <v>42445.823055555556</v>
      </c>
      <c r="M1271" t="b">
        <v>1</v>
      </c>
      <c r="N1271">
        <v>206</v>
      </c>
      <c r="O1271" s="5">
        <f>($E1271/$D1271)*100</f>
        <v>108.64893617021276</v>
      </c>
      <c r="P1271">
        <f>AVERAGE($E1271,$N1271)</f>
        <v>10316</v>
      </c>
      <c r="Q1271" t="s">
        <v>8325</v>
      </c>
      <c r="R1271" t="s">
        <v>8326</v>
      </c>
      <c r="S1271" t="s">
        <v>8276</v>
      </c>
      <c r="T1271" t="b">
        <v>1</v>
      </c>
    </row>
    <row r="1272" spans="1:20" ht="49.5" x14ac:dyDescent="0.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 s="9">
        <f>(I1272/86400)+25569+(-5/24)</f>
        <v>40993.60696759259</v>
      </c>
      <c r="K1272">
        <v>1327523642</v>
      </c>
      <c r="L1272" s="9">
        <f>($K1272/86400)+DATE(1970,1,1)</f>
        <v>40933.85696759259</v>
      </c>
      <c r="M1272" t="b">
        <v>1</v>
      </c>
      <c r="N1272">
        <v>169</v>
      </c>
      <c r="O1272" s="5">
        <f>($E1272/$D1272)*100</f>
        <v>114.72</v>
      </c>
      <c r="P1272">
        <f>AVERAGE($E1272,$N1272)</f>
        <v>5820.5</v>
      </c>
      <c r="Q1272" t="s">
        <v>8325</v>
      </c>
      <c r="R1272" t="s">
        <v>8326</v>
      </c>
      <c r="S1272" t="s">
        <v>8276</v>
      </c>
      <c r="T1272" t="b">
        <v>1</v>
      </c>
    </row>
    <row r="1273" spans="1:20" ht="66" x14ac:dyDescent="0.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 s="9">
        <f>(I1273/86400)+25569+(-5/24)</f>
        <v>41591.516886574071</v>
      </c>
      <c r="K1273">
        <v>1381767859</v>
      </c>
      <c r="L1273" s="9">
        <f>($K1273/86400)+DATE(1970,1,1)</f>
        <v>41561.683553240742</v>
      </c>
      <c r="M1273" t="b">
        <v>1</v>
      </c>
      <c r="N1273">
        <v>31</v>
      </c>
      <c r="O1273" s="5">
        <f>($E1273/$D1273)*100</f>
        <v>101.8</v>
      </c>
      <c r="P1273">
        <f>AVERAGE($E1273,$N1273)</f>
        <v>3833</v>
      </c>
      <c r="Q1273" t="s">
        <v>8325</v>
      </c>
      <c r="R1273" t="s">
        <v>8326</v>
      </c>
      <c r="S1273" t="s">
        <v>8276</v>
      </c>
      <c r="T1273" t="b">
        <v>1</v>
      </c>
    </row>
    <row r="1274" spans="1:20" ht="66" x14ac:dyDescent="0.3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 s="9">
        <f>(I1274/86400)+25569+(-5/24)</f>
        <v>40343.958333333328</v>
      </c>
      <c r="K1274">
        <v>1270576379</v>
      </c>
      <c r="L1274" s="9">
        <f>($K1274/86400)+DATE(1970,1,1)</f>
        <v>40274.745127314818</v>
      </c>
      <c r="M1274" t="b">
        <v>1</v>
      </c>
      <c r="N1274">
        <v>28</v>
      </c>
      <c r="O1274" s="5">
        <f>($E1274/$D1274)*100</f>
        <v>106</v>
      </c>
      <c r="P1274">
        <f>AVERAGE($E1274,$N1274)</f>
        <v>2664</v>
      </c>
      <c r="Q1274" t="s">
        <v>8325</v>
      </c>
      <c r="R1274" t="s">
        <v>8326</v>
      </c>
      <c r="S1274" t="s">
        <v>8276</v>
      </c>
      <c r="T1274" t="b">
        <v>1</v>
      </c>
    </row>
    <row r="1275" spans="1:20" ht="49.5" x14ac:dyDescent="0.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 s="9">
        <f>(I1275/86400)+25569+(-5/24)</f>
        <v>41882.521886574068</v>
      </c>
      <c r="K1275">
        <v>1406914291</v>
      </c>
      <c r="L1275" s="9">
        <f>($K1275/86400)+DATE(1970,1,1)</f>
        <v>41852.730219907404</v>
      </c>
      <c r="M1275" t="b">
        <v>1</v>
      </c>
      <c r="N1275">
        <v>54</v>
      </c>
      <c r="O1275" s="5">
        <f>($E1275/$D1275)*100</f>
        <v>103.49999999999999</v>
      </c>
      <c r="P1275">
        <f>AVERAGE($E1275,$N1275)</f>
        <v>2097</v>
      </c>
      <c r="Q1275" t="s">
        <v>8325</v>
      </c>
      <c r="R1275" t="s">
        <v>8326</v>
      </c>
      <c r="S1275" t="s">
        <v>8276</v>
      </c>
      <c r="T1275" t="b">
        <v>1</v>
      </c>
    </row>
    <row r="1276" spans="1:20" ht="49.5" x14ac:dyDescent="0.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 s="9">
        <f>(I1276/86400)+25569+(-5/24)</f>
        <v>41151.481770833328</v>
      </c>
      <c r="K1276">
        <v>1343320425</v>
      </c>
      <c r="L1276" s="9">
        <f>($K1276/86400)+DATE(1970,1,1)</f>
        <v>41116.690104166664</v>
      </c>
      <c r="M1276" t="b">
        <v>1</v>
      </c>
      <c r="N1276">
        <v>467</v>
      </c>
      <c r="O1276" s="5">
        <f>($E1276/$D1276)*100</f>
        <v>154.97535999999999</v>
      </c>
      <c r="P1276">
        <f>AVERAGE($E1276,$N1276)</f>
        <v>19605.419999999998</v>
      </c>
      <c r="Q1276" t="s">
        <v>8325</v>
      </c>
      <c r="R1276" t="s">
        <v>8326</v>
      </c>
      <c r="S1276" t="s">
        <v>8276</v>
      </c>
      <c r="T1276" t="b">
        <v>1</v>
      </c>
    </row>
    <row r="1277" spans="1:20" ht="66" x14ac:dyDescent="0.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 s="9">
        <f>(I1277/86400)+25569+(-5/24)</f>
        <v>41493.659571759257</v>
      </c>
      <c r="K1277">
        <v>1372884587</v>
      </c>
      <c r="L1277" s="9">
        <f>($K1277/86400)+DATE(1970,1,1)</f>
        <v>41458.867905092593</v>
      </c>
      <c r="M1277" t="b">
        <v>1</v>
      </c>
      <c r="N1277">
        <v>389</v>
      </c>
      <c r="O1277" s="5">
        <f>($E1277/$D1277)*100</f>
        <v>162.14066666666668</v>
      </c>
      <c r="P1277">
        <f>AVERAGE($E1277,$N1277)</f>
        <v>12355.05</v>
      </c>
      <c r="Q1277" t="s">
        <v>8325</v>
      </c>
      <c r="R1277" t="s">
        <v>8326</v>
      </c>
      <c r="S1277" t="s">
        <v>8276</v>
      </c>
      <c r="T1277" t="b">
        <v>1</v>
      </c>
    </row>
    <row r="1278" spans="1:20" ht="33" x14ac:dyDescent="0.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 s="9">
        <f>(I1278/86400)+25569+(-5/24)</f>
        <v>40056.958333333328</v>
      </c>
      <c r="K1278">
        <v>1247504047</v>
      </c>
      <c r="L1278" s="9">
        <f>($K1278/86400)+DATE(1970,1,1)</f>
        <v>40007.704247685186</v>
      </c>
      <c r="M1278" t="b">
        <v>1</v>
      </c>
      <c r="N1278">
        <v>68</v>
      </c>
      <c r="O1278" s="5">
        <f>($E1278/$D1278)*100</f>
        <v>104.42100000000001</v>
      </c>
      <c r="P1278">
        <f>AVERAGE($E1278,$N1278)</f>
        <v>1600.3150000000001</v>
      </c>
      <c r="Q1278" t="s">
        <v>8325</v>
      </c>
      <c r="R1278" t="s">
        <v>8326</v>
      </c>
      <c r="S1278" t="s">
        <v>8276</v>
      </c>
      <c r="T1278" t="b">
        <v>1</v>
      </c>
    </row>
    <row r="1279" spans="1:20" ht="66" x14ac:dyDescent="0.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 s="9">
        <f>(I1279/86400)+25569+(-5/24)</f>
        <v>41156.35355324074</v>
      </c>
      <c r="K1279">
        <v>1343741347</v>
      </c>
      <c r="L1279" s="9">
        <f>($K1279/86400)+DATE(1970,1,1)</f>
        <v>41121.561886574076</v>
      </c>
      <c r="M1279" t="b">
        <v>1</v>
      </c>
      <c r="N1279">
        <v>413</v>
      </c>
      <c r="O1279" s="5">
        <f>($E1279/$D1279)*100</f>
        <v>106.12433333333333</v>
      </c>
      <c r="P1279">
        <f>AVERAGE($E1279,$N1279)</f>
        <v>8165.8249999999998</v>
      </c>
      <c r="Q1279" t="s">
        <v>8325</v>
      </c>
      <c r="R1279" t="s">
        <v>8326</v>
      </c>
      <c r="S1279" t="s">
        <v>8276</v>
      </c>
      <c r="T1279" t="b">
        <v>1</v>
      </c>
    </row>
    <row r="1280" spans="1:20" ht="66" x14ac:dyDescent="0.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 s="9">
        <f>(I1280/86400)+25569+(-5/24)</f>
        <v>41814.875</v>
      </c>
      <c r="K1280">
        <v>1401196766</v>
      </c>
      <c r="L1280" s="9">
        <f>($K1280/86400)+DATE(1970,1,1)</f>
        <v>41786.555162037039</v>
      </c>
      <c r="M1280" t="b">
        <v>1</v>
      </c>
      <c r="N1280">
        <v>190</v>
      </c>
      <c r="O1280" s="5">
        <f>($E1280/$D1280)*100</f>
        <v>154.93846153846152</v>
      </c>
      <c r="P1280">
        <f>AVERAGE($E1280,$N1280)</f>
        <v>5130.5</v>
      </c>
      <c r="Q1280" t="s">
        <v>8325</v>
      </c>
      <c r="R1280" t="s">
        <v>8326</v>
      </c>
      <c r="S1280" t="s">
        <v>8276</v>
      </c>
      <c r="T1280" t="b">
        <v>1</v>
      </c>
    </row>
    <row r="1281" spans="1:20" ht="66" x14ac:dyDescent="0.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 s="9">
        <f>(I1281/86400)+25569+(-5/24)</f>
        <v>41721.849189814813</v>
      </c>
      <c r="K1281">
        <v>1392171770</v>
      </c>
      <c r="L1281" s="9">
        <f>($K1281/86400)+DATE(1970,1,1)</f>
        <v>41682.099189814813</v>
      </c>
      <c r="M1281" t="b">
        <v>1</v>
      </c>
      <c r="N1281">
        <v>189</v>
      </c>
      <c r="O1281" s="5">
        <f>($E1281/$D1281)*100</f>
        <v>110.77157238734421</v>
      </c>
      <c r="P1281">
        <f>AVERAGE($E1281,$N1281)</f>
        <v>7026.585</v>
      </c>
      <c r="Q1281" t="s">
        <v>8325</v>
      </c>
      <c r="R1281" t="s">
        <v>8326</v>
      </c>
      <c r="S1281" t="s">
        <v>8276</v>
      </c>
      <c r="T1281" t="b">
        <v>1</v>
      </c>
    </row>
    <row r="1282" spans="1:20" ht="49.5" x14ac:dyDescent="0.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 s="9">
        <f>(I1282/86400)+25569+(-5/24)</f>
        <v>40603.54923611111</v>
      </c>
      <c r="K1282">
        <v>1291227054</v>
      </c>
      <c r="L1282" s="9">
        <f>($K1282/86400)+DATE(1970,1,1)</f>
        <v>40513.757569444446</v>
      </c>
      <c r="M1282" t="b">
        <v>1</v>
      </c>
      <c r="N1282">
        <v>130</v>
      </c>
      <c r="O1282" s="5">
        <f>($E1282/$D1282)*100</f>
        <v>110.91186666666665</v>
      </c>
      <c r="P1282">
        <f>AVERAGE($E1282,$N1282)</f>
        <v>8383.39</v>
      </c>
      <c r="Q1282" t="s">
        <v>8325</v>
      </c>
      <c r="R1282" t="s">
        <v>8326</v>
      </c>
      <c r="S1282" t="s">
        <v>8276</v>
      </c>
      <c r="T1282" t="b">
        <v>1</v>
      </c>
    </row>
    <row r="1283" spans="1:20" ht="66" x14ac:dyDescent="0.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 s="9">
        <f>(I1283/86400)+25569+(-5/24)</f>
        <v>41483.535138888888</v>
      </c>
      <c r="K1283">
        <v>1373305836</v>
      </c>
      <c r="L1283" s="9">
        <f>($K1283/86400)+DATE(1970,1,1)</f>
        <v>41463.743472222224</v>
      </c>
      <c r="M1283" t="b">
        <v>1</v>
      </c>
      <c r="N1283">
        <v>74</v>
      </c>
      <c r="O1283" s="5">
        <f>($E1283/$D1283)*100</f>
        <v>110.71428571428572</v>
      </c>
      <c r="P1283">
        <f>AVERAGE($E1283,$N1283)</f>
        <v>3912</v>
      </c>
      <c r="Q1283" t="s">
        <v>8325</v>
      </c>
      <c r="R1283" t="s">
        <v>8326</v>
      </c>
      <c r="S1283" t="s">
        <v>8276</v>
      </c>
      <c r="T1283" t="b">
        <v>1</v>
      </c>
    </row>
    <row r="1284" spans="1:20" ht="66" x14ac:dyDescent="0.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 s="9">
        <f>(I1284/86400)+25569+(-5/24)</f>
        <v>41616.999305555553</v>
      </c>
      <c r="K1284">
        <v>1383909855</v>
      </c>
      <c r="L1284" s="9">
        <f>($K1284/86400)+DATE(1970,1,1)</f>
        <v>41586.475173611107</v>
      </c>
      <c r="M1284" t="b">
        <v>1</v>
      </c>
      <c r="N1284">
        <v>274</v>
      </c>
      <c r="O1284" s="5">
        <f>($E1284/$D1284)*100</f>
        <v>123.61333333333333</v>
      </c>
      <c r="P1284">
        <f>AVERAGE($E1284,$N1284)</f>
        <v>9408</v>
      </c>
      <c r="Q1284" t="s">
        <v>8325</v>
      </c>
      <c r="R1284" t="s">
        <v>8326</v>
      </c>
      <c r="S1284" t="s">
        <v>8276</v>
      </c>
      <c r="T1284" t="b">
        <v>1</v>
      </c>
    </row>
    <row r="1285" spans="1:20" ht="49.5" x14ac:dyDescent="0.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 s="9">
        <f>(I1285/86400)+25569+(-5/24)</f>
        <v>41343.958333333328</v>
      </c>
      <c r="K1285">
        <v>1360948389</v>
      </c>
      <c r="L1285" s="9">
        <f>($K1285/86400)+DATE(1970,1,1)</f>
        <v>41320.717465277776</v>
      </c>
      <c r="M1285" t="b">
        <v>1</v>
      </c>
      <c r="N1285">
        <v>22</v>
      </c>
      <c r="O1285" s="5">
        <f>($E1285/$D1285)*100</f>
        <v>211.05</v>
      </c>
      <c r="P1285">
        <f>AVERAGE($E1285,$N1285)</f>
        <v>1066.25</v>
      </c>
      <c r="Q1285" t="s">
        <v>8325</v>
      </c>
      <c r="R1285" t="s">
        <v>8326</v>
      </c>
      <c r="S1285" t="s">
        <v>8276</v>
      </c>
      <c r="T1285" t="b">
        <v>1</v>
      </c>
    </row>
    <row r="1286" spans="1:20" ht="66" x14ac:dyDescent="0.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 s="9">
        <f>(I1286/86400)+25569+(-5/24)</f>
        <v>42735.499305555553</v>
      </c>
      <c r="K1286">
        <v>1481175482</v>
      </c>
      <c r="L1286" s="9">
        <f>($K1286/86400)+DATE(1970,1,1)</f>
        <v>42712.23474537037</v>
      </c>
      <c r="M1286" t="b">
        <v>0</v>
      </c>
      <c r="N1286">
        <v>31</v>
      </c>
      <c r="O1286" s="5">
        <f>($E1286/$D1286)*100</f>
        <v>101</v>
      </c>
      <c r="P1286">
        <f>AVERAGE($E1286,$N1286)</f>
        <v>1025.5</v>
      </c>
      <c r="Q1286" t="s">
        <v>8317</v>
      </c>
      <c r="R1286" t="s">
        <v>8318</v>
      </c>
      <c r="S1286" t="s">
        <v>8271</v>
      </c>
      <c r="T1286" t="b">
        <v>1</v>
      </c>
    </row>
    <row r="1287" spans="1:20" ht="66" x14ac:dyDescent="0.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 s="9">
        <f>(I1287/86400)+25569+(-5/24)</f>
        <v>42175.374710648146</v>
      </c>
      <c r="K1287">
        <v>1433512775</v>
      </c>
      <c r="L1287" s="9">
        <f>($K1287/86400)+DATE(1970,1,1)</f>
        <v>42160.583043981482</v>
      </c>
      <c r="M1287" t="b">
        <v>0</v>
      </c>
      <c r="N1287">
        <v>63</v>
      </c>
      <c r="O1287" s="5">
        <f>($E1287/$D1287)*100</f>
        <v>101.64999999999999</v>
      </c>
      <c r="P1287">
        <f>AVERAGE($E1287,$N1287)</f>
        <v>1048</v>
      </c>
      <c r="Q1287" t="s">
        <v>8317</v>
      </c>
      <c r="R1287" t="s">
        <v>8318</v>
      </c>
      <c r="S1287" t="s">
        <v>8271</v>
      </c>
      <c r="T1287" t="b">
        <v>1</v>
      </c>
    </row>
    <row r="1288" spans="1:20" ht="49.5" x14ac:dyDescent="0.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 s="9">
        <f>(I1288/86400)+25569+(-5/24)</f>
        <v>42052.374999999993</v>
      </c>
      <c r="K1288">
        <v>1423041227</v>
      </c>
      <c r="L1288" s="9">
        <f>($K1288/86400)+DATE(1970,1,1)</f>
        <v>42039.384571759263</v>
      </c>
      <c r="M1288" t="b">
        <v>0</v>
      </c>
      <c r="N1288">
        <v>20</v>
      </c>
      <c r="O1288" s="5">
        <f>($E1288/$D1288)*100</f>
        <v>108.33333333333333</v>
      </c>
      <c r="P1288">
        <f>AVERAGE($E1288,$N1288)</f>
        <v>822.5</v>
      </c>
      <c r="Q1288" t="s">
        <v>8317</v>
      </c>
      <c r="R1288" t="s">
        <v>8318</v>
      </c>
      <c r="S1288" t="s">
        <v>8271</v>
      </c>
      <c r="T1288" t="b">
        <v>1</v>
      </c>
    </row>
    <row r="1289" spans="1:20" ht="99" x14ac:dyDescent="0.3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 s="9">
        <f>(I1289/86400)+25569+(-5/24)</f>
        <v>42167.412685185183</v>
      </c>
      <c r="K1289">
        <v>1428936856</v>
      </c>
      <c r="L1289" s="9">
        <f>($K1289/86400)+DATE(1970,1,1)</f>
        <v>42107.621018518519</v>
      </c>
      <c r="M1289" t="b">
        <v>0</v>
      </c>
      <c r="N1289">
        <v>25</v>
      </c>
      <c r="O1289" s="5">
        <f>($E1289/$D1289)*100</f>
        <v>242</v>
      </c>
      <c r="P1289">
        <f>AVERAGE($E1289,$N1289)</f>
        <v>315</v>
      </c>
      <c r="Q1289" t="s">
        <v>8317</v>
      </c>
      <c r="R1289" t="s">
        <v>8318</v>
      </c>
      <c r="S1289" t="s">
        <v>8271</v>
      </c>
      <c r="T1289" t="b">
        <v>1</v>
      </c>
    </row>
    <row r="1290" spans="1:20" ht="66" x14ac:dyDescent="0.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 s="9">
        <f>(I1290/86400)+25569+(-5/24)</f>
        <v>42591.958333333336</v>
      </c>
      <c r="K1290">
        <v>1468122163</v>
      </c>
      <c r="L1290" s="9">
        <f>($K1290/86400)+DATE(1970,1,1)</f>
        <v>42561.154664351852</v>
      </c>
      <c r="M1290" t="b">
        <v>0</v>
      </c>
      <c r="N1290">
        <v>61</v>
      </c>
      <c r="O1290" s="5">
        <f>($E1290/$D1290)*100</f>
        <v>100.44999999999999</v>
      </c>
      <c r="P1290">
        <f>AVERAGE($E1290,$N1290)</f>
        <v>2039.5</v>
      </c>
      <c r="Q1290" t="s">
        <v>8317</v>
      </c>
      <c r="R1290" t="s">
        <v>8318</v>
      </c>
      <c r="S1290" t="s">
        <v>8271</v>
      </c>
      <c r="T1290" t="b">
        <v>1</v>
      </c>
    </row>
    <row r="1291" spans="1:20" ht="49.5" x14ac:dyDescent="0.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 s="9">
        <f>(I1291/86400)+25569+(-5/24)</f>
        <v>42738.926446759258</v>
      </c>
      <c r="K1291">
        <v>1480907645</v>
      </c>
      <c r="L1291" s="9">
        <f>($K1291/86400)+DATE(1970,1,1)</f>
        <v>42709.134780092594</v>
      </c>
      <c r="M1291" t="b">
        <v>0</v>
      </c>
      <c r="N1291">
        <v>52</v>
      </c>
      <c r="O1291" s="5">
        <f>($E1291/$D1291)*100</f>
        <v>125.06666666666666</v>
      </c>
      <c r="P1291">
        <f>AVERAGE($E1291,$N1291)</f>
        <v>964</v>
      </c>
      <c r="Q1291" t="s">
        <v>8317</v>
      </c>
      <c r="R1291" t="s">
        <v>8318</v>
      </c>
      <c r="S1291" t="s">
        <v>8271</v>
      </c>
      <c r="T1291" t="b">
        <v>1</v>
      </c>
    </row>
    <row r="1292" spans="1:20" ht="33" x14ac:dyDescent="0.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 s="9">
        <f>(I1292/86400)+25569+(-5/24)</f>
        <v>42117.082638888889</v>
      </c>
      <c r="K1292">
        <v>1427121931</v>
      </c>
      <c r="L1292" s="9">
        <f>($K1292/86400)+DATE(1970,1,1)</f>
        <v>42086.614942129629</v>
      </c>
      <c r="M1292" t="b">
        <v>0</v>
      </c>
      <c r="N1292">
        <v>86</v>
      </c>
      <c r="O1292" s="5">
        <f>($E1292/$D1292)*100</f>
        <v>108.57142857142857</v>
      </c>
      <c r="P1292">
        <f>AVERAGE($E1292,$N1292)</f>
        <v>1943</v>
      </c>
      <c r="Q1292" t="s">
        <v>8317</v>
      </c>
      <c r="R1292" t="s">
        <v>8318</v>
      </c>
      <c r="S1292" t="s">
        <v>8271</v>
      </c>
      <c r="T1292" t="b">
        <v>1</v>
      </c>
    </row>
    <row r="1293" spans="1:20" ht="66" x14ac:dyDescent="0.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 s="9">
        <f>(I1293/86400)+25569+(-5/24)</f>
        <v>42101.083333333336</v>
      </c>
      <c r="K1293">
        <v>1425224391</v>
      </c>
      <c r="L1293" s="9">
        <f>($K1293/86400)+DATE(1970,1,1)</f>
        <v>42064.652673611112</v>
      </c>
      <c r="M1293" t="b">
        <v>0</v>
      </c>
      <c r="N1293">
        <v>42</v>
      </c>
      <c r="O1293" s="5">
        <f>($E1293/$D1293)*100</f>
        <v>145.70000000000002</v>
      </c>
      <c r="P1293">
        <f>AVERAGE($E1293,$N1293)</f>
        <v>2206.5</v>
      </c>
      <c r="Q1293" t="s">
        <v>8317</v>
      </c>
      <c r="R1293" t="s">
        <v>8318</v>
      </c>
      <c r="S1293" t="s">
        <v>8271</v>
      </c>
      <c r="T1293" t="b">
        <v>1</v>
      </c>
    </row>
    <row r="1294" spans="1:20" ht="66" x14ac:dyDescent="0.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 s="9">
        <f>(I1294/86400)+25569+(-5/24)</f>
        <v>42283.749305555553</v>
      </c>
      <c r="K1294">
        <v>1441822828</v>
      </c>
      <c r="L1294" s="9">
        <f>($K1294/86400)+DATE(1970,1,1)</f>
        <v>42256.764212962968</v>
      </c>
      <c r="M1294" t="b">
        <v>0</v>
      </c>
      <c r="N1294">
        <v>52</v>
      </c>
      <c r="O1294" s="5">
        <f>($E1294/$D1294)*100</f>
        <v>110.00000000000001</v>
      </c>
      <c r="P1294">
        <f>AVERAGE($E1294,$N1294)</f>
        <v>961</v>
      </c>
      <c r="Q1294" t="s">
        <v>8317</v>
      </c>
      <c r="R1294" t="s">
        <v>8318</v>
      </c>
      <c r="S1294" t="s">
        <v>8271</v>
      </c>
      <c r="T1294" t="b">
        <v>1</v>
      </c>
    </row>
    <row r="1295" spans="1:20" ht="66" x14ac:dyDescent="0.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 s="9">
        <f>(I1295/86400)+25569+(-5/24)</f>
        <v>42322.534386574072</v>
      </c>
      <c r="K1295">
        <v>1444927771</v>
      </c>
      <c r="L1295" s="9">
        <f>($K1295/86400)+DATE(1970,1,1)</f>
        <v>42292.701053240744</v>
      </c>
      <c r="M1295" t="b">
        <v>0</v>
      </c>
      <c r="N1295">
        <v>120</v>
      </c>
      <c r="O1295" s="5">
        <f>($E1295/$D1295)*100</f>
        <v>102.23333333333333</v>
      </c>
      <c r="P1295">
        <f>AVERAGE($E1295,$N1295)</f>
        <v>7727.5</v>
      </c>
      <c r="Q1295" t="s">
        <v>8317</v>
      </c>
      <c r="R1295" t="s">
        <v>8318</v>
      </c>
      <c r="S1295" t="s">
        <v>8271</v>
      </c>
      <c r="T1295" t="b">
        <v>1</v>
      </c>
    </row>
    <row r="1296" spans="1:20" ht="66" x14ac:dyDescent="0.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 s="9">
        <f>(I1296/86400)+25569+(-5/24)</f>
        <v>42296.249999999993</v>
      </c>
      <c r="K1296">
        <v>1443696797</v>
      </c>
      <c r="L1296" s="9">
        <f>($K1296/86400)+DATE(1970,1,1)</f>
        <v>42278.453668981485</v>
      </c>
      <c r="M1296" t="b">
        <v>0</v>
      </c>
      <c r="N1296">
        <v>22</v>
      </c>
      <c r="O1296" s="5">
        <f>($E1296/$D1296)*100</f>
        <v>122</v>
      </c>
      <c r="P1296">
        <f>AVERAGE($E1296,$N1296)</f>
        <v>316</v>
      </c>
      <c r="Q1296" t="s">
        <v>8317</v>
      </c>
      <c r="R1296" t="s">
        <v>8318</v>
      </c>
      <c r="S1296" t="s">
        <v>8271</v>
      </c>
      <c r="T1296" t="b">
        <v>1</v>
      </c>
    </row>
    <row r="1297" spans="1:20" ht="66" x14ac:dyDescent="0.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 s="9">
        <f>(I1297/86400)+25569+(-5/24)</f>
        <v>42214.499999999993</v>
      </c>
      <c r="K1297">
        <v>1435585497</v>
      </c>
      <c r="L1297" s="9">
        <f>($K1297/86400)+DATE(1970,1,1)</f>
        <v>42184.572881944448</v>
      </c>
      <c r="M1297" t="b">
        <v>0</v>
      </c>
      <c r="N1297">
        <v>64</v>
      </c>
      <c r="O1297" s="5">
        <f>($E1297/$D1297)*100</f>
        <v>101.96000000000001</v>
      </c>
      <c r="P1297">
        <f>AVERAGE($E1297,$N1297)</f>
        <v>1306.5</v>
      </c>
      <c r="Q1297" t="s">
        <v>8317</v>
      </c>
      <c r="R1297" t="s">
        <v>8318</v>
      </c>
      <c r="S1297" t="s">
        <v>8271</v>
      </c>
      <c r="T1297" t="b">
        <v>1</v>
      </c>
    </row>
    <row r="1298" spans="1:20" ht="66" x14ac:dyDescent="0.3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 s="9">
        <f>(I1298/86400)+25569+(-5/24)</f>
        <v>42442.800613425927</v>
      </c>
      <c r="K1298">
        <v>1456189973</v>
      </c>
      <c r="L1298" s="9">
        <f>($K1298/86400)+DATE(1970,1,1)</f>
        <v>42423.050613425927</v>
      </c>
      <c r="M1298" t="b">
        <v>0</v>
      </c>
      <c r="N1298">
        <v>23</v>
      </c>
      <c r="O1298" s="5">
        <f>($E1298/$D1298)*100</f>
        <v>141.1764705882353</v>
      </c>
      <c r="P1298">
        <f>AVERAGE($E1298,$N1298)</f>
        <v>611.5</v>
      </c>
      <c r="Q1298" t="s">
        <v>8317</v>
      </c>
      <c r="R1298" t="s">
        <v>8318</v>
      </c>
      <c r="S1298" t="s">
        <v>8271</v>
      </c>
      <c r="T1298" t="b">
        <v>1</v>
      </c>
    </row>
    <row r="1299" spans="1:20" ht="66" x14ac:dyDescent="0.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 s="9">
        <f>(I1299/86400)+25569+(-5/24)</f>
        <v>42491.538865740738</v>
      </c>
      <c r="K1299">
        <v>1459533358</v>
      </c>
      <c r="L1299" s="9">
        <f>($K1299/86400)+DATE(1970,1,1)</f>
        <v>42461.747199074074</v>
      </c>
      <c r="M1299" t="b">
        <v>0</v>
      </c>
      <c r="N1299">
        <v>238</v>
      </c>
      <c r="O1299" s="5">
        <f>($E1299/$D1299)*100</f>
        <v>109.52500000000001</v>
      </c>
      <c r="P1299">
        <f>AVERAGE($E1299,$N1299)</f>
        <v>11071.5</v>
      </c>
      <c r="Q1299" t="s">
        <v>8317</v>
      </c>
      <c r="R1299" t="s">
        <v>8318</v>
      </c>
      <c r="S1299" t="s">
        <v>8271</v>
      </c>
      <c r="T1299" t="b">
        <v>1</v>
      </c>
    </row>
    <row r="1300" spans="1:20" ht="66" x14ac:dyDescent="0.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 s="9">
        <f>(I1300/86400)+25569+(-5/24)</f>
        <v>42488.472592592589</v>
      </c>
      <c r="K1300">
        <v>1459268432</v>
      </c>
      <c r="L1300" s="9">
        <f>($K1300/86400)+DATE(1970,1,1)</f>
        <v>42458.680925925924</v>
      </c>
      <c r="M1300" t="b">
        <v>0</v>
      </c>
      <c r="N1300">
        <v>33</v>
      </c>
      <c r="O1300" s="5">
        <f>($E1300/$D1300)*100</f>
        <v>104.65</v>
      </c>
      <c r="P1300">
        <f>AVERAGE($E1300,$N1300)</f>
        <v>1063</v>
      </c>
      <c r="Q1300" t="s">
        <v>8317</v>
      </c>
      <c r="R1300" t="s">
        <v>8318</v>
      </c>
      <c r="S1300" t="s">
        <v>8271</v>
      </c>
      <c r="T1300" t="b">
        <v>1</v>
      </c>
    </row>
    <row r="1301" spans="1:20" ht="49.5" x14ac:dyDescent="0.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 s="9">
        <f>(I1301/86400)+25569+(-5/24)</f>
        <v>42199.606006944443</v>
      </c>
      <c r="K1301">
        <v>1434310359</v>
      </c>
      <c r="L1301" s="9">
        <f>($K1301/86400)+DATE(1970,1,1)</f>
        <v>42169.814340277779</v>
      </c>
      <c r="M1301" t="b">
        <v>0</v>
      </c>
      <c r="N1301">
        <v>32</v>
      </c>
      <c r="O1301" s="5">
        <f>($E1301/$D1301)*100</f>
        <v>124</v>
      </c>
      <c r="P1301">
        <f>AVERAGE($E1301,$N1301)</f>
        <v>2186</v>
      </c>
      <c r="Q1301" t="s">
        <v>8317</v>
      </c>
      <c r="R1301" t="s">
        <v>8318</v>
      </c>
      <c r="S1301" t="s">
        <v>8271</v>
      </c>
      <c r="T1301" t="b">
        <v>1</v>
      </c>
    </row>
    <row r="1302" spans="1:20" ht="66" x14ac:dyDescent="0.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 s="9">
        <f>(I1302/86400)+25569+(-5/24)</f>
        <v>42522.581249999996</v>
      </c>
      <c r="K1302">
        <v>1461427938</v>
      </c>
      <c r="L1302" s="9">
        <f>($K1302/86400)+DATE(1970,1,1)</f>
        <v>42483.675208333334</v>
      </c>
      <c r="M1302" t="b">
        <v>0</v>
      </c>
      <c r="N1302">
        <v>24</v>
      </c>
      <c r="O1302" s="5">
        <f>($E1302/$D1302)*100</f>
        <v>135</v>
      </c>
      <c r="P1302">
        <f>AVERAGE($E1302,$N1302)</f>
        <v>2037</v>
      </c>
      <c r="Q1302" t="s">
        <v>8317</v>
      </c>
      <c r="R1302" t="s">
        <v>8318</v>
      </c>
      <c r="S1302" t="s">
        <v>8271</v>
      </c>
      <c r="T1302" t="b">
        <v>1</v>
      </c>
    </row>
    <row r="1303" spans="1:20" ht="66" x14ac:dyDescent="0.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 s="9">
        <f>(I1303/86400)+25569+(-5/24)</f>
        <v>42205.916666666664</v>
      </c>
      <c r="K1303">
        <v>1436551178</v>
      </c>
      <c r="L1303" s="9">
        <f>($K1303/86400)+DATE(1970,1,1)</f>
        <v>42195.749745370369</v>
      </c>
      <c r="M1303" t="b">
        <v>0</v>
      </c>
      <c r="N1303">
        <v>29</v>
      </c>
      <c r="O1303" s="5">
        <f>($E1303/$D1303)*100</f>
        <v>102.75000000000001</v>
      </c>
      <c r="P1303">
        <f>AVERAGE($E1303,$N1303)</f>
        <v>1042</v>
      </c>
      <c r="Q1303" t="s">
        <v>8317</v>
      </c>
      <c r="R1303" t="s">
        <v>8318</v>
      </c>
      <c r="S1303" t="s">
        <v>8271</v>
      </c>
      <c r="T1303" t="b">
        <v>1</v>
      </c>
    </row>
    <row r="1304" spans="1:20" ht="49.5" x14ac:dyDescent="0.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 s="9">
        <f>(I1304/86400)+25569+(-5/24)</f>
        <v>42704.891331018516</v>
      </c>
      <c r="K1304">
        <v>1477963411</v>
      </c>
      <c r="L1304" s="9">
        <f>($K1304/86400)+DATE(1970,1,1)</f>
        <v>42675.057997685188</v>
      </c>
      <c r="M1304" t="b">
        <v>0</v>
      </c>
      <c r="N1304">
        <v>50</v>
      </c>
      <c r="O1304" s="5">
        <f>($E1304/$D1304)*100</f>
        <v>100</v>
      </c>
      <c r="P1304">
        <f>AVERAGE($E1304,$N1304)</f>
        <v>1275</v>
      </c>
      <c r="Q1304" t="s">
        <v>8317</v>
      </c>
      <c r="R1304" t="s">
        <v>8318</v>
      </c>
      <c r="S1304" t="s">
        <v>8271</v>
      </c>
      <c r="T1304" t="b">
        <v>1</v>
      </c>
    </row>
    <row r="1305" spans="1:20" ht="33" x14ac:dyDescent="0.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 s="9">
        <f>(I1305/86400)+25569+(-5/24)</f>
        <v>42582.249999999993</v>
      </c>
      <c r="K1305">
        <v>1468578920</v>
      </c>
      <c r="L1305" s="9">
        <f>($K1305/86400)+DATE(1970,1,1)</f>
        <v>42566.441203703704</v>
      </c>
      <c r="M1305" t="b">
        <v>0</v>
      </c>
      <c r="N1305">
        <v>108</v>
      </c>
      <c r="O1305" s="5">
        <f>($E1305/$D1305)*100</f>
        <v>130.26085714285716</v>
      </c>
      <c r="P1305">
        <f>AVERAGE($E1305,$N1305)</f>
        <v>2333.5650000000001</v>
      </c>
      <c r="Q1305" t="s">
        <v>8317</v>
      </c>
      <c r="R1305" t="s">
        <v>8318</v>
      </c>
      <c r="S1305" t="s">
        <v>8271</v>
      </c>
      <c r="T1305" t="b">
        <v>1</v>
      </c>
    </row>
    <row r="1306" spans="1:20" ht="49.5" x14ac:dyDescent="0.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 s="9">
        <f>(I1306/86400)+25569+(-5/24)</f>
        <v>42806.944502314807</v>
      </c>
      <c r="K1306">
        <v>1484196005</v>
      </c>
      <c r="L1306" s="9">
        <f>($K1306/86400)+DATE(1970,1,1)</f>
        <v>42747.194502314815</v>
      </c>
      <c r="M1306" t="b">
        <v>0</v>
      </c>
      <c r="N1306">
        <v>104</v>
      </c>
      <c r="O1306" s="5">
        <f>($E1306/$D1306)*100</f>
        <v>39.627499999999998</v>
      </c>
      <c r="P1306">
        <f>AVERAGE($E1306,$N1306)</f>
        <v>7977.5</v>
      </c>
      <c r="Q1306" t="s">
        <v>8319</v>
      </c>
      <c r="R1306" t="s">
        <v>8321</v>
      </c>
      <c r="S1306" t="s">
        <v>8273</v>
      </c>
      <c r="T1306" t="b">
        <v>0</v>
      </c>
    </row>
    <row r="1307" spans="1:20" ht="66" x14ac:dyDescent="0.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 s="9">
        <f>(I1307/86400)+25569+(-5/24)</f>
        <v>42572.520833333336</v>
      </c>
      <c r="K1307">
        <v>1466611108</v>
      </c>
      <c r="L1307" s="9">
        <f>($K1307/86400)+DATE(1970,1,1)</f>
        <v>42543.665601851855</v>
      </c>
      <c r="M1307" t="b">
        <v>0</v>
      </c>
      <c r="N1307">
        <v>86</v>
      </c>
      <c r="O1307" s="5">
        <f>($E1307/$D1307)*100</f>
        <v>25.976666666666663</v>
      </c>
      <c r="P1307">
        <f>AVERAGE($E1307,$N1307)</f>
        <v>3939.5</v>
      </c>
      <c r="Q1307" t="s">
        <v>8319</v>
      </c>
      <c r="R1307" t="s">
        <v>8321</v>
      </c>
      <c r="S1307" t="s">
        <v>8273</v>
      </c>
      <c r="T1307" t="b">
        <v>0</v>
      </c>
    </row>
    <row r="1308" spans="1:20" ht="66" x14ac:dyDescent="0.3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 s="9">
        <f>(I1308/86400)+25569+(-5/24)</f>
        <v>41977.249236111107</v>
      </c>
      <c r="K1308">
        <v>1415098734</v>
      </c>
      <c r="L1308" s="9">
        <f>($K1308/86400)+DATE(1970,1,1)</f>
        <v>41947.457569444443</v>
      </c>
      <c r="M1308" t="b">
        <v>0</v>
      </c>
      <c r="N1308">
        <v>356</v>
      </c>
      <c r="O1308" s="5">
        <f>($E1308/$D1308)*100</f>
        <v>65.24636363636364</v>
      </c>
      <c r="P1308">
        <f>AVERAGE($E1308,$N1308)</f>
        <v>36063.5</v>
      </c>
      <c r="Q1308" t="s">
        <v>8319</v>
      </c>
      <c r="R1308" t="s">
        <v>8321</v>
      </c>
      <c r="S1308" t="s">
        <v>8273</v>
      </c>
      <c r="T1308" t="b">
        <v>0</v>
      </c>
    </row>
    <row r="1309" spans="1:20" ht="33" x14ac:dyDescent="0.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 s="9">
        <f>(I1309/86400)+25569+(-5/24)</f>
        <v>42417.294895833336</v>
      </c>
      <c r="K1309">
        <v>1453118679</v>
      </c>
      <c r="L1309" s="9">
        <f>($K1309/86400)+DATE(1970,1,1)</f>
        <v>42387.503229166672</v>
      </c>
      <c r="M1309" t="b">
        <v>0</v>
      </c>
      <c r="N1309">
        <v>45</v>
      </c>
      <c r="O1309" s="5">
        <f>($E1309/$D1309)*100</f>
        <v>11.514000000000001</v>
      </c>
      <c r="P1309">
        <f>AVERAGE($E1309,$N1309)</f>
        <v>2901</v>
      </c>
      <c r="Q1309" t="s">
        <v>8319</v>
      </c>
      <c r="R1309" t="s">
        <v>8321</v>
      </c>
      <c r="S1309" t="s">
        <v>8273</v>
      </c>
      <c r="T1309" t="b">
        <v>0</v>
      </c>
    </row>
    <row r="1310" spans="1:20" ht="33" x14ac:dyDescent="0.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 s="9">
        <f>(I1310/86400)+25569+(-5/24)</f>
        <v>42651.405231481483</v>
      </c>
      <c r="K1310">
        <v>1472481812</v>
      </c>
      <c r="L1310" s="9">
        <f>($K1310/86400)+DATE(1970,1,1)</f>
        <v>42611.613564814819</v>
      </c>
      <c r="M1310" t="b">
        <v>0</v>
      </c>
      <c r="N1310">
        <v>38</v>
      </c>
      <c r="O1310" s="5">
        <f>($E1310/$D1310)*100</f>
        <v>11.360000000000001</v>
      </c>
      <c r="P1310">
        <f>AVERAGE($E1310,$N1310)</f>
        <v>587</v>
      </c>
      <c r="Q1310" t="s">
        <v>8319</v>
      </c>
      <c r="R1310" t="s">
        <v>8321</v>
      </c>
      <c r="S1310" t="s">
        <v>8273</v>
      </c>
      <c r="T1310" t="b">
        <v>0</v>
      </c>
    </row>
    <row r="1311" spans="1:20" ht="49.5" x14ac:dyDescent="0.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 s="9">
        <f>(I1311/86400)+25569+(-5/24)</f>
        <v>42292.674398148149</v>
      </c>
      <c r="K1311">
        <v>1441919468</v>
      </c>
      <c r="L1311" s="9">
        <f>($K1311/86400)+DATE(1970,1,1)</f>
        <v>42257.882731481484</v>
      </c>
      <c r="M1311" t="b">
        <v>0</v>
      </c>
      <c r="N1311">
        <v>35</v>
      </c>
      <c r="O1311" s="5">
        <f>($E1311/$D1311)*100</f>
        <v>111.99130434782609</v>
      </c>
      <c r="P1311">
        <f>AVERAGE($E1311,$N1311)</f>
        <v>6457</v>
      </c>
      <c r="Q1311" t="s">
        <v>8319</v>
      </c>
      <c r="R1311" t="s">
        <v>8321</v>
      </c>
      <c r="S1311" t="s">
        <v>8273</v>
      </c>
      <c r="T1311" t="b">
        <v>0</v>
      </c>
    </row>
    <row r="1312" spans="1:20" ht="49.5" x14ac:dyDescent="0.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 s="9">
        <f>(I1312/86400)+25569+(-5/24)</f>
        <v>42601.458912037029</v>
      </c>
      <c r="K1312">
        <v>1467734450</v>
      </c>
      <c r="L1312" s="9">
        <f>($K1312/86400)+DATE(1970,1,1)</f>
        <v>42556.667245370365</v>
      </c>
      <c r="M1312" t="b">
        <v>0</v>
      </c>
      <c r="N1312">
        <v>24</v>
      </c>
      <c r="O1312" s="5">
        <f>($E1312/$D1312)*100</f>
        <v>15.5</v>
      </c>
      <c r="P1312">
        <f>AVERAGE($E1312,$N1312)</f>
        <v>1562</v>
      </c>
      <c r="Q1312" t="s">
        <v>8319</v>
      </c>
      <c r="R1312" t="s">
        <v>8321</v>
      </c>
      <c r="S1312" t="s">
        <v>8273</v>
      </c>
      <c r="T1312" t="b">
        <v>0</v>
      </c>
    </row>
    <row r="1313" spans="1:20" ht="66" x14ac:dyDescent="0.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 s="9">
        <f>(I1313/86400)+25569+(-5/24)</f>
        <v>42704.635636574072</v>
      </c>
      <c r="K1313">
        <v>1477509319</v>
      </c>
      <c r="L1313" s="9">
        <f>($K1313/86400)+DATE(1970,1,1)</f>
        <v>42669.802303240736</v>
      </c>
      <c r="M1313" t="b">
        <v>0</v>
      </c>
      <c r="N1313">
        <v>100</v>
      </c>
      <c r="O1313" s="5">
        <f>($E1313/$D1313)*100</f>
        <v>32.027999999999999</v>
      </c>
      <c r="P1313">
        <f>AVERAGE($E1313,$N1313)</f>
        <v>40085</v>
      </c>
      <c r="Q1313" t="s">
        <v>8319</v>
      </c>
      <c r="R1313" t="s">
        <v>8321</v>
      </c>
      <c r="S1313" t="s">
        <v>8273</v>
      </c>
      <c r="T1313" t="b">
        <v>0</v>
      </c>
    </row>
    <row r="1314" spans="1:20" ht="49.5" x14ac:dyDescent="0.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 s="9">
        <f>(I1314/86400)+25569+(-5/24)</f>
        <v>42112.494467592587</v>
      </c>
      <c r="K1314">
        <v>1426783922</v>
      </c>
      <c r="L1314" s="9">
        <f>($K1314/86400)+DATE(1970,1,1)</f>
        <v>42082.702800925923</v>
      </c>
      <c r="M1314" t="b">
        <v>0</v>
      </c>
      <c r="N1314">
        <v>1</v>
      </c>
      <c r="O1314" s="5">
        <f>($E1314/$D1314)*100</f>
        <v>0.60869565217391308</v>
      </c>
      <c r="P1314">
        <f>AVERAGE($E1314,$N1314)</f>
        <v>14.5</v>
      </c>
      <c r="Q1314" t="s">
        <v>8319</v>
      </c>
      <c r="R1314" t="s">
        <v>8321</v>
      </c>
      <c r="S1314" t="s">
        <v>8273</v>
      </c>
      <c r="T1314" t="b">
        <v>0</v>
      </c>
    </row>
    <row r="1315" spans="1:20" ht="66" x14ac:dyDescent="0.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 s="9">
        <f>(I1315/86400)+25569+(-5/24)</f>
        <v>42432.50131944444</v>
      </c>
      <c r="K1315">
        <v>1454432514</v>
      </c>
      <c r="L1315" s="9">
        <f>($K1315/86400)+DATE(1970,1,1)</f>
        <v>42402.709652777776</v>
      </c>
      <c r="M1315" t="b">
        <v>0</v>
      </c>
      <c r="N1315">
        <v>122</v>
      </c>
      <c r="O1315" s="5">
        <f>($E1315/$D1315)*100</f>
        <v>31.114999999999998</v>
      </c>
      <c r="P1315">
        <f>AVERAGE($E1315,$N1315)</f>
        <v>6284</v>
      </c>
      <c r="Q1315" t="s">
        <v>8319</v>
      </c>
      <c r="R1315" t="s">
        <v>8321</v>
      </c>
      <c r="S1315" t="s">
        <v>8273</v>
      </c>
      <c r="T1315" t="b">
        <v>0</v>
      </c>
    </row>
    <row r="1316" spans="1:20" ht="66" x14ac:dyDescent="0.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 s="9">
        <f>(I1316/86400)+25569+(-5/24)</f>
        <v>42664.461342592585</v>
      </c>
      <c r="K1316">
        <v>1471881860</v>
      </c>
      <c r="L1316" s="9">
        <f>($K1316/86400)+DATE(1970,1,1)</f>
        <v>42604.669675925921</v>
      </c>
      <c r="M1316" t="b">
        <v>0</v>
      </c>
      <c r="N1316">
        <v>11</v>
      </c>
      <c r="O1316" s="5">
        <f>($E1316/$D1316)*100</f>
        <v>1.1266666666666667</v>
      </c>
      <c r="P1316">
        <f>AVERAGE($E1316,$N1316)</f>
        <v>1019.5</v>
      </c>
      <c r="Q1316" t="s">
        <v>8319</v>
      </c>
      <c r="R1316" t="s">
        <v>8321</v>
      </c>
      <c r="S1316" t="s">
        <v>8273</v>
      </c>
      <c r="T1316" t="b">
        <v>0</v>
      </c>
    </row>
    <row r="1317" spans="1:20" ht="49.5" x14ac:dyDescent="0.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 s="9">
        <f>(I1317/86400)+25569+(-5/24)</f>
        <v>42313.833333333336</v>
      </c>
      <c r="K1317">
        <v>1443700648</v>
      </c>
      <c r="L1317" s="9">
        <f>($K1317/86400)+DATE(1970,1,1)</f>
        <v>42278.498240740737</v>
      </c>
      <c r="M1317" t="b">
        <v>0</v>
      </c>
      <c r="N1317">
        <v>248</v>
      </c>
      <c r="O1317" s="5">
        <f>($E1317/$D1317)*100</f>
        <v>40.404000000000003</v>
      </c>
      <c r="P1317">
        <f>AVERAGE($E1317,$N1317)</f>
        <v>20326</v>
      </c>
      <c r="Q1317" t="s">
        <v>8319</v>
      </c>
      <c r="R1317" t="s">
        <v>8321</v>
      </c>
      <c r="S1317" t="s">
        <v>8273</v>
      </c>
      <c r="T1317" t="b">
        <v>0</v>
      </c>
    </row>
    <row r="1318" spans="1:20" ht="49.5" x14ac:dyDescent="0.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 s="9">
        <f>(I1318/86400)+25569+(-5/24)</f>
        <v>42428.753576388888</v>
      </c>
      <c r="K1318">
        <v>1453676709</v>
      </c>
      <c r="L1318" s="9">
        <f>($K1318/86400)+DATE(1970,1,1)</f>
        <v>42393.961909722224</v>
      </c>
      <c r="M1318" t="b">
        <v>0</v>
      </c>
      <c r="N1318">
        <v>1</v>
      </c>
      <c r="O1318" s="5">
        <f>($E1318/$D1318)*100</f>
        <v>1.3333333333333333E-3</v>
      </c>
      <c r="P1318">
        <f>AVERAGE($E1318,$N1318)</f>
        <v>1</v>
      </c>
      <c r="Q1318" t="s">
        <v>8319</v>
      </c>
      <c r="R1318" t="s">
        <v>8321</v>
      </c>
      <c r="S1318" t="s">
        <v>8273</v>
      </c>
      <c r="T1318" t="b">
        <v>0</v>
      </c>
    </row>
    <row r="1319" spans="1:20" ht="66" x14ac:dyDescent="0.3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 s="9">
        <f>(I1319/86400)+25569+(-5/24)</f>
        <v>42572.374999999993</v>
      </c>
      <c r="K1319">
        <v>1464586746</v>
      </c>
      <c r="L1319" s="9">
        <f>($K1319/86400)+DATE(1970,1,1)</f>
        <v>42520.235486111109</v>
      </c>
      <c r="M1319" t="b">
        <v>0</v>
      </c>
      <c r="N1319">
        <v>19</v>
      </c>
      <c r="O1319" s="5">
        <f>($E1319/$D1319)*100</f>
        <v>5.7334999999999994</v>
      </c>
      <c r="P1319">
        <f>AVERAGE($E1319,$N1319)</f>
        <v>5743</v>
      </c>
      <c r="Q1319" t="s">
        <v>8319</v>
      </c>
      <c r="R1319" t="s">
        <v>8321</v>
      </c>
      <c r="S1319" t="s">
        <v>8273</v>
      </c>
      <c r="T1319" t="b">
        <v>0</v>
      </c>
    </row>
    <row r="1320" spans="1:20" ht="49.5" x14ac:dyDescent="0.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 s="9">
        <f>(I1320/86400)+25569+(-5/24)</f>
        <v>42014.835324074076</v>
      </c>
      <c r="K1320">
        <v>1418346172</v>
      </c>
      <c r="L1320" s="9">
        <f>($K1320/86400)+DATE(1970,1,1)</f>
        <v>41985.043657407412</v>
      </c>
      <c r="M1320" t="b">
        <v>0</v>
      </c>
      <c r="N1320">
        <v>135</v>
      </c>
      <c r="O1320" s="5">
        <f>($E1320/$D1320)*100</f>
        <v>15.324999999999999</v>
      </c>
      <c r="P1320">
        <f>AVERAGE($E1320,$N1320)</f>
        <v>3132.5</v>
      </c>
      <c r="Q1320" t="s">
        <v>8319</v>
      </c>
      <c r="R1320" t="s">
        <v>8321</v>
      </c>
      <c r="S1320" t="s">
        <v>8273</v>
      </c>
      <c r="T1320" t="b">
        <v>0</v>
      </c>
    </row>
    <row r="1321" spans="1:20" ht="66" x14ac:dyDescent="0.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 s="9">
        <f>(I1321/86400)+25569+(-5/24)</f>
        <v>41831.458333333328</v>
      </c>
      <c r="K1321">
        <v>1403810965</v>
      </c>
      <c r="L1321" s="9">
        <f>($K1321/86400)+DATE(1970,1,1)</f>
        <v>41816.812094907407</v>
      </c>
      <c r="M1321" t="b">
        <v>0</v>
      </c>
      <c r="N1321">
        <v>9</v>
      </c>
      <c r="O1321" s="5">
        <f>($E1321/$D1321)*100</f>
        <v>15.103448275862069</v>
      </c>
      <c r="P1321">
        <f>AVERAGE($E1321,$N1321)</f>
        <v>442.5</v>
      </c>
      <c r="Q1321" t="s">
        <v>8319</v>
      </c>
      <c r="R1321" t="s">
        <v>8321</v>
      </c>
      <c r="S1321" t="s">
        <v>8273</v>
      </c>
      <c r="T1321" t="b">
        <v>0</v>
      </c>
    </row>
    <row r="1322" spans="1:20" ht="66" x14ac:dyDescent="0.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 s="9">
        <f>(I1322/86400)+25569+(-5/24)</f>
        <v>42734.749999999993</v>
      </c>
      <c r="K1322">
        <v>1480610046</v>
      </c>
      <c r="L1322" s="9">
        <f>($K1322/86400)+DATE(1970,1,1)</f>
        <v>42705.690347222218</v>
      </c>
      <c r="M1322" t="b">
        <v>0</v>
      </c>
      <c r="N1322">
        <v>3</v>
      </c>
      <c r="O1322" s="5">
        <f>($E1322/$D1322)*100</f>
        <v>0.503</v>
      </c>
      <c r="P1322">
        <f>AVERAGE($E1322,$N1322)</f>
        <v>253</v>
      </c>
      <c r="Q1322" t="s">
        <v>8319</v>
      </c>
      <c r="R1322" t="s">
        <v>8321</v>
      </c>
      <c r="S1322" t="s">
        <v>8273</v>
      </c>
      <c r="T1322" t="b">
        <v>0</v>
      </c>
    </row>
    <row r="1323" spans="1:20" ht="66" x14ac:dyDescent="0.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 s="9">
        <f>(I1323/86400)+25569+(-5/24)</f>
        <v>42727.540937499994</v>
      </c>
      <c r="K1323">
        <v>1479923937</v>
      </c>
      <c r="L1323" s="9">
        <f>($K1323/86400)+DATE(1970,1,1)</f>
        <v>42697.74927083333</v>
      </c>
      <c r="M1323" t="b">
        <v>0</v>
      </c>
      <c r="N1323">
        <v>7</v>
      </c>
      <c r="O1323" s="5">
        <f>($E1323/$D1323)*100</f>
        <v>1.3028138528138529</v>
      </c>
      <c r="P1323">
        <f>AVERAGE($E1323,$N1323)</f>
        <v>3013</v>
      </c>
      <c r="Q1323" t="s">
        <v>8319</v>
      </c>
      <c r="R1323" t="s">
        <v>8321</v>
      </c>
      <c r="S1323" t="s">
        <v>8273</v>
      </c>
      <c r="T1323" t="b">
        <v>0</v>
      </c>
    </row>
    <row r="1324" spans="1:20" ht="66" x14ac:dyDescent="0.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 s="9">
        <f>(I1324/86400)+25569+(-5/24)</f>
        <v>42145.448206018518</v>
      </c>
      <c r="K1324">
        <v>1429631125</v>
      </c>
      <c r="L1324" s="9">
        <f>($K1324/86400)+DATE(1970,1,1)</f>
        <v>42115.656539351854</v>
      </c>
      <c r="M1324" t="b">
        <v>0</v>
      </c>
      <c r="N1324">
        <v>4</v>
      </c>
      <c r="O1324" s="5">
        <f>($E1324/$D1324)*100</f>
        <v>0.30285714285714288</v>
      </c>
      <c r="P1324">
        <f>AVERAGE($E1324,$N1324)</f>
        <v>55</v>
      </c>
      <c r="Q1324" t="s">
        <v>8319</v>
      </c>
      <c r="R1324" t="s">
        <v>8321</v>
      </c>
      <c r="S1324" t="s">
        <v>8273</v>
      </c>
      <c r="T1324" t="b">
        <v>0</v>
      </c>
    </row>
    <row r="1325" spans="1:20" ht="66" x14ac:dyDescent="0.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 s="9">
        <f>(I1325/86400)+25569+(-5/24)</f>
        <v>42486.079861111109</v>
      </c>
      <c r="K1325">
        <v>1458665146</v>
      </c>
      <c r="L1325" s="9">
        <f>($K1325/86400)+DATE(1970,1,1)</f>
        <v>42451.698449074072</v>
      </c>
      <c r="M1325" t="b">
        <v>0</v>
      </c>
      <c r="N1325">
        <v>44</v>
      </c>
      <c r="O1325" s="5">
        <f>($E1325/$D1325)*100</f>
        <v>8.8800000000000008</v>
      </c>
      <c r="P1325">
        <f>AVERAGE($E1325,$N1325)</f>
        <v>688</v>
      </c>
      <c r="Q1325" t="s">
        <v>8319</v>
      </c>
      <c r="R1325" t="s">
        <v>8321</v>
      </c>
      <c r="S1325" t="s">
        <v>8273</v>
      </c>
      <c r="T1325" t="b">
        <v>0</v>
      </c>
    </row>
    <row r="1326" spans="1:20" ht="66" x14ac:dyDescent="0.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 s="9">
        <f>(I1326/86400)+25569+(-5/24)</f>
        <v>42656.425370370365</v>
      </c>
      <c r="K1326">
        <v>1473779552</v>
      </c>
      <c r="L1326" s="9">
        <f>($K1326/86400)+DATE(1970,1,1)</f>
        <v>42626.633703703701</v>
      </c>
      <c r="M1326" t="b">
        <v>0</v>
      </c>
      <c r="N1326">
        <v>90</v>
      </c>
      <c r="O1326" s="5">
        <f>($E1326/$D1326)*100</f>
        <v>9.84</v>
      </c>
      <c r="P1326">
        <f>AVERAGE($E1326,$N1326)</f>
        <v>2505</v>
      </c>
      <c r="Q1326" t="s">
        <v>8319</v>
      </c>
      <c r="R1326" t="s">
        <v>8321</v>
      </c>
      <c r="S1326" t="s">
        <v>8273</v>
      </c>
      <c r="T1326" t="b">
        <v>0</v>
      </c>
    </row>
    <row r="1327" spans="1:20" ht="66" x14ac:dyDescent="0.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 s="9">
        <f>(I1327/86400)+25569+(-5/24)</f>
        <v>42733.877719907403</v>
      </c>
      <c r="K1327">
        <v>1480471435</v>
      </c>
      <c r="L1327" s="9">
        <f>($K1327/86400)+DATE(1970,1,1)</f>
        <v>42704.086053240739</v>
      </c>
      <c r="M1327" t="b">
        <v>0</v>
      </c>
      <c r="N1327">
        <v>8</v>
      </c>
      <c r="O1327" s="5">
        <f>($E1327/$D1327)*100</f>
        <v>2.4299999999999997</v>
      </c>
      <c r="P1327">
        <f>AVERAGE($E1327,$N1327)</f>
        <v>247</v>
      </c>
      <c r="Q1327" t="s">
        <v>8319</v>
      </c>
      <c r="R1327" t="s">
        <v>8321</v>
      </c>
      <c r="S1327" t="s">
        <v>8273</v>
      </c>
      <c r="T1327" t="b">
        <v>0</v>
      </c>
    </row>
    <row r="1328" spans="1:20" ht="66" x14ac:dyDescent="0.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 s="9">
        <f>(I1328/86400)+25569+(-5/24)</f>
        <v>42019.583657407406</v>
      </c>
      <c r="K1328">
        <v>1417460428</v>
      </c>
      <c r="L1328" s="9">
        <f>($K1328/86400)+DATE(1970,1,1)</f>
        <v>41974.791990740741</v>
      </c>
      <c r="M1328" t="b">
        <v>0</v>
      </c>
      <c r="N1328">
        <v>11</v>
      </c>
      <c r="O1328" s="5">
        <f>($E1328/$D1328)*100</f>
        <v>1.1299999999999999</v>
      </c>
      <c r="P1328">
        <f>AVERAGE($E1328,$N1328)</f>
        <v>570.5</v>
      </c>
      <c r="Q1328" t="s">
        <v>8319</v>
      </c>
      <c r="R1328" t="s">
        <v>8321</v>
      </c>
      <c r="S1328" t="s">
        <v>8273</v>
      </c>
      <c r="T1328" t="b">
        <v>0</v>
      </c>
    </row>
    <row r="1329" spans="1:20" ht="66" x14ac:dyDescent="0.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 s="9">
        <f>(I1329/86400)+25569+(-5/24)</f>
        <v>42153.470312500001</v>
      </c>
      <c r="K1329">
        <v>1430324235</v>
      </c>
      <c r="L1329" s="9">
        <f>($K1329/86400)+DATE(1970,1,1)</f>
        <v>42123.678645833337</v>
      </c>
      <c r="M1329" t="b">
        <v>0</v>
      </c>
      <c r="N1329">
        <v>41</v>
      </c>
      <c r="O1329" s="5">
        <f>($E1329/$D1329)*100</f>
        <v>3.5520833333333335</v>
      </c>
      <c r="P1329">
        <f>AVERAGE($E1329,$N1329)</f>
        <v>873</v>
      </c>
      <c r="Q1329" t="s">
        <v>8319</v>
      </c>
      <c r="R1329" t="s">
        <v>8321</v>
      </c>
      <c r="S1329" t="s">
        <v>8273</v>
      </c>
      <c r="T1329" t="b">
        <v>0</v>
      </c>
    </row>
    <row r="1330" spans="1:20" ht="66" x14ac:dyDescent="0.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 s="9">
        <f>(I1330/86400)+25569+(-5/24)</f>
        <v>42657.434421296297</v>
      </c>
      <c r="K1330">
        <v>1472570734</v>
      </c>
      <c r="L1330" s="9">
        <f>($K1330/86400)+DATE(1970,1,1)</f>
        <v>42612.642754629633</v>
      </c>
      <c r="M1330" t="b">
        <v>0</v>
      </c>
      <c r="N1330">
        <v>15</v>
      </c>
      <c r="O1330" s="5">
        <f>($E1330/$D1330)*100</f>
        <v>2.3306666666666667</v>
      </c>
      <c r="P1330">
        <f>AVERAGE($E1330,$N1330)</f>
        <v>881.5</v>
      </c>
      <c r="Q1330" t="s">
        <v>8319</v>
      </c>
      <c r="R1330" t="s">
        <v>8321</v>
      </c>
      <c r="S1330" t="s">
        <v>8273</v>
      </c>
      <c r="T1330" t="b">
        <v>0</v>
      </c>
    </row>
    <row r="1331" spans="1:20" ht="66" x14ac:dyDescent="0.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 s="9">
        <f>(I1331/86400)+25569+(-5/24)</f>
        <v>41975.054918981477</v>
      </c>
      <c r="K1331">
        <v>1414041545</v>
      </c>
      <c r="L1331" s="9">
        <f>($K1331/86400)+DATE(1970,1,1)</f>
        <v>41935.221585648149</v>
      </c>
      <c r="M1331" t="b">
        <v>0</v>
      </c>
      <c r="N1331">
        <v>9</v>
      </c>
      <c r="O1331" s="5">
        <f>($E1331/$D1331)*100</f>
        <v>0.81600000000000006</v>
      </c>
      <c r="P1331">
        <f>AVERAGE($E1331,$N1331)</f>
        <v>208.5</v>
      </c>
      <c r="Q1331" t="s">
        <v>8319</v>
      </c>
      <c r="R1331" t="s">
        <v>8321</v>
      </c>
      <c r="S1331" t="s">
        <v>8273</v>
      </c>
      <c r="T1331" t="b">
        <v>0</v>
      </c>
    </row>
    <row r="1332" spans="1:20" ht="49.5" x14ac:dyDescent="0.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 s="9">
        <f>(I1332/86400)+25569+(-5/24)</f>
        <v>42552.958333333336</v>
      </c>
      <c r="K1332">
        <v>1464763109</v>
      </c>
      <c r="L1332" s="9">
        <f>($K1332/86400)+DATE(1970,1,1)</f>
        <v>42522.276724537034</v>
      </c>
      <c r="M1332" t="b">
        <v>0</v>
      </c>
      <c r="N1332">
        <v>50</v>
      </c>
      <c r="O1332" s="5">
        <f>($E1332/$D1332)*100</f>
        <v>22.494285714285713</v>
      </c>
      <c r="P1332">
        <f>AVERAGE($E1332,$N1332)</f>
        <v>3961.5</v>
      </c>
      <c r="Q1332" t="s">
        <v>8319</v>
      </c>
      <c r="R1332" t="s">
        <v>8321</v>
      </c>
      <c r="S1332" t="s">
        <v>8273</v>
      </c>
      <c r="T1332" t="b">
        <v>0</v>
      </c>
    </row>
    <row r="1333" spans="1:20" ht="49.5" x14ac:dyDescent="0.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 s="9">
        <f>(I1333/86400)+25569+(-5/24)</f>
        <v>42599.295763888884</v>
      </c>
      <c r="K1333">
        <v>1468843554</v>
      </c>
      <c r="L1333" s="9">
        <f>($K1333/86400)+DATE(1970,1,1)</f>
        <v>42569.50409722222</v>
      </c>
      <c r="M1333" t="b">
        <v>0</v>
      </c>
      <c r="N1333">
        <v>34</v>
      </c>
      <c r="O1333" s="5">
        <f>($E1333/$D1333)*100</f>
        <v>1.3668</v>
      </c>
      <c r="P1333">
        <f>AVERAGE($E1333,$N1333)</f>
        <v>1725.5</v>
      </c>
      <c r="Q1333" t="s">
        <v>8319</v>
      </c>
      <c r="R1333" t="s">
        <v>8321</v>
      </c>
      <c r="S1333" t="s">
        <v>8273</v>
      </c>
      <c r="T1333" t="b">
        <v>0</v>
      </c>
    </row>
    <row r="1334" spans="1:20" ht="66" x14ac:dyDescent="0.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 s="9">
        <f>(I1334/86400)+25569+(-5/24)</f>
        <v>42761.851944444446</v>
      </c>
      <c r="K1334">
        <v>1482888408</v>
      </c>
      <c r="L1334" s="9">
        <f>($K1334/86400)+DATE(1970,1,1)</f>
        <v>42732.060277777782</v>
      </c>
      <c r="M1334" t="b">
        <v>0</v>
      </c>
      <c r="N1334">
        <v>0</v>
      </c>
      <c r="O1334" s="5">
        <f>($E1334/$D1334)*100</f>
        <v>0</v>
      </c>
      <c r="P1334">
        <f>AVERAGE($E1334,$N1334)</f>
        <v>0</v>
      </c>
      <c r="Q1334" t="s">
        <v>8319</v>
      </c>
      <c r="R1334" t="s">
        <v>8321</v>
      </c>
      <c r="S1334" t="s">
        <v>8273</v>
      </c>
      <c r="T1334" t="b">
        <v>0</v>
      </c>
    </row>
    <row r="1335" spans="1:20" ht="66" x14ac:dyDescent="0.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 s="9">
        <f>(I1335/86400)+25569+(-5/24)</f>
        <v>41835.8984375</v>
      </c>
      <c r="K1335">
        <v>1402886025</v>
      </c>
      <c r="L1335" s="9">
        <f>($K1335/86400)+DATE(1970,1,1)</f>
        <v>41806.106770833336</v>
      </c>
      <c r="M1335" t="b">
        <v>0</v>
      </c>
      <c r="N1335">
        <v>0</v>
      </c>
      <c r="O1335" s="5">
        <f>($E1335/$D1335)*100</f>
        <v>0</v>
      </c>
      <c r="P1335">
        <f>AVERAGE($E1335,$N1335)</f>
        <v>0</v>
      </c>
      <c r="Q1335" t="s">
        <v>8319</v>
      </c>
      <c r="R1335" t="s">
        <v>8321</v>
      </c>
      <c r="S1335" t="s">
        <v>8273</v>
      </c>
      <c r="T1335" t="b">
        <v>0</v>
      </c>
    </row>
    <row r="1336" spans="1:20" ht="49.5" x14ac:dyDescent="0.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 s="9">
        <f>(I1336/86400)+25569+(-5/24)</f>
        <v>42440.565821759257</v>
      </c>
      <c r="K1336">
        <v>1455129287</v>
      </c>
      <c r="L1336" s="9">
        <f>($K1336/86400)+DATE(1970,1,1)</f>
        <v>42410.774155092593</v>
      </c>
      <c r="M1336" t="b">
        <v>0</v>
      </c>
      <c r="N1336">
        <v>276</v>
      </c>
      <c r="O1336" s="5">
        <f>($E1336/$D1336)*100</f>
        <v>10.754135338345865</v>
      </c>
      <c r="P1336">
        <f>AVERAGE($E1336,$N1336)</f>
        <v>7289.5</v>
      </c>
      <c r="Q1336" t="s">
        <v>8319</v>
      </c>
      <c r="R1336" t="s">
        <v>8321</v>
      </c>
      <c r="S1336" t="s">
        <v>8273</v>
      </c>
      <c r="T1336" t="b">
        <v>0</v>
      </c>
    </row>
    <row r="1337" spans="1:20" ht="66" x14ac:dyDescent="0.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 s="9">
        <f>(I1337/86400)+25569+(-5/24)</f>
        <v>42343.728032407402</v>
      </c>
      <c r="K1337">
        <v>1446762502</v>
      </c>
      <c r="L1337" s="9">
        <f>($K1337/86400)+DATE(1970,1,1)</f>
        <v>42313.936365740738</v>
      </c>
      <c r="M1337" t="b">
        <v>0</v>
      </c>
      <c r="N1337">
        <v>16</v>
      </c>
      <c r="O1337" s="5">
        <f>($E1337/$D1337)*100</f>
        <v>19.759999999999998</v>
      </c>
      <c r="P1337">
        <f>AVERAGE($E1337,$N1337)</f>
        <v>2478</v>
      </c>
      <c r="Q1337" t="s">
        <v>8319</v>
      </c>
      <c r="R1337" t="s">
        <v>8321</v>
      </c>
      <c r="S1337" t="s">
        <v>8273</v>
      </c>
      <c r="T1337" t="b">
        <v>0</v>
      </c>
    </row>
    <row r="1338" spans="1:20" ht="66" x14ac:dyDescent="0.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 s="9">
        <f>(I1338/86400)+25569+(-5/24)</f>
        <v>41990.655416666668</v>
      </c>
      <c r="K1338">
        <v>1415825028</v>
      </c>
      <c r="L1338" s="9">
        <f>($K1338/86400)+DATE(1970,1,1)</f>
        <v>41955.863750000004</v>
      </c>
      <c r="M1338" t="b">
        <v>0</v>
      </c>
      <c r="N1338">
        <v>224</v>
      </c>
      <c r="O1338" s="5">
        <f>($E1338/$D1338)*100</f>
        <v>84.946999999999989</v>
      </c>
      <c r="P1338">
        <f>AVERAGE($E1338,$N1338)</f>
        <v>42585.5</v>
      </c>
      <c r="Q1338" t="s">
        <v>8319</v>
      </c>
      <c r="R1338" t="s">
        <v>8321</v>
      </c>
      <c r="S1338" t="s">
        <v>8273</v>
      </c>
      <c r="T1338" t="b">
        <v>0</v>
      </c>
    </row>
    <row r="1339" spans="1:20" ht="49.5" x14ac:dyDescent="0.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 s="9">
        <f>(I1339/86400)+25569+(-5/24)</f>
        <v>42797.368969907409</v>
      </c>
      <c r="K1339">
        <v>1485957079</v>
      </c>
      <c r="L1339" s="9">
        <f>($K1339/86400)+DATE(1970,1,1)</f>
        <v>42767.577303240745</v>
      </c>
      <c r="M1339" t="b">
        <v>0</v>
      </c>
      <c r="N1339">
        <v>140</v>
      </c>
      <c r="O1339" s="5">
        <f>($E1339/$D1339)*100</f>
        <v>49.381999999999998</v>
      </c>
      <c r="P1339">
        <f>AVERAGE($E1339,$N1339)</f>
        <v>12415.5</v>
      </c>
      <c r="Q1339" t="s">
        <v>8319</v>
      </c>
      <c r="R1339" t="s">
        <v>8321</v>
      </c>
      <c r="S1339" t="s">
        <v>8273</v>
      </c>
      <c r="T1339" t="b">
        <v>0</v>
      </c>
    </row>
    <row r="1340" spans="1:20" ht="66" x14ac:dyDescent="0.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 s="9">
        <f>(I1340/86400)+25569+(-5/24)</f>
        <v>42218.595289351848</v>
      </c>
      <c r="K1340">
        <v>1435951033</v>
      </c>
      <c r="L1340" s="9">
        <f>($K1340/86400)+DATE(1970,1,1)</f>
        <v>42188.803622685184</v>
      </c>
      <c r="M1340" t="b">
        <v>0</v>
      </c>
      <c r="N1340">
        <v>15</v>
      </c>
      <c r="O1340" s="5">
        <f>($E1340/$D1340)*100</f>
        <v>3.3033333333333332</v>
      </c>
      <c r="P1340">
        <f>AVERAGE($E1340,$N1340)</f>
        <v>503</v>
      </c>
      <c r="Q1340" t="s">
        <v>8319</v>
      </c>
      <c r="R1340" t="s">
        <v>8321</v>
      </c>
      <c r="S1340" t="s">
        <v>8273</v>
      </c>
      <c r="T1340" t="b">
        <v>0</v>
      </c>
    </row>
    <row r="1341" spans="1:20" ht="33" x14ac:dyDescent="0.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 s="9">
        <f>(I1341/86400)+25569+(-5/24)</f>
        <v>41981.480497685181</v>
      </c>
      <c r="K1341">
        <v>1414164715</v>
      </c>
      <c r="L1341" s="9">
        <f>($K1341/86400)+DATE(1970,1,1)</f>
        <v>41936.647164351853</v>
      </c>
      <c r="M1341" t="b">
        <v>0</v>
      </c>
      <c r="N1341">
        <v>37</v>
      </c>
      <c r="O1341" s="5">
        <f>($E1341/$D1341)*100</f>
        <v>6.6339999999999995</v>
      </c>
      <c r="P1341">
        <f>AVERAGE($E1341,$N1341)</f>
        <v>1677</v>
      </c>
      <c r="Q1341" t="s">
        <v>8319</v>
      </c>
      <c r="R1341" t="s">
        <v>8321</v>
      </c>
      <c r="S1341" t="s">
        <v>8273</v>
      </c>
      <c r="T1341" t="b">
        <v>0</v>
      </c>
    </row>
    <row r="1342" spans="1:20" ht="49.5" x14ac:dyDescent="0.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 s="9">
        <f>(I1342/86400)+25569+(-5/24)</f>
        <v>41866.387187499997</v>
      </c>
      <c r="K1342">
        <v>1405520253</v>
      </c>
      <c r="L1342" s="9">
        <f>($K1342/86400)+DATE(1970,1,1)</f>
        <v>41836.595520833333</v>
      </c>
      <c r="M1342" t="b">
        <v>0</v>
      </c>
      <c r="N1342">
        <v>0</v>
      </c>
      <c r="O1342" s="5">
        <f>($E1342/$D1342)*100</f>
        <v>0</v>
      </c>
      <c r="P1342">
        <f>AVERAGE($E1342,$N1342)</f>
        <v>0</v>
      </c>
      <c r="Q1342" t="s">
        <v>8319</v>
      </c>
      <c r="R1342" t="s">
        <v>8321</v>
      </c>
      <c r="S1342" t="s">
        <v>8273</v>
      </c>
      <c r="T1342" t="b">
        <v>0</v>
      </c>
    </row>
    <row r="1343" spans="1:20" ht="66" x14ac:dyDescent="0.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 s="9">
        <f>(I1343/86400)+25569+(-5/24)</f>
        <v>42644.415706018517</v>
      </c>
      <c r="K1343">
        <v>1472569117</v>
      </c>
      <c r="L1343" s="9">
        <f>($K1343/86400)+DATE(1970,1,1)</f>
        <v>42612.624039351853</v>
      </c>
      <c r="M1343" t="b">
        <v>0</v>
      </c>
      <c r="N1343">
        <v>46</v>
      </c>
      <c r="O1343" s="5">
        <f>($E1343/$D1343)*100</f>
        <v>70.36</v>
      </c>
      <c r="P1343">
        <f>AVERAGE($E1343,$N1343)</f>
        <v>8818</v>
      </c>
      <c r="Q1343" t="s">
        <v>8319</v>
      </c>
      <c r="R1343" t="s">
        <v>8321</v>
      </c>
      <c r="S1343" t="s">
        <v>8273</v>
      </c>
      <c r="T1343" t="b">
        <v>0</v>
      </c>
    </row>
    <row r="1344" spans="1:20" ht="66" x14ac:dyDescent="0.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 s="9">
        <f>(I1344/86400)+25569+(-5/24)</f>
        <v>42202.608090277776</v>
      </c>
      <c r="K1344">
        <v>1434569739</v>
      </c>
      <c r="L1344" s="9">
        <f>($K1344/86400)+DATE(1970,1,1)</f>
        <v>42172.816423611112</v>
      </c>
      <c r="M1344" t="b">
        <v>0</v>
      </c>
      <c r="N1344">
        <v>1</v>
      </c>
      <c r="O1344" s="5">
        <f>($E1344/$D1344)*100</f>
        <v>0.2</v>
      </c>
      <c r="P1344">
        <f>AVERAGE($E1344,$N1344)</f>
        <v>50.5</v>
      </c>
      <c r="Q1344" t="s">
        <v>8319</v>
      </c>
      <c r="R1344" t="s">
        <v>8321</v>
      </c>
      <c r="S1344" t="s">
        <v>8273</v>
      </c>
      <c r="T1344" t="b">
        <v>0</v>
      </c>
    </row>
    <row r="1345" spans="1:20" ht="66" x14ac:dyDescent="0.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 s="9">
        <f>(I1345/86400)+25569+(-5/24)</f>
        <v>42600.957638888889</v>
      </c>
      <c r="K1345">
        <v>1466512683</v>
      </c>
      <c r="L1345" s="9">
        <f>($K1345/86400)+DATE(1970,1,1)</f>
        <v>42542.526423611111</v>
      </c>
      <c r="M1345" t="b">
        <v>0</v>
      </c>
      <c r="N1345">
        <v>323</v>
      </c>
      <c r="O1345" s="5">
        <f>($E1345/$D1345)*100</f>
        <v>102.298</v>
      </c>
      <c r="P1345">
        <f>AVERAGE($E1345,$N1345)</f>
        <v>25736</v>
      </c>
      <c r="Q1345" t="s">
        <v>8319</v>
      </c>
      <c r="R1345" t="s">
        <v>8321</v>
      </c>
      <c r="S1345" t="s">
        <v>8273</v>
      </c>
      <c r="T1345" t="b">
        <v>0</v>
      </c>
    </row>
    <row r="1346" spans="1:20" ht="66" x14ac:dyDescent="0.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 s="9">
        <f>(I1346/86400)+25569+(-5/24)</f>
        <v>42551.581469907404</v>
      </c>
      <c r="K1346">
        <v>1464807439</v>
      </c>
      <c r="L1346" s="9">
        <f>($K1346/86400)+DATE(1970,1,1)</f>
        <v>42522.789803240739</v>
      </c>
      <c r="M1346" t="b">
        <v>0</v>
      </c>
      <c r="N1346">
        <v>139</v>
      </c>
      <c r="O1346" s="5">
        <f>($E1346/$D1346)*100</f>
        <v>377.73333333333335</v>
      </c>
      <c r="P1346">
        <f>AVERAGE($E1346,$N1346)</f>
        <v>2902.5</v>
      </c>
      <c r="Q1346" t="s">
        <v>8322</v>
      </c>
      <c r="R1346" t="s">
        <v>8323</v>
      </c>
      <c r="S1346" t="s">
        <v>8274</v>
      </c>
      <c r="T1346" t="b">
        <v>1</v>
      </c>
    </row>
    <row r="1347" spans="1:20" ht="66" x14ac:dyDescent="0.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 s="9">
        <f>(I1347/86400)+25569+(-5/24)</f>
        <v>41834.606006944443</v>
      </c>
      <c r="K1347">
        <v>1402342359</v>
      </c>
      <c r="L1347" s="9">
        <f>($K1347/86400)+DATE(1970,1,1)</f>
        <v>41799.814340277779</v>
      </c>
      <c r="M1347" t="b">
        <v>0</v>
      </c>
      <c r="N1347">
        <v>7</v>
      </c>
      <c r="O1347" s="5">
        <f>($E1347/$D1347)*100</f>
        <v>125</v>
      </c>
      <c r="P1347">
        <f>AVERAGE($E1347,$N1347)</f>
        <v>191</v>
      </c>
      <c r="Q1347" t="s">
        <v>8322</v>
      </c>
      <c r="R1347" t="s">
        <v>8323</v>
      </c>
      <c r="S1347" t="s">
        <v>8274</v>
      </c>
      <c r="T1347" t="b">
        <v>1</v>
      </c>
    </row>
    <row r="1348" spans="1:20" ht="49.5" x14ac:dyDescent="0.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 s="9">
        <f>(I1348/86400)+25569+(-5/24)</f>
        <v>41451.867488425924</v>
      </c>
      <c r="K1348">
        <v>1369705751</v>
      </c>
      <c r="L1348" s="9">
        <f>($K1348/86400)+DATE(1970,1,1)</f>
        <v>41422.075821759259</v>
      </c>
      <c r="M1348" t="b">
        <v>0</v>
      </c>
      <c r="N1348">
        <v>149</v>
      </c>
      <c r="O1348" s="5">
        <f>($E1348/$D1348)*100</f>
        <v>147.32653061224491</v>
      </c>
      <c r="P1348">
        <f>AVERAGE($E1348,$N1348)</f>
        <v>3684</v>
      </c>
      <c r="Q1348" t="s">
        <v>8322</v>
      </c>
      <c r="R1348" t="s">
        <v>8323</v>
      </c>
      <c r="S1348" t="s">
        <v>8274</v>
      </c>
      <c r="T1348" t="b">
        <v>1</v>
      </c>
    </row>
    <row r="1349" spans="1:20" ht="66" x14ac:dyDescent="0.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 s="9">
        <f>(I1349/86400)+25569+(-5/24)</f>
        <v>42070.429687499993</v>
      </c>
      <c r="K1349">
        <v>1423149525</v>
      </c>
      <c r="L1349" s="9">
        <f>($K1349/86400)+DATE(1970,1,1)</f>
        <v>42040.638020833328</v>
      </c>
      <c r="M1349" t="b">
        <v>0</v>
      </c>
      <c r="N1349">
        <v>31</v>
      </c>
      <c r="O1349" s="5">
        <f>($E1349/$D1349)*100</f>
        <v>102.2</v>
      </c>
      <c r="P1349">
        <f>AVERAGE($E1349,$N1349)</f>
        <v>1293</v>
      </c>
      <c r="Q1349" t="s">
        <v>8322</v>
      </c>
      <c r="R1349" t="s">
        <v>8323</v>
      </c>
      <c r="S1349" t="s">
        <v>8274</v>
      </c>
      <c r="T1349" t="b">
        <v>1</v>
      </c>
    </row>
    <row r="1350" spans="1:20" ht="66" x14ac:dyDescent="0.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 s="9">
        <f>(I1350/86400)+25569+(-5/24)</f>
        <v>41991.297835648147</v>
      </c>
      <c r="K1350">
        <v>1416485333</v>
      </c>
      <c r="L1350" s="9">
        <f>($K1350/86400)+DATE(1970,1,1)</f>
        <v>41963.506168981483</v>
      </c>
      <c r="M1350" t="b">
        <v>0</v>
      </c>
      <c r="N1350">
        <v>26</v>
      </c>
      <c r="O1350" s="5">
        <f>($E1350/$D1350)*100</f>
        <v>101.8723404255319</v>
      </c>
      <c r="P1350">
        <f>AVERAGE($E1350,$N1350)</f>
        <v>3005.5</v>
      </c>
      <c r="Q1350" t="s">
        <v>8322</v>
      </c>
      <c r="R1350" t="s">
        <v>8323</v>
      </c>
      <c r="S1350" t="s">
        <v>8274</v>
      </c>
      <c r="T1350" t="b">
        <v>1</v>
      </c>
    </row>
    <row r="1351" spans="1:20" ht="66" x14ac:dyDescent="0.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 s="9">
        <f>(I1351/86400)+25569+(-5/24)</f>
        <v>42354.082638888889</v>
      </c>
      <c r="K1351">
        <v>1447055935</v>
      </c>
      <c r="L1351" s="9">
        <f>($K1351/86400)+DATE(1970,1,1)</f>
        <v>42317.33258101852</v>
      </c>
      <c r="M1351" t="b">
        <v>0</v>
      </c>
      <c r="N1351">
        <v>172</v>
      </c>
      <c r="O1351" s="5">
        <f>($E1351/$D1351)*100</f>
        <v>204.2</v>
      </c>
      <c r="P1351">
        <f>AVERAGE($E1351,$N1351)</f>
        <v>5191</v>
      </c>
      <c r="Q1351" t="s">
        <v>8322</v>
      </c>
      <c r="R1351" t="s">
        <v>8323</v>
      </c>
      <c r="S1351" t="s">
        <v>8274</v>
      </c>
      <c r="T1351" t="b">
        <v>1</v>
      </c>
    </row>
    <row r="1352" spans="1:20" ht="66" x14ac:dyDescent="0.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 s="9">
        <f>(I1352/86400)+25569+(-5/24)</f>
        <v>42363.804791666662</v>
      </c>
      <c r="K1352">
        <v>1448497134</v>
      </c>
      <c r="L1352" s="9">
        <f>($K1352/86400)+DATE(1970,1,1)</f>
        <v>42334.013124999998</v>
      </c>
      <c r="M1352" t="b">
        <v>0</v>
      </c>
      <c r="N1352">
        <v>78</v>
      </c>
      <c r="O1352" s="5">
        <f>($E1352/$D1352)*100</f>
        <v>104.05</v>
      </c>
      <c r="P1352">
        <f>AVERAGE($E1352,$N1352)</f>
        <v>2640.25</v>
      </c>
      <c r="Q1352" t="s">
        <v>8322</v>
      </c>
      <c r="R1352" t="s">
        <v>8323</v>
      </c>
      <c r="S1352" t="s">
        <v>8274</v>
      </c>
      <c r="T1352" t="b">
        <v>1</v>
      </c>
    </row>
    <row r="1353" spans="1:20" ht="49.5" x14ac:dyDescent="0.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 s="9">
        <f>(I1353/86400)+25569+(-5/24)</f>
        <v>42412.531759259255</v>
      </c>
      <c r="K1353">
        <v>1452707144</v>
      </c>
      <c r="L1353" s="9">
        <f>($K1353/86400)+DATE(1970,1,1)</f>
        <v>42382.74009259259</v>
      </c>
      <c r="M1353" t="b">
        <v>0</v>
      </c>
      <c r="N1353">
        <v>120</v>
      </c>
      <c r="O1353" s="5">
        <f>($E1353/$D1353)*100</f>
        <v>101.265</v>
      </c>
      <c r="P1353">
        <f>AVERAGE($E1353,$N1353)</f>
        <v>10186.5</v>
      </c>
      <c r="Q1353" t="s">
        <v>8322</v>
      </c>
      <c r="R1353" t="s">
        <v>8323</v>
      </c>
      <c r="S1353" t="s">
        <v>8274</v>
      </c>
      <c r="T1353" t="b">
        <v>1</v>
      </c>
    </row>
    <row r="1354" spans="1:20" ht="66" x14ac:dyDescent="0.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 s="9">
        <f>(I1354/86400)+25569+(-5/24)</f>
        <v>42251.957638888889</v>
      </c>
      <c r="K1354">
        <v>1436968366</v>
      </c>
      <c r="L1354" s="9">
        <f>($K1354/86400)+DATE(1970,1,1)</f>
        <v>42200.578310185185</v>
      </c>
      <c r="M1354" t="b">
        <v>0</v>
      </c>
      <c r="N1354">
        <v>227</v>
      </c>
      <c r="O1354" s="5">
        <f>($E1354/$D1354)*100</f>
        <v>136.13999999999999</v>
      </c>
      <c r="P1354">
        <f>AVERAGE($E1354,$N1354)</f>
        <v>6920.5</v>
      </c>
      <c r="Q1354" t="s">
        <v>8322</v>
      </c>
      <c r="R1354" t="s">
        <v>8323</v>
      </c>
      <c r="S1354" t="s">
        <v>8274</v>
      </c>
      <c r="T1354" t="b">
        <v>1</v>
      </c>
    </row>
    <row r="1355" spans="1:20" ht="49.5" x14ac:dyDescent="0.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 s="9">
        <f>(I1355/86400)+25569+(-5/24)</f>
        <v>41343.791666666664</v>
      </c>
      <c r="K1355">
        <v>1359946188</v>
      </c>
      <c r="L1355" s="9">
        <f>($K1355/86400)+DATE(1970,1,1)</f>
        <v>41309.11791666667</v>
      </c>
      <c r="M1355" t="b">
        <v>0</v>
      </c>
      <c r="N1355">
        <v>42</v>
      </c>
      <c r="O1355" s="5">
        <f>($E1355/$D1355)*100</f>
        <v>133.6</v>
      </c>
      <c r="P1355">
        <f>AVERAGE($E1355,$N1355)</f>
        <v>689</v>
      </c>
      <c r="Q1355" t="s">
        <v>8322</v>
      </c>
      <c r="R1355" t="s">
        <v>8323</v>
      </c>
      <c r="S1355" t="s">
        <v>8274</v>
      </c>
      <c r="T1355" t="b">
        <v>1</v>
      </c>
    </row>
    <row r="1356" spans="1:20" ht="66" x14ac:dyDescent="0.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 s="9">
        <f>(I1356/86400)+25569+(-5/24)</f>
        <v>42532.599293981482</v>
      </c>
      <c r="K1356">
        <v>1463080979</v>
      </c>
      <c r="L1356" s="9">
        <f>($K1356/86400)+DATE(1970,1,1)</f>
        <v>42502.807627314818</v>
      </c>
      <c r="M1356" t="b">
        <v>0</v>
      </c>
      <c r="N1356">
        <v>64</v>
      </c>
      <c r="O1356" s="5">
        <f>($E1356/$D1356)*100</f>
        <v>130.25</v>
      </c>
      <c r="P1356">
        <f>AVERAGE($E1356,$N1356)</f>
        <v>813.5</v>
      </c>
      <c r="Q1356" t="s">
        <v>8322</v>
      </c>
      <c r="R1356" t="s">
        <v>8323</v>
      </c>
      <c r="S1356" t="s">
        <v>8274</v>
      </c>
      <c r="T1356" t="b">
        <v>1</v>
      </c>
    </row>
    <row r="1357" spans="1:20" ht="66" x14ac:dyDescent="0.3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 s="9">
        <f>(I1357/86400)+25569+(-5/24)</f>
        <v>41243.208333333328</v>
      </c>
      <c r="K1357">
        <v>1351663605</v>
      </c>
      <c r="L1357" s="9">
        <f>($K1357/86400)+DATE(1970,1,1)</f>
        <v>41213.254687499997</v>
      </c>
      <c r="M1357" t="b">
        <v>0</v>
      </c>
      <c r="N1357">
        <v>121</v>
      </c>
      <c r="O1357" s="5">
        <f>($E1357/$D1357)*100</f>
        <v>122.67999999999999</v>
      </c>
      <c r="P1357">
        <f>AVERAGE($E1357,$N1357)</f>
        <v>1594</v>
      </c>
      <c r="Q1357" t="s">
        <v>8322</v>
      </c>
      <c r="R1357" t="s">
        <v>8323</v>
      </c>
      <c r="S1357" t="s">
        <v>8274</v>
      </c>
      <c r="T1357" t="b">
        <v>1</v>
      </c>
    </row>
    <row r="1358" spans="1:20" ht="66" x14ac:dyDescent="0.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 s="9">
        <f>(I1358/86400)+25569+(-5/24)</f>
        <v>41459.830555555549</v>
      </c>
      <c r="K1358">
        <v>1370393760</v>
      </c>
      <c r="L1358" s="9">
        <f>($K1358/86400)+DATE(1970,1,1)</f>
        <v>41430.038888888885</v>
      </c>
      <c r="M1358" t="b">
        <v>0</v>
      </c>
      <c r="N1358">
        <v>87</v>
      </c>
      <c r="O1358" s="5">
        <f>($E1358/$D1358)*100</f>
        <v>182.81058823529412</v>
      </c>
      <c r="P1358">
        <f>AVERAGE($E1358,$N1358)</f>
        <v>3151.28</v>
      </c>
      <c r="Q1358" t="s">
        <v>8322</v>
      </c>
      <c r="R1358" t="s">
        <v>8323</v>
      </c>
      <c r="S1358" t="s">
        <v>8274</v>
      </c>
      <c r="T1358" t="b">
        <v>1</v>
      </c>
    </row>
    <row r="1359" spans="1:20" ht="49.5" x14ac:dyDescent="0.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 s="9">
        <f>(I1359/86400)+25569+(-5/24)</f>
        <v>41334.040972222218</v>
      </c>
      <c r="K1359">
        <v>1359587137</v>
      </c>
      <c r="L1359" s="9">
        <f>($K1359/86400)+DATE(1970,1,1)</f>
        <v>41304.962233796294</v>
      </c>
      <c r="M1359" t="b">
        <v>0</v>
      </c>
      <c r="N1359">
        <v>65</v>
      </c>
      <c r="O1359" s="5">
        <f>($E1359/$D1359)*100</f>
        <v>125.29999999999998</v>
      </c>
      <c r="P1359">
        <f>AVERAGE($E1359,$N1359)</f>
        <v>1285.5</v>
      </c>
      <c r="Q1359" t="s">
        <v>8322</v>
      </c>
      <c r="R1359" t="s">
        <v>8323</v>
      </c>
      <c r="S1359" t="s">
        <v>8274</v>
      </c>
      <c r="T1359" t="b">
        <v>1</v>
      </c>
    </row>
    <row r="1360" spans="1:20" ht="49.5" x14ac:dyDescent="0.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 s="9">
        <f>(I1360/86400)+25569+(-5/24)</f>
        <v>40719.362534722219</v>
      </c>
      <c r="K1360">
        <v>1306417323</v>
      </c>
      <c r="L1360" s="9">
        <f>($K1360/86400)+DATE(1970,1,1)</f>
        <v>40689.570868055554</v>
      </c>
      <c r="M1360" t="b">
        <v>0</v>
      </c>
      <c r="N1360">
        <v>49</v>
      </c>
      <c r="O1360" s="5">
        <f>($E1360/$D1360)*100</f>
        <v>111.66666666666667</v>
      </c>
      <c r="P1360">
        <f>AVERAGE($E1360,$N1360)</f>
        <v>1699.5</v>
      </c>
      <c r="Q1360" t="s">
        <v>8322</v>
      </c>
      <c r="R1360" t="s">
        <v>8323</v>
      </c>
      <c r="S1360" t="s">
        <v>8274</v>
      </c>
      <c r="T1360" t="b">
        <v>1</v>
      </c>
    </row>
    <row r="1361" spans="1:20" ht="66" x14ac:dyDescent="0.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 s="9">
        <f>(I1361/86400)+25569+(-5/24)</f>
        <v>40730.606365740736</v>
      </c>
      <c r="K1361">
        <v>1304623990</v>
      </c>
      <c r="L1361" s="9">
        <f>($K1361/86400)+DATE(1970,1,1)</f>
        <v>40668.814699074072</v>
      </c>
      <c r="M1361" t="b">
        <v>0</v>
      </c>
      <c r="N1361">
        <v>19</v>
      </c>
      <c r="O1361" s="5">
        <f>($E1361/$D1361)*100</f>
        <v>115.75757575757575</v>
      </c>
      <c r="P1361">
        <f>AVERAGE($E1361,$N1361)</f>
        <v>391.5</v>
      </c>
      <c r="Q1361" t="s">
        <v>8322</v>
      </c>
      <c r="R1361" t="s">
        <v>8323</v>
      </c>
      <c r="S1361" t="s">
        <v>8274</v>
      </c>
      <c r="T1361" t="b">
        <v>1</v>
      </c>
    </row>
    <row r="1362" spans="1:20" ht="33" x14ac:dyDescent="0.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 s="9">
        <f>(I1362/86400)+25569+(-5/24)</f>
        <v>41123.692361111105</v>
      </c>
      <c r="K1362">
        <v>1341524220</v>
      </c>
      <c r="L1362" s="9">
        <f>($K1362/86400)+DATE(1970,1,1)</f>
        <v>41095.900694444441</v>
      </c>
      <c r="M1362" t="b">
        <v>0</v>
      </c>
      <c r="N1362">
        <v>81</v>
      </c>
      <c r="O1362" s="5">
        <f>($E1362/$D1362)*100</f>
        <v>173.2</v>
      </c>
      <c r="P1362">
        <f>AVERAGE($E1362,$N1362)</f>
        <v>1339.5</v>
      </c>
      <c r="Q1362" t="s">
        <v>8322</v>
      </c>
      <c r="R1362" t="s">
        <v>8323</v>
      </c>
      <c r="S1362" t="s">
        <v>8274</v>
      </c>
      <c r="T1362" t="b">
        <v>1</v>
      </c>
    </row>
    <row r="1363" spans="1:20" ht="49.5" x14ac:dyDescent="0.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 s="9">
        <f>(I1363/86400)+25569+(-5/24)</f>
        <v>41811.508935185186</v>
      </c>
      <c r="K1363">
        <v>1400778772</v>
      </c>
      <c r="L1363" s="9">
        <f>($K1363/86400)+DATE(1970,1,1)</f>
        <v>41781.717268518521</v>
      </c>
      <c r="M1363" t="b">
        <v>0</v>
      </c>
      <c r="N1363">
        <v>264</v>
      </c>
      <c r="O1363" s="5">
        <f>($E1363/$D1363)*100</f>
        <v>125.98333333333333</v>
      </c>
      <c r="P1363">
        <f>AVERAGE($E1363,$N1363)</f>
        <v>3911.5</v>
      </c>
      <c r="Q1363" t="s">
        <v>8322</v>
      </c>
      <c r="R1363" t="s">
        <v>8323</v>
      </c>
      <c r="S1363" t="s">
        <v>8274</v>
      </c>
      <c r="T1363" t="b">
        <v>1</v>
      </c>
    </row>
    <row r="1364" spans="1:20" ht="49.5" x14ac:dyDescent="0.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 s="9">
        <f>(I1364/86400)+25569+(-5/24)</f>
        <v>41524.726053240738</v>
      </c>
      <c r="K1364">
        <v>1373408731</v>
      </c>
      <c r="L1364" s="9">
        <f>($K1364/86400)+DATE(1970,1,1)</f>
        <v>41464.934386574074</v>
      </c>
      <c r="M1364" t="b">
        <v>0</v>
      </c>
      <c r="N1364">
        <v>25</v>
      </c>
      <c r="O1364" s="5">
        <f>($E1364/$D1364)*100</f>
        <v>109.1</v>
      </c>
      <c r="P1364">
        <f>AVERAGE($E1364,$N1364)</f>
        <v>558</v>
      </c>
      <c r="Q1364" t="s">
        <v>8322</v>
      </c>
      <c r="R1364" t="s">
        <v>8323</v>
      </c>
      <c r="S1364" t="s">
        <v>8274</v>
      </c>
      <c r="T1364" t="b">
        <v>1</v>
      </c>
    </row>
    <row r="1365" spans="1:20" ht="66" x14ac:dyDescent="0.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 s="9">
        <f>(I1365/86400)+25569+(-5/24)</f>
        <v>42415.124305555553</v>
      </c>
      <c r="K1365">
        <v>1453925727</v>
      </c>
      <c r="L1365" s="9">
        <f>($K1365/86400)+DATE(1970,1,1)</f>
        <v>42396.8440625</v>
      </c>
      <c r="M1365" t="b">
        <v>0</v>
      </c>
      <c r="N1365">
        <v>5</v>
      </c>
      <c r="O1365" s="5">
        <f>($E1365/$D1365)*100</f>
        <v>100</v>
      </c>
      <c r="P1365">
        <f>AVERAGE($E1365,$N1365)</f>
        <v>102.5</v>
      </c>
      <c r="Q1365" t="s">
        <v>8322</v>
      </c>
      <c r="R1365" t="s">
        <v>8323</v>
      </c>
      <c r="S1365" t="s">
        <v>8274</v>
      </c>
      <c r="T1365" t="b">
        <v>1</v>
      </c>
    </row>
    <row r="1366" spans="1:20" ht="66" x14ac:dyDescent="0.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 s="9">
        <f>(I1366/86400)+25569+(-5/24)</f>
        <v>42011.487337962964</v>
      </c>
      <c r="K1366">
        <v>1415464906</v>
      </c>
      <c r="L1366" s="9">
        <f>($K1366/86400)+DATE(1970,1,1)</f>
        <v>41951.6956712963</v>
      </c>
      <c r="M1366" t="b">
        <v>0</v>
      </c>
      <c r="N1366">
        <v>144</v>
      </c>
      <c r="O1366" s="5">
        <f>($E1366/$D1366)*100</f>
        <v>118.64285714285714</v>
      </c>
      <c r="P1366">
        <f>AVERAGE($E1366,$N1366)</f>
        <v>24987</v>
      </c>
      <c r="Q1366" t="s">
        <v>8325</v>
      </c>
      <c r="R1366" t="s">
        <v>8326</v>
      </c>
      <c r="S1366" t="s">
        <v>8276</v>
      </c>
      <c r="T1366" t="b">
        <v>1</v>
      </c>
    </row>
    <row r="1367" spans="1:20" ht="66" x14ac:dyDescent="0.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 s="9">
        <f>(I1367/86400)+25569+(-5/24)</f>
        <v>42079.483240740738</v>
      </c>
      <c r="K1367">
        <v>1423935352</v>
      </c>
      <c r="L1367" s="9">
        <f>($K1367/86400)+DATE(1970,1,1)</f>
        <v>42049.733240740738</v>
      </c>
      <c r="M1367" t="b">
        <v>0</v>
      </c>
      <c r="N1367">
        <v>92</v>
      </c>
      <c r="O1367" s="5">
        <f>($E1367/$D1367)*100</f>
        <v>100.26666666666667</v>
      </c>
      <c r="P1367">
        <f>AVERAGE($E1367,$N1367)</f>
        <v>3806</v>
      </c>
      <c r="Q1367" t="s">
        <v>8325</v>
      </c>
      <c r="R1367" t="s">
        <v>8326</v>
      </c>
      <c r="S1367" t="s">
        <v>8276</v>
      </c>
      <c r="T1367" t="b">
        <v>1</v>
      </c>
    </row>
    <row r="1368" spans="1:20" x14ac:dyDescent="0.3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 s="9">
        <f>(I1368/86400)+25569+(-5/24)</f>
        <v>41969.829432870371</v>
      </c>
      <c r="K1368">
        <v>1413158063</v>
      </c>
      <c r="L1368" s="9">
        <f>($K1368/86400)+DATE(1970,1,1)</f>
        <v>41924.996099537035</v>
      </c>
      <c r="M1368" t="b">
        <v>0</v>
      </c>
      <c r="N1368">
        <v>147</v>
      </c>
      <c r="O1368" s="5">
        <f>($E1368/$D1368)*100</f>
        <v>126.48920000000001</v>
      </c>
      <c r="P1368">
        <f>AVERAGE($E1368,$N1368)</f>
        <v>4816.8450000000003</v>
      </c>
      <c r="Q1368" t="s">
        <v>8325</v>
      </c>
      <c r="R1368" t="s">
        <v>8326</v>
      </c>
      <c r="S1368" t="s">
        <v>8276</v>
      </c>
      <c r="T1368" t="b">
        <v>1</v>
      </c>
    </row>
    <row r="1369" spans="1:20" ht="66" x14ac:dyDescent="0.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 s="9">
        <f>(I1369/86400)+25569+(-5/24)</f>
        <v>42321.836226851847</v>
      </c>
      <c r="K1369">
        <v>1444867450</v>
      </c>
      <c r="L1369" s="9">
        <f>($K1369/86400)+DATE(1970,1,1)</f>
        <v>42292.002893518518</v>
      </c>
      <c r="M1369" t="b">
        <v>0</v>
      </c>
      <c r="N1369">
        <v>90</v>
      </c>
      <c r="O1369" s="5">
        <f>($E1369/$D1369)*100</f>
        <v>114.26</v>
      </c>
      <c r="P1369">
        <f>AVERAGE($E1369,$N1369)</f>
        <v>2901.5</v>
      </c>
      <c r="Q1369" t="s">
        <v>8325</v>
      </c>
      <c r="R1369" t="s">
        <v>8326</v>
      </c>
      <c r="S1369" t="s">
        <v>8276</v>
      </c>
      <c r="T1369" t="b">
        <v>1</v>
      </c>
    </row>
    <row r="1370" spans="1:20" ht="49.5" x14ac:dyDescent="0.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 s="9">
        <f>(I1370/86400)+25569+(-5/24)</f>
        <v>42169.982569444437</v>
      </c>
      <c r="K1370">
        <v>1432269294</v>
      </c>
      <c r="L1370" s="9">
        <f>($K1370/86400)+DATE(1970,1,1)</f>
        <v>42146.190902777773</v>
      </c>
      <c r="M1370" t="b">
        <v>0</v>
      </c>
      <c r="N1370">
        <v>87</v>
      </c>
      <c r="O1370" s="5">
        <f>($E1370/$D1370)*100</f>
        <v>110.7</v>
      </c>
      <c r="P1370">
        <f>AVERAGE($E1370,$N1370)</f>
        <v>2811</v>
      </c>
      <c r="Q1370" t="s">
        <v>8325</v>
      </c>
      <c r="R1370" t="s">
        <v>8326</v>
      </c>
      <c r="S1370" t="s">
        <v>8276</v>
      </c>
      <c r="T1370" t="b">
        <v>1</v>
      </c>
    </row>
    <row r="1371" spans="1:20" ht="66" x14ac:dyDescent="0.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 s="9">
        <f>(I1371/86400)+25569+(-5/24)</f>
        <v>41740.385949074072</v>
      </c>
      <c r="K1371">
        <v>1394633746</v>
      </c>
      <c r="L1371" s="9">
        <f>($K1371/86400)+DATE(1970,1,1)</f>
        <v>41710.594282407408</v>
      </c>
      <c r="M1371" t="b">
        <v>0</v>
      </c>
      <c r="N1371">
        <v>406</v>
      </c>
      <c r="O1371" s="5">
        <f>($E1371/$D1371)*100</f>
        <v>105.34805315203954</v>
      </c>
      <c r="P1371">
        <f>AVERAGE($E1371,$N1371)</f>
        <v>17248.314999999999</v>
      </c>
      <c r="Q1371" t="s">
        <v>8325</v>
      </c>
      <c r="R1371" t="s">
        <v>8326</v>
      </c>
      <c r="S1371" t="s">
        <v>8276</v>
      </c>
      <c r="T1371" t="b">
        <v>1</v>
      </c>
    </row>
    <row r="1372" spans="1:20" ht="33" x14ac:dyDescent="0.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 s="9">
        <f>(I1372/86400)+25569+(-5/24)</f>
        <v>41562.795023148145</v>
      </c>
      <c r="K1372">
        <v>1380585890</v>
      </c>
      <c r="L1372" s="9">
        <f>($K1372/86400)+DATE(1970,1,1)</f>
        <v>41548.00335648148</v>
      </c>
      <c r="M1372" t="b">
        <v>0</v>
      </c>
      <c r="N1372">
        <v>20</v>
      </c>
      <c r="O1372" s="5">
        <f>($E1372/$D1372)*100</f>
        <v>103.66666666666666</v>
      </c>
      <c r="P1372">
        <f>AVERAGE($E1372,$N1372)</f>
        <v>787.5</v>
      </c>
      <c r="Q1372" t="s">
        <v>8325</v>
      </c>
      <c r="R1372" t="s">
        <v>8326</v>
      </c>
      <c r="S1372" t="s">
        <v>8276</v>
      </c>
      <c r="T1372" t="b">
        <v>1</v>
      </c>
    </row>
    <row r="1373" spans="1:20" ht="66" x14ac:dyDescent="0.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 s="9">
        <f>(I1373/86400)+25569+(-5/24)</f>
        <v>42131.550254629627</v>
      </c>
      <c r="K1373">
        <v>1428430342</v>
      </c>
      <c r="L1373" s="9">
        <f>($K1373/86400)+DATE(1970,1,1)</f>
        <v>42101.758587962962</v>
      </c>
      <c r="M1373" t="b">
        <v>0</v>
      </c>
      <c r="N1373">
        <v>70</v>
      </c>
      <c r="O1373" s="5">
        <f>($E1373/$D1373)*100</f>
        <v>107.08672667523933</v>
      </c>
      <c r="P1373">
        <f>AVERAGE($E1373,$N1373)</f>
        <v>3782.5</v>
      </c>
      <c r="Q1373" t="s">
        <v>8325</v>
      </c>
      <c r="R1373" t="s">
        <v>8326</v>
      </c>
      <c r="S1373" t="s">
        <v>8276</v>
      </c>
      <c r="T1373" t="b">
        <v>1</v>
      </c>
    </row>
    <row r="1374" spans="1:20" ht="33" x14ac:dyDescent="0.3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 s="9">
        <f>(I1374/86400)+25569+(-5/24)</f>
        <v>41102.53162037037</v>
      </c>
      <c r="K1374">
        <v>1339523132</v>
      </c>
      <c r="L1374" s="9">
        <f>($K1374/86400)+DATE(1970,1,1)</f>
        <v>41072.739953703705</v>
      </c>
      <c r="M1374" t="b">
        <v>0</v>
      </c>
      <c r="N1374">
        <v>16</v>
      </c>
      <c r="O1374" s="5">
        <f>($E1374/$D1374)*100</f>
        <v>124</v>
      </c>
      <c r="P1374">
        <f>AVERAGE($E1374,$N1374)</f>
        <v>318</v>
      </c>
      <c r="Q1374" t="s">
        <v>8325</v>
      </c>
      <c r="R1374" t="s">
        <v>8326</v>
      </c>
      <c r="S1374" t="s">
        <v>8276</v>
      </c>
      <c r="T1374" t="b">
        <v>1</v>
      </c>
    </row>
    <row r="1375" spans="1:20" ht="49.5" x14ac:dyDescent="0.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 s="9">
        <f>(I1375/86400)+25569+(-5/24)</f>
        <v>42734.743437499994</v>
      </c>
      <c r="K1375">
        <v>1480546233</v>
      </c>
      <c r="L1375" s="9">
        <f>($K1375/86400)+DATE(1970,1,1)</f>
        <v>42704.95177083333</v>
      </c>
      <c r="M1375" t="b">
        <v>0</v>
      </c>
      <c r="N1375">
        <v>52</v>
      </c>
      <c r="O1375" s="5">
        <f>($E1375/$D1375)*100</f>
        <v>105.01</v>
      </c>
      <c r="P1375">
        <f>AVERAGE($E1375,$N1375)</f>
        <v>5276.5</v>
      </c>
      <c r="Q1375" t="s">
        <v>8325</v>
      </c>
      <c r="R1375" t="s">
        <v>8326</v>
      </c>
      <c r="S1375" t="s">
        <v>8276</v>
      </c>
      <c r="T1375" t="b">
        <v>1</v>
      </c>
    </row>
    <row r="1376" spans="1:20" ht="66" x14ac:dyDescent="0.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 s="9">
        <f>(I1376/86400)+25569+(-5/24)</f>
        <v>42453.911898148144</v>
      </c>
      <c r="K1376">
        <v>1456285988</v>
      </c>
      <c r="L1376" s="9">
        <f>($K1376/86400)+DATE(1970,1,1)</f>
        <v>42424.161898148144</v>
      </c>
      <c r="M1376" t="b">
        <v>0</v>
      </c>
      <c r="N1376">
        <v>66</v>
      </c>
      <c r="O1376" s="5">
        <f>($E1376/$D1376)*100</f>
        <v>189.46666666666667</v>
      </c>
      <c r="P1376">
        <f>AVERAGE($E1376,$N1376)</f>
        <v>1454</v>
      </c>
      <c r="Q1376" t="s">
        <v>8325</v>
      </c>
      <c r="R1376" t="s">
        <v>8326</v>
      </c>
      <c r="S1376" t="s">
        <v>8276</v>
      </c>
      <c r="T1376" t="b">
        <v>1</v>
      </c>
    </row>
    <row r="1377" spans="1:20" ht="66" x14ac:dyDescent="0.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 s="9">
        <f>(I1377/86400)+25569+(-5/24)</f>
        <v>42749.857858796291</v>
      </c>
      <c r="K1377">
        <v>1481852119</v>
      </c>
      <c r="L1377" s="9">
        <f>($K1377/86400)+DATE(1970,1,1)</f>
        <v>42720.066192129627</v>
      </c>
      <c r="M1377" t="b">
        <v>0</v>
      </c>
      <c r="N1377">
        <v>109</v>
      </c>
      <c r="O1377" s="5">
        <f>($E1377/$D1377)*100</f>
        <v>171.32499999999999</v>
      </c>
      <c r="P1377">
        <f>AVERAGE($E1377,$N1377)</f>
        <v>3481</v>
      </c>
      <c r="Q1377" t="s">
        <v>8325</v>
      </c>
      <c r="R1377" t="s">
        <v>8326</v>
      </c>
      <c r="S1377" t="s">
        <v>8276</v>
      </c>
      <c r="T1377" t="b">
        <v>1</v>
      </c>
    </row>
    <row r="1378" spans="1:20" ht="49.5" x14ac:dyDescent="0.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 s="9">
        <f>(I1378/86400)+25569+(-5/24)</f>
        <v>42707.502384259256</v>
      </c>
      <c r="K1378">
        <v>1478189006</v>
      </c>
      <c r="L1378" s="9">
        <f>($K1378/86400)+DATE(1970,1,1)</f>
        <v>42677.669050925921</v>
      </c>
      <c r="M1378" t="b">
        <v>0</v>
      </c>
      <c r="N1378">
        <v>168</v>
      </c>
      <c r="O1378" s="5">
        <f>($E1378/$D1378)*100</f>
        <v>252.48648648648651</v>
      </c>
      <c r="P1378">
        <f>AVERAGE($E1378,$N1378)</f>
        <v>4755</v>
      </c>
      <c r="Q1378" t="s">
        <v>8325</v>
      </c>
      <c r="R1378" t="s">
        <v>8326</v>
      </c>
      <c r="S1378" t="s">
        <v>8276</v>
      </c>
      <c r="T1378" t="b">
        <v>1</v>
      </c>
    </row>
    <row r="1379" spans="1:20" ht="66" x14ac:dyDescent="0.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 s="9">
        <f>(I1379/86400)+25569+(-5/24)</f>
        <v>42768.96597222222</v>
      </c>
      <c r="K1379">
        <v>1484198170</v>
      </c>
      <c r="L1379" s="9">
        <f>($K1379/86400)+DATE(1970,1,1)</f>
        <v>42747.219560185185</v>
      </c>
      <c r="M1379" t="b">
        <v>0</v>
      </c>
      <c r="N1379">
        <v>31</v>
      </c>
      <c r="O1379" s="5">
        <f>($E1379/$D1379)*100</f>
        <v>116.15384615384616</v>
      </c>
      <c r="P1379">
        <f>AVERAGE($E1379,$N1379)</f>
        <v>770.5</v>
      </c>
      <c r="Q1379" t="s">
        <v>8325</v>
      </c>
      <c r="R1379" t="s">
        <v>8326</v>
      </c>
      <c r="S1379" t="s">
        <v>8276</v>
      </c>
      <c r="T1379" t="b">
        <v>1</v>
      </c>
    </row>
    <row r="1380" spans="1:20" x14ac:dyDescent="0.3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 s="9">
        <f>(I1380/86400)+25569+(-5/24)</f>
        <v>42583.551041666666</v>
      </c>
      <c r="K1380">
        <v>1468779210</v>
      </c>
      <c r="L1380" s="9">
        <f>($K1380/86400)+DATE(1970,1,1)</f>
        <v>42568.759375000001</v>
      </c>
      <c r="M1380" t="b">
        <v>0</v>
      </c>
      <c r="N1380">
        <v>133</v>
      </c>
      <c r="O1380" s="5">
        <f>($E1380/$D1380)*100</f>
        <v>203.35000000000002</v>
      </c>
      <c r="P1380">
        <f>AVERAGE($E1380,$N1380)</f>
        <v>2100</v>
      </c>
      <c r="Q1380" t="s">
        <v>8325</v>
      </c>
      <c r="R1380" t="s">
        <v>8326</v>
      </c>
      <c r="S1380" t="s">
        <v>8276</v>
      </c>
      <c r="T1380" t="b">
        <v>1</v>
      </c>
    </row>
    <row r="1381" spans="1:20" ht="33" x14ac:dyDescent="0.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 s="9">
        <f>(I1381/86400)+25569+(-5/24)</f>
        <v>42160.283287037033</v>
      </c>
      <c r="K1381">
        <v>1430912876</v>
      </c>
      <c r="L1381" s="9">
        <f>($K1381/86400)+DATE(1970,1,1)</f>
        <v>42130.491620370369</v>
      </c>
      <c r="M1381" t="b">
        <v>0</v>
      </c>
      <c r="N1381">
        <v>151</v>
      </c>
      <c r="O1381" s="5">
        <f>($E1381/$D1381)*100</f>
        <v>111.60000000000001</v>
      </c>
      <c r="P1381">
        <f>AVERAGE($E1381,$N1381)</f>
        <v>5655.5</v>
      </c>
      <c r="Q1381" t="s">
        <v>8325</v>
      </c>
      <c r="R1381" t="s">
        <v>8326</v>
      </c>
      <c r="S1381" t="s">
        <v>8276</v>
      </c>
      <c r="T1381" t="b">
        <v>1</v>
      </c>
    </row>
    <row r="1382" spans="1:20" ht="49.5" x14ac:dyDescent="0.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 s="9">
        <f>(I1382/86400)+25569+(-5/24)</f>
        <v>42163.874999999993</v>
      </c>
      <c r="K1382">
        <v>1431886706</v>
      </c>
      <c r="L1382" s="9">
        <f>($K1382/86400)+DATE(1970,1,1)</f>
        <v>42141.762800925921</v>
      </c>
      <c r="M1382" t="b">
        <v>0</v>
      </c>
      <c r="N1382">
        <v>5</v>
      </c>
      <c r="O1382" s="5">
        <f>($E1382/$D1382)*100</f>
        <v>424</v>
      </c>
      <c r="P1382">
        <f>AVERAGE($E1382,$N1382)</f>
        <v>55.5</v>
      </c>
      <c r="Q1382" t="s">
        <v>8325</v>
      </c>
      <c r="R1382" t="s">
        <v>8326</v>
      </c>
      <c r="S1382" t="s">
        <v>8276</v>
      </c>
      <c r="T1382" t="b">
        <v>1</v>
      </c>
    </row>
    <row r="1383" spans="1:20" ht="66" x14ac:dyDescent="0.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 s="9">
        <f>(I1383/86400)+25569+(-5/24)</f>
        <v>42733.006076388883</v>
      </c>
      <c r="K1383">
        <v>1480396125</v>
      </c>
      <c r="L1383" s="9">
        <f>($K1383/86400)+DATE(1970,1,1)</f>
        <v>42703.214409722219</v>
      </c>
      <c r="M1383" t="b">
        <v>0</v>
      </c>
      <c r="N1383">
        <v>73</v>
      </c>
      <c r="O1383" s="5">
        <f>($E1383/$D1383)*100</f>
        <v>107.1</v>
      </c>
      <c r="P1383">
        <f>AVERAGE($E1383,$N1383)</f>
        <v>2714</v>
      </c>
      <c r="Q1383" t="s">
        <v>8325</v>
      </c>
      <c r="R1383" t="s">
        <v>8326</v>
      </c>
      <c r="S1383" t="s">
        <v>8276</v>
      </c>
      <c r="T1383" t="b">
        <v>1</v>
      </c>
    </row>
    <row r="1384" spans="1:20" ht="66" x14ac:dyDescent="0.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 s="9">
        <f>(I1384/86400)+25569+(-5/24)</f>
        <v>41400.591851851852</v>
      </c>
      <c r="K1384">
        <v>1365275536</v>
      </c>
      <c r="L1384" s="9">
        <f>($K1384/86400)+DATE(1970,1,1)</f>
        <v>41370.800185185188</v>
      </c>
      <c r="M1384" t="b">
        <v>0</v>
      </c>
      <c r="N1384">
        <v>148</v>
      </c>
      <c r="O1384" s="5">
        <f>($E1384/$D1384)*100</f>
        <v>104.3625</v>
      </c>
      <c r="P1384">
        <f>AVERAGE($E1384,$N1384)</f>
        <v>4248.5</v>
      </c>
      <c r="Q1384" t="s">
        <v>8325</v>
      </c>
      <c r="R1384" t="s">
        <v>8326</v>
      </c>
      <c r="S1384" t="s">
        <v>8276</v>
      </c>
      <c r="T1384" t="b">
        <v>1</v>
      </c>
    </row>
    <row r="1385" spans="1:20" ht="66" x14ac:dyDescent="0.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 s="9">
        <f>(I1385/86400)+25569+(-5/24)</f>
        <v>42726.866643518515</v>
      </c>
      <c r="K1385">
        <v>1480729678</v>
      </c>
      <c r="L1385" s="9">
        <f>($K1385/86400)+DATE(1970,1,1)</f>
        <v>42707.074976851851</v>
      </c>
      <c r="M1385" t="b">
        <v>0</v>
      </c>
      <c r="N1385">
        <v>93</v>
      </c>
      <c r="O1385" s="5">
        <f>($E1385/$D1385)*100</f>
        <v>212.40909090909091</v>
      </c>
      <c r="P1385">
        <f>AVERAGE($E1385,$N1385)</f>
        <v>2383</v>
      </c>
      <c r="Q1385" t="s">
        <v>8325</v>
      </c>
      <c r="R1385" t="s">
        <v>8326</v>
      </c>
      <c r="S1385" t="s">
        <v>8276</v>
      </c>
      <c r="T1385" t="b">
        <v>1</v>
      </c>
    </row>
    <row r="1386" spans="1:20" ht="49.5" x14ac:dyDescent="0.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 s="9">
        <f>(I1386/86400)+25569+(-5/24)</f>
        <v>42190.526874999996</v>
      </c>
      <c r="K1386">
        <v>1433525922</v>
      </c>
      <c r="L1386" s="9">
        <f>($K1386/86400)+DATE(1970,1,1)</f>
        <v>42160.735208333332</v>
      </c>
      <c r="M1386" t="b">
        <v>0</v>
      </c>
      <c r="N1386">
        <v>63</v>
      </c>
      <c r="O1386" s="5">
        <f>($E1386/$D1386)*100</f>
        <v>124.08571428571429</v>
      </c>
      <c r="P1386">
        <f>AVERAGE($E1386,$N1386)</f>
        <v>2203</v>
      </c>
      <c r="Q1386" t="s">
        <v>8325</v>
      </c>
      <c r="R1386" t="s">
        <v>8326</v>
      </c>
      <c r="S1386" t="s">
        <v>8276</v>
      </c>
      <c r="T1386" t="b">
        <v>1</v>
      </c>
    </row>
    <row r="1387" spans="1:20" ht="49.5" x14ac:dyDescent="0.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 s="9">
        <f>(I1387/86400)+25569+(-5/24)</f>
        <v>42489.299305555549</v>
      </c>
      <c r="K1387">
        <v>1457109121</v>
      </c>
      <c r="L1387" s="9">
        <f>($K1387/86400)+DATE(1970,1,1)</f>
        <v>42433.688900462963</v>
      </c>
      <c r="M1387" t="b">
        <v>0</v>
      </c>
      <c r="N1387">
        <v>134</v>
      </c>
      <c r="O1387" s="5">
        <f>($E1387/$D1387)*100</f>
        <v>110.406125</v>
      </c>
      <c r="P1387">
        <f>AVERAGE($E1387,$N1387)</f>
        <v>4483.2449999999999</v>
      </c>
      <c r="Q1387" t="s">
        <v>8325</v>
      </c>
      <c r="R1387" t="s">
        <v>8326</v>
      </c>
      <c r="S1387" t="s">
        <v>8276</v>
      </c>
      <c r="T1387" t="b">
        <v>1</v>
      </c>
    </row>
    <row r="1388" spans="1:20" ht="33" x14ac:dyDescent="0.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 s="9">
        <f>(I1388/86400)+25569+(-5/24)</f>
        <v>42214.438530092586</v>
      </c>
      <c r="K1388">
        <v>1435591889</v>
      </c>
      <c r="L1388" s="9">
        <f>($K1388/86400)+DATE(1970,1,1)</f>
        <v>42184.646863425922</v>
      </c>
      <c r="M1388" t="b">
        <v>0</v>
      </c>
      <c r="N1388">
        <v>14</v>
      </c>
      <c r="O1388" s="5">
        <f>($E1388/$D1388)*100</f>
        <v>218.75</v>
      </c>
      <c r="P1388">
        <f>AVERAGE($E1388,$N1388)</f>
        <v>444.5</v>
      </c>
      <c r="Q1388" t="s">
        <v>8325</v>
      </c>
      <c r="R1388" t="s">
        <v>8326</v>
      </c>
      <c r="S1388" t="s">
        <v>8276</v>
      </c>
      <c r="T1388" t="b">
        <v>1</v>
      </c>
    </row>
    <row r="1389" spans="1:20" ht="66" x14ac:dyDescent="0.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 s="9">
        <f>(I1389/86400)+25569+(-5/24)</f>
        <v>42157.979166666664</v>
      </c>
      <c r="K1389">
        <v>1430604395</v>
      </c>
      <c r="L1389" s="9">
        <f>($K1389/86400)+DATE(1970,1,1)</f>
        <v>42126.92123842593</v>
      </c>
      <c r="M1389" t="b">
        <v>0</v>
      </c>
      <c r="N1389">
        <v>78</v>
      </c>
      <c r="O1389" s="5">
        <f>($E1389/$D1389)*100</f>
        <v>136.625</v>
      </c>
      <c r="P1389">
        <f>AVERAGE($E1389,$N1389)</f>
        <v>2771.5</v>
      </c>
      <c r="Q1389" t="s">
        <v>8325</v>
      </c>
      <c r="R1389" t="s">
        <v>8326</v>
      </c>
      <c r="S1389" t="s">
        <v>8276</v>
      </c>
      <c r="T1389" t="b">
        <v>1</v>
      </c>
    </row>
    <row r="1390" spans="1:20" ht="66" x14ac:dyDescent="0.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 s="9">
        <f>(I1390/86400)+25569+(-5/24)</f>
        <v>42660.468055555553</v>
      </c>
      <c r="K1390">
        <v>1474469117</v>
      </c>
      <c r="L1390" s="9">
        <f>($K1390/86400)+DATE(1970,1,1)</f>
        <v>42634.614780092597</v>
      </c>
      <c r="M1390" t="b">
        <v>0</v>
      </c>
      <c r="N1390">
        <v>112</v>
      </c>
      <c r="O1390" s="5">
        <f>($E1390/$D1390)*100</f>
        <v>134.8074</v>
      </c>
      <c r="P1390">
        <f>AVERAGE($E1390,$N1390)</f>
        <v>3426.1849999999999</v>
      </c>
      <c r="Q1390" t="s">
        <v>8325</v>
      </c>
      <c r="R1390" t="s">
        <v>8326</v>
      </c>
      <c r="S1390" t="s">
        <v>8276</v>
      </c>
      <c r="T1390" t="b">
        <v>1</v>
      </c>
    </row>
    <row r="1391" spans="1:20" ht="49.5" x14ac:dyDescent="0.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 s="9">
        <f>(I1391/86400)+25569+(-5/24)</f>
        <v>42595.272650462961</v>
      </c>
      <c r="K1391">
        <v>1468495957</v>
      </c>
      <c r="L1391" s="9">
        <f>($K1391/86400)+DATE(1970,1,1)</f>
        <v>42565.480983796297</v>
      </c>
      <c r="M1391" t="b">
        <v>0</v>
      </c>
      <c r="N1391">
        <v>34</v>
      </c>
      <c r="O1391" s="5">
        <f>($E1391/$D1391)*100</f>
        <v>145.4</v>
      </c>
      <c r="P1391">
        <f>AVERAGE($E1391,$N1391)</f>
        <v>380.5</v>
      </c>
      <c r="Q1391" t="s">
        <v>8325</v>
      </c>
      <c r="R1391" t="s">
        <v>8326</v>
      </c>
      <c r="S1391" t="s">
        <v>8276</v>
      </c>
      <c r="T1391" t="b">
        <v>1</v>
      </c>
    </row>
    <row r="1392" spans="1:20" ht="49.5" x14ac:dyDescent="0.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 s="9">
        <f>(I1392/86400)+25569+(-5/24)</f>
        <v>42121.508333333331</v>
      </c>
      <c r="K1392">
        <v>1427224606</v>
      </c>
      <c r="L1392" s="9">
        <f>($K1392/86400)+DATE(1970,1,1)</f>
        <v>42087.803310185191</v>
      </c>
      <c r="M1392" t="b">
        <v>0</v>
      </c>
      <c r="N1392">
        <v>19</v>
      </c>
      <c r="O1392" s="5">
        <f>($E1392/$D1392)*100</f>
        <v>109.10714285714285</v>
      </c>
      <c r="P1392">
        <f>AVERAGE($E1392,$N1392)</f>
        <v>1537</v>
      </c>
      <c r="Q1392" t="s">
        <v>8325</v>
      </c>
      <c r="R1392" t="s">
        <v>8326</v>
      </c>
      <c r="S1392" t="s">
        <v>8276</v>
      </c>
      <c r="T1392" t="b">
        <v>1</v>
      </c>
    </row>
    <row r="1393" spans="1:20" ht="49.5" x14ac:dyDescent="0.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 s="9">
        <f>(I1393/86400)+25569+(-5/24)</f>
        <v>42237.999305555553</v>
      </c>
      <c r="K1393">
        <v>1436369818</v>
      </c>
      <c r="L1393" s="9">
        <f>($K1393/86400)+DATE(1970,1,1)</f>
        <v>42193.650671296295</v>
      </c>
      <c r="M1393" t="b">
        <v>0</v>
      </c>
      <c r="N1393">
        <v>13</v>
      </c>
      <c r="O1393" s="5">
        <f>($E1393/$D1393)*100</f>
        <v>110.2</v>
      </c>
      <c r="P1393">
        <f>AVERAGE($E1393,$N1393)</f>
        <v>282</v>
      </c>
      <c r="Q1393" t="s">
        <v>8325</v>
      </c>
      <c r="R1393" t="s">
        <v>8326</v>
      </c>
      <c r="S1393" t="s">
        <v>8276</v>
      </c>
      <c r="T1393" t="b">
        <v>1</v>
      </c>
    </row>
    <row r="1394" spans="1:20" ht="49.5" x14ac:dyDescent="0.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 s="9">
        <f>(I1394/86400)+25569+(-5/24)</f>
        <v>42431.946597222217</v>
      </c>
      <c r="K1394">
        <v>1454298186</v>
      </c>
      <c r="L1394" s="9">
        <f>($K1394/86400)+DATE(1970,1,1)</f>
        <v>42401.154930555553</v>
      </c>
      <c r="M1394" t="b">
        <v>0</v>
      </c>
      <c r="N1394">
        <v>104</v>
      </c>
      <c r="O1394" s="5">
        <f>($E1394/$D1394)*100</f>
        <v>113.64000000000001</v>
      </c>
      <c r="P1394">
        <f>AVERAGE($E1394,$N1394)</f>
        <v>1472.5</v>
      </c>
      <c r="Q1394" t="s">
        <v>8325</v>
      </c>
      <c r="R1394" t="s">
        <v>8326</v>
      </c>
      <c r="S1394" t="s">
        <v>8276</v>
      </c>
      <c r="T1394" t="b">
        <v>1</v>
      </c>
    </row>
    <row r="1395" spans="1:20" ht="33" x14ac:dyDescent="0.3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 s="9">
        <f>(I1395/86400)+25569+(-5/24)</f>
        <v>42583.473645833328</v>
      </c>
      <c r="K1395">
        <v>1467476523</v>
      </c>
      <c r="L1395" s="9">
        <f>($K1395/86400)+DATE(1970,1,1)</f>
        <v>42553.681979166664</v>
      </c>
      <c r="M1395" t="b">
        <v>0</v>
      </c>
      <c r="N1395">
        <v>52</v>
      </c>
      <c r="O1395" s="5">
        <f>($E1395/$D1395)*100</f>
        <v>102.35000000000001</v>
      </c>
      <c r="P1395">
        <f>AVERAGE($E1395,$N1395)</f>
        <v>5143.5</v>
      </c>
      <c r="Q1395" t="s">
        <v>8325</v>
      </c>
      <c r="R1395" t="s">
        <v>8326</v>
      </c>
      <c r="S1395" t="s">
        <v>8276</v>
      </c>
      <c r="T1395" t="b">
        <v>1</v>
      </c>
    </row>
    <row r="1396" spans="1:20" ht="49.5" x14ac:dyDescent="0.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 s="9">
        <f>(I1396/86400)+25569+(-5/24)</f>
        <v>42794.916666666664</v>
      </c>
      <c r="K1396">
        <v>1484623726</v>
      </c>
      <c r="L1396" s="9">
        <f>($K1396/86400)+DATE(1970,1,1)</f>
        <v>42752.144976851851</v>
      </c>
      <c r="M1396" t="b">
        <v>0</v>
      </c>
      <c r="N1396">
        <v>17</v>
      </c>
      <c r="O1396" s="5">
        <f>($E1396/$D1396)*100</f>
        <v>122.13333333333334</v>
      </c>
      <c r="P1396">
        <f>AVERAGE($E1396,$N1396)</f>
        <v>466.5</v>
      </c>
      <c r="Q1396" t="s">
        <v>8325</v>
      </c>
      <c r="R1396" t="s">
        <v>8326</v>
      </c>
      <c r="S1396" t="s">
        <v>8276</v>
      </c>
      <c r="T1396" t="b">
        <v>1</v>
      </c>
    </row>
    <row r="1397" spans="1:20" ht="33" x14ac:dyDescent="0.3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 s="9">
        <f>(I1397/86400)+25569+(-5/24)</f>
        <v>42749.700011574074</v>
      </c>
      <c r="K1397">
        <v>1481838481</v>
      </c>
      <c r="L1397" s="9">
        <f>($K1397/86400)+DATE(1970,1,1)</f>
        <v>42719.90834490741</v>
      </c>
      <c r="M1397" t="b">
        <v>0</v>
      </c>
      <c r="N1397">
        <v>82</v>
      </c>
      <c r="O1397" s="5">
        <f>($E1397/$D1397)*100</f>
        <v>111.88571428571427</v>
      </c>
      <c r="P1397">
        <f>AVERAGE($E1397,$N1397)</f>
        <v>1999</v>
      </c>
      <c r="Q1397" t="s">
        <v>8325</v>
      </c>
      <c r="R1397" t="s">
        <v>8326</v>
      </c>
      <c r="S1397" t="s">
        <v>8276</v>
      </c>
      <c r="T1397" t="b">
        <v>1</v>
      </c>
    </row>
    <row r="1398" spans="1:20" ht="66" x14ac:dyDescent="0.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 s="9">
        <f>(I1398/86400)+25569+(-5/24)</f>
        <v>42048.790300925924</v>
      </c>
      <c r="K1398">
        <v>1421279882</v>
      </c>
      <c r="L1398" s="9">
        <f>($K1398/86400)+DATE(1970,1,1)</f>
        <v>42018.99863425926</v>
      </c>
      <c r="M1398" t="b">
        <v>0</v>
      </c>
      <c r="N1398">
        <v>73</v>
      </c>
      <c r="O1398" s="5">
        <f>($E1398/$D1398)*100</f>
        <v>107.3</v>
      </c>
      <c r="P1398">
        <f>AVERAGE($E1398,$N1398)</f>
        <v>3255.5</v>
      </c>
      <c r="Q1398" t="s">
        <v>8325</v>
      </c>
      <c r="R1398" t="s">
        <v>8326</v>
      </c>
      <c r="S1398" t="s">
        <v>8276</v>
      </c>
      <c r="T1398" t="b">
        <v>1</v>
      </c>
    </row>
    <row r="1399" spans="1:20" ht="66" x14ac:dyDescent="0.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 s="9">
        <f>(I1399/86400)+25569+(-5/24)</f>
        <v>42670.679861111108</v>
      </c>
      <c r="K1399">
        <v>1475013710</v>
      </c>
      <c r="L1399" s="9">
        <f>($K1399/86400)+DATE(1970,1,1)</f>
        <v>42640.917939814812</v>
      </c>
      <c r="M1399" t="b">
        <v>0</v>
      </c>
      <c r="N1399">
        <v>158</v>
      </c>
      <c r="O1399" s="5">
        <f>($E1399/$D1399)*100</f>
        <v>113.85000000000001</v>
      </c>
      <c r="P1399">
        <f>AVERAGE($E1399,$N1399)</f>
        <v>5771.5</v>
      </c>
      <c r="Q1399" t="s">
        <v>8325</v>
      </c>
      <c r="R1399" t="s">
        <v>8326</v>
      </c>
      <c r="S1399" t="s">
        <v>8276</v>
      </c>
      <c r="T1399" t="b">
        <v>1</v>
      </c>
    </row>
    <row r="1400" spans="1:20" ht="49.5" x14ac:dyDescent="0.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 s="9">
        <f>(I1400/86400)+25569+(-5/24)</f>
        <v>42556.665902777771</v>
      </c>
      <c r="K1400">
        <v>1465160334</v>
      </c>
      <c r="L1400" s="9">
        <f>($K1400/86400)+DATE(1970,1,1)</f>
        <v>42526.874236111107</v>
      </c>
      <c r="M1400" t="b">
        <v>0</v>
      </c>
      <c r="N1400">
        <v>65</v>
      </c>
      <c r="O1400" s="5">
        <f>($E1400/$D1400)*100</f>
        <v>109.68181818181819</v>
      </c>
      <c r="P1400">
        <f>AVERAGE($E1400,$N1400)</f>
        <v>2445.5</v>
      </c>
      <c r="Q1400" t="s">
        <v>8325</v>
      </c>
      <c r="R1400" t="s">
        <v>8326</v>
      </c>
      <c r="S1400" t="s">
        <v>8276</v>
      </c>
      <c r="T1400" t="b">
        <v>1</v>
      </c>
    </row>
    <row r="1401" spans="1:20" ht="66" x14ac:dyDescent="0.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 s="9">
        <f>(I1401/86400)+25569+(-5/24)</f>
        <v>41918.795983796292</v>
      </c>
      <c r="K1401">
        <v>1410048373</v>
      </c>
      <c r="L1401" s="9">
        <f>($K1401/86400)+DATE(1970,1,1)</f>
        <v>41889.004317129627</v>
      </c>
      <c r="M1401" t="b">
        <v>0</v>
      </c>
      <c r="N1401">
        <v>184</v>
      </c>
      <c r="O1401" s="5">
        <f>($E1401/$D1401)*100</f>
        <v>126.14444444444443</v>
      </c>
      <c r="P1401">
        <f>AVERAGE($E1401,$N1401)</f>
        <v>5768.5</v>
      </c>
      <c r="Q1401" t="s">
        <v>8325</v>
      </c>
      <c r="R1401" t="s">
        <v>8326</v>
      </c>
      <c r="S1401" t="s">
        <v>8276</v>
      </c>
      <c r="T1401" t="b">
        <v>1</v>
      </c>
    </row>
    <row r="1402" spans="1:20" ht="49.5" x14ac:dyDescent="0.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 s="9">
        <f>(I1402/86400)+25569+(-5/24)</f>
        <v>42533.020833333336</v>
      </c>
      <c r="K1402">
        <v>1462695073</v>
      </c>
      <c r="L1402" s="9">
        <f>($K1402/86400)+DATE(1970,1,1)</f>
        <v>42498.341122685189</v>
      </c>
      <c r="M1402" t="b">
        <v>0</v>
      </c>
      <c r="N1402">
        <v>34</v>
      </c>
      <c r="O1402" s="5">
        <f>($E1402/$D1402)*100</f>
        <v>167.42857142857144</v>
      </c>
      <c r="P1402">
        <f>AVERAGE($E1402,$N1402)</f>
        <v>310</v>
      </c>
      <c r="Q1402" t="s">
        <v>8325</v>
      </c>
      <c r="R1402" t="s">
        <v>8326</v>
      </c>
      <c r="S1402" t="s">
        <v>8276</v>
      </c>
      <c r="T1402" t="b">
        <v>1</v>
      </c>
    </row>
    <row r="1403" spans="1:20" ht="66" x14ac:dyDescent="0.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 s="9">
        <f>(I1403/86400)+25569+(-5/24)</f>
        <v>41420.787893518514</v>
      </c>
      <c r="K1403">
        <v>1367798074</v>
      </c>
      <c r="L1403" s="9">
        <f>($K1403/86400)+DATE(1970,1,1)</f>
        <v>41399.99622685185</v>
      </c>
      <c r="M1403" t="b">
        <v>0</v>
      </c>
      <c r="N1403">
        <v>240</v>
      </c>
      <c r="O1403" s="5">
        <f>($E1403/$D1403)*100</f>
        <v>496.52000000000004</v>
      </c>
      <c r="P1403">
        <f>AVERAGE($E1403,$N1403)</f>
        <v>6326.5</v>
      </c>
      <c r="Q1403" t="s">
        <v>8325</v>
      </c>
      <c r="R1403" t="s">
        <v>8326</v>
      </c>
      <c r="S1403" t="s">
        <v>8276</v>
      </c>
      <c r="T1403" t="b">
        <v>1</v>
      </c>
    </row>
    <row r="1404" spans="1:20" ht="66" x14ac:dyDescent="0.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 s="9">
        <f>(I1404/86400)+25569+(-5/24)</f>
        <v>42124.803368055553</v>
      </c>
      <c r="K1404">
        <v>1425259011</v>
      </c>
      <c r="L1404" s="9">
        <f>($K1404/86400)+DATE(1970,1,1)</f>
        <v>42065.053368055553</v>
      </c>
      <c r="M1404" t="b">
        <v>0</v>
      </c>
      <c r="N1404">
        <v>113</v>
      </c>
      <c r="O1404" s="5">
        <f>($E1404/$D1404)*100</f>
        <v>109.16</v>
      </c>
      <c r="P1404">
        <f>AVERAGE($E1404,$N1404)</f>
        <v>1421</v>
      </c>
      <c r="Q1404" t="s">
        <v>8325</v>
      </c>
      <c r="R1404" t="s">
        <v>8326</v>
      </c>
      <c r="S1404" t="s">
        <v>8276</v>
      </c>
      <c r="T1404" t="b">
        <v>1</v>
      </c>
    </row>
    <row r="1405" spans="1:20" ht="66" x14ac:dyDescent="0.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 s="9">
        <f>(I1405/86400)+25569+(-5/24)</f>
        <v>41480.854571759257</v>
      </c>
      <c r="K1405">
        <v>1372210235</v>
      </c>
      <c r="L1405" s="9">
        <f>($K1405/86400)+DATE(1970,1,1)</f>
        <v>41451.062905092593</v>
      </c>
      <c r="M1405" t="b">
        <v>0</v>
      </c>
      <c r="N1405">
        <v>66</v>
      </c>
      <c r="O1405" s="5">
        <f>($E1405/$D1405)*100</f>
        <v>102.57499999999999</v>
      </c>
      <c r="P1405">
        <f>AVERAGE($E1405,$N1405)</f>
        <v>2084.5</v>
      </c>
      <c r="Q1405" t="s">
        <v>8325</v>
      </c>
      <c r="R1405" t="s">
        <v>8326</v>
      </c>
      <c r="S1405" t="s">
        <v>8276</v>
      </c>
      <c r="T1405" t="b">
        <v>1</v>
      </c>
    </row>
    <row r="1406" spans="1:20" ht="66" x14ac:dyDescent="0.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 s="9">
        <f>(I1406/86400)+25569+(-5/24)</f>
        <v>42057.30190972222</v>
      </c>
      <c r="K1406">
        <v>1422447285</v>
      </c>
      <c r="L1406" s="9">
        <f>($K1406/86400)+DATE(1970,1,1)</f>
        <v>42032.510243055556</v>
      </c>
      <c r="M1406" t="b">
        <v>1</v>
      </c>
      <c r="N1406">
        <v>5</v>
      </c>
      <c r="O1406" s="5">
        <f>($E1406/$D1406)*100</f>
        <v>1.6620689655172414</v>
      </c>
      <c r="P1406">
        <f>AVERAGE($E1406,$N1406)</f>
        <v>123</v>
      </c>
      <c r="Q1406" t="s">
        <v>8322</v>
      </c>
      <c r="R1406" t="s">
        <v>8341</v>
      </c>
      <c r="S1406" t="s">
        <v>8287</v>
      </c>
      <c r="T1406" t="b">
        <v>0</v>
      </c>
    </row>
    <row r="1407" spans="1:20" ht="33" x14ac:dyDescent="0.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 s="9">
        <f>(I1407/86400)+25569+(-5/24)</f>
        <v>41971.51390046296</v>
      </c>
      <c r="K1407">
        <v>1414599601</v>
      </c>
      <c r="L1407" s="9">
        <f>($K1407/86400)+DATE(1970,1,1)</f>
        <v>41941.680567129632</v>
      </c>
      <c r="M1407" t="b">
        <v>1</v>
      </c>
      <c r="N1407">
        <v>17</v>
      </c>
      <c r="O1407" s="5">
        <f>($E1407/$D1407)*100</f>
        <v>0.42</v>
      </c>
      <c r="P1407">
        <f>AVERAGE($E1407,$N1407)</f>
        <v>61</v>
      </c>
      <c r="Q1407" t="s">
        <v>8322</v>
      </c>
      <c r="R1407" t="s">
        <v>8341</v>
      </c>
      <c r="S1407" t="s">
        <v>8287</v>
      </c>
      <c r="T1407" t="b">
        <v>0</v>
      </c>
    </row>
    <row r="1408" spans="1:20" ht="33" x14ac:dyDescent="0.3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 s="9">
        <f>(I1408/86400)+25569+(-5/24)</f>
        <v>42350.208333333336</v>
      </c>
      <c r="K1408">
        <v>1445336607</v>
      </c>
      <c r="L1408" s="9">
        <f>($K1408/86400)+DATE(1970,1,1)</f>
        <v>42297.432951388888</v>
      </c>
      <c r="M1408" t="b">
        <v>0</v>
      </c>
      <c r="N1408">
        <v>3</v>
      </c>
      <c r="O1408" s="5">
        <f>($E1408/$D1408)*100</f>
        <v>0.125</v>
      </c>
      <c r="P1408">
        <f>AVERAGE($E1408,$N1408)</f>
        <v>9</v>
      </c>
      <c r="Q1408" t="s">
        <v>8322</v>
      </c>
      <c r="R1408" t="s">
        <v>8341</v>
      </c>
      <c r="S1408" t="s">
        <v>8287</v>
      </c>
      <c r="T1408" t="b">
        <v>0</v>
      </c>
    </row>
    <row r="1409" spans="1:20" ht="49.5" x14ac:dyDescent="0.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 s="9">
        <f>(I1409/86400)+25569+(-5/24)</f>
        <v>41863.32844907407</v>
      </c>
      <c r="K1409">
        <v>1405687978</v>
      </c>
      <c r="L1409" s="9">
        <f>($K1409/86400)+DATE(1970,1,1)</f>
        <v>41838.536782407406</v>
      </c>
      <c r="M1409" t="b">
        <v>0</v>
      </c>
      <c r="N1409">
        <v>2</v>
      </c>
      <c r="O1409" s="5">
        <f>($E1409/$D1409)*100</f>
        <v>0.5</v>
      </c>
      <c r="P1409">
        <f>AVERAGE($E1409,$N1409)</f>
        <v>8.5</v>
      </c>
      <c r="Q1409" t="s">
        <v>8322</v>
      </c>
      <c r="R1409" t="s">
        <v>8341</v>
      </c>
      <c r="S1409" t="s">
        <v>8287</v>
      </c>
      <c r="T1409" t="b">
        <v>0</v>
      </c>
    </row>
    <row r="1410" spans="1:20" ht="66" x14ac:dyDescent="0.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 s="9">
        <f>(I1410/86400)+25569+(-5/24)</f>
        <v>42321.705509259256</v>
      </c>
      <c r="K1410">
        <v>1444856156</v>
      </c>
      <c r="L1410" s="9">
        <f>($K1410/86400)+DATE(1970,1,1)</f>
        <v>42291.872175925921</v>
      </c>
      <c r="M1410" t="b">
        <v>0</v>
      </c>
      <c r="N1410">
        <v>6</v>
      </c>
      <c r="O1410" s="5">
        <f>($E1410/$D1410)*100</f>
        <v>7.1999999999999993</v>
      </c>
      <c r="P1410">
        <f>AVERAGE($E1410,$N1410)</f>
        <v>39</v>
      </c>
      <c r="Q1410" t="s">
        <v>8322</v>
      </c>
      <c r="R1410" t="s">
        <v>8341</v>
      </c>
      <c r="S1410" t="s">
        <v>8287</v>
      </c>
      <c r="T1410" t="b">
        <v>0</v>
      </c>
    </row>
    <row r="1411" spans="1:20" ht="49.5" x14ac:dyDescent="0.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 s="9">
        <f>(I1411/86400)+25569+(-5/24)</f>
        <v>42004.966840277775</v>
      </c>
      <c r="K1411">
        <v>1414897935</v>
      </c>
      <c r="L1411" s="9">
        <f>($K1411/86400)+DATE(1970,1,1)</f>
        <v>41945.133506944447</v>
      </c>
      <c r="M1411" t="b">
        <v>0</v>
      </c>
      <c r="N1411">
        <v>0</v>
      </c>
      <c r="O1411" s="5">
        <f>($E1411/$D1411)*100</f>
        <v>0</v>
      </c>
      <c r="P1411">
        <f>AVERAGE($E1411,$N1411)</f>
        <v>0</v>
      </c>
      <c r="Q1411" t="s">
        <v>8322</v>
      </c>
      <c r="R1411" t="s">
        <v>8341</v>
      </c>
      <c r="S1411" t="s">
        <v>8287</v>
      </c>
      <c r="T1411" t="b">
        <v>0</v>
      </c>
    </row>
    <row r="1412" spans="1:20" ht="66" x14ac:dyDescent="0.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 s="9">
        <f>(I1412/86400)+25569+(-5/24)</f>
        <v>42524.110185185178</v>
      </c>
      <c r="K1412">
        <v>1461051520</v>
      </c>
      <c r="L1412" s="9">
        <f>($K1412/86400)+DATE(1970,1,1)</f>
        <v>42479.318518518514</v>
      </c>
      <c r="M1412" t="b">
        <v>0</v>
      </c>
      <c r="N1412">
        <v>1</v>
      </c>
      <c r="O1412" s="5">
        <f>($E1412/$D1412)*100</f>
        <v>1.6666666666666666E-2</v>
      </c>
      <c r="P1412">
        <f>AVERAGE($E1412,$N1412)</f>
        <v>1</v>
      </c>
      <c r="Q1412" t="s">
        <v>8322</v>
      </c>
      <c r="R1412" t="s">
        <v>8341</v>
      </c>
      <c r="S1412" t="s">
        <v>8287</v>
      </c>
      <c r="T1412" t="b">
        <v>0</v>
      </c>
    </row>
    <row r="1413" spans="1:20" ht="66" x14ac:dyDescent="0.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 s="9">
        <f>(I1413/86400)+25569+(-5/24)</f>
        <v>42040.850694444445</v>
      </c>
      <c r="K1413">
        <v>1420766700</v>
      </c>
      <c r="L1413" s="9">
        <f>($K1413/86400)+DATE(1970,1,1)</f>
        <v>42013.059027777781</v>
      </c>
      <c r="M1413" t="b">
        <v>0</v>
      </c>
      <c r="N1413">
        <v>3</v>
      </c>
      <c r="O1413" s="5">
        <f>($E1413/$D1413)*100</f>
        <v>0.23333333333333336</v>
      </c>
      <c r="P1413">
        <f>AVERAGE($E1413,$N1413)</f>
        <v>5</v>
      </c>
      <c r="Q1413" t="s">
        <v>8322</v>
      </c>
      <c r="R1413" t="s">
        <v>8341</v>
      </c>
      <c r="S1413" t="s">
        <v>8287</v>
      </c>
      <c r="T1413" t="b">
        <v>0</v>
      </c>
    </row>
    <row r="1414" spans="1:20" ht="49.5" x14ac:dyDescent="0.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 s="9">
        <f>(I1414/86400)+25569+(-5/24)</f>
        <v>41976.855312499996</v>
      </c>
      <c r="K1414">
        <v>1415064699</v>
      </c>
      <c r="L1414" s="9">
        <f>($K1414/86400)+DATE(1970,1,1)</f>
        <v>41947.063645833332</v>
      </c>
      <c r="M1414" t="b">
        <v>0</v>
      </c>
      <c r="N1414">
        <v>13</v>
      </c>
      <c r="O1414" s="5">
        <f>($E1414/$D1414)*100</f>
        <v>4.5714285714285712</v>
      </c>
      <c r="P1414">
        <f>AVERAGE($E1414,$N1414)</f>
        <v>166.5</v>
      </c>
      <c r="Q1414" t="s">
        <v>8322</v>
      </c>
      <c r="R1414" t="s">
        <v>8341</v>
      </c>
      <c r="S1414" t="s">
        <v>8287</v>
      </c>
      <c r="T1414" t="b">
        <v>0</v>
      </c>
    </row>
    <row r="1415" spans="1:20" ht="66" x14ac:dyDescent="0.3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 s="9">
        <f>(I1415/86400)+25569+(-5/24)</f>
        <v>42420.228819444441</v>
      </c>
      <c r="K1415">
        <v>1450780170</v>
      </c>
      <c r="L1415" s="9">
        <f>($K1415/86400)+DATE(1970,1,1)</f>
        <v>42360.437152777777</v>
      </c>
      <c r="M1415" t="b">
        <v>0</v>
      </c>
      <c r="N1415">
        <v>1</v>
      </c>
      <c r="O1415" s="5">
        <f>($E1415/$D1415)*100</f>
        <v>5</v>
      </c>
      <c r="P1415">
        <f>AVERAGE($E1415,$N1415)</f>
        <v>50.5</v>
      </c>
      <c r="Q1415" t="s">
        <v>8322</v>
      </c>
      <c r="R1415" t="s">
        <v>8341</v>
      </c>
      <c r="S1415" t="s">
        <v>8287</v>
      </c>
      <c r="T1415" t="b">
        <v>0</v>
      </c>
    </row>
    <row r="1416" spans="1:20" ht="66" x14ac:dyDescent="0.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 s="9">
        <f>(I1416/86400)+25569+(-5/24)</f>
        <v>42738.044756944444</v>
      </c>
      <c r="K1416">
        <v>1480831467</v>
      </c>
      <c r="L1416" s="9">
        <f>($K1416/86400)+DATE(1970,1,1)</f>
        <v>42708.25309027778</v>
      </c>
      <c r="M1416" t="b">
        <v>0</v>
      </c>
      <c r="N1416">
        <v>1</v>
      </c>
      <c r="O1416" s="5">
        <f>($E1416/$D1416)*100</f>
        <v>0.2</v>
      </c>
      <c r="P1416">
        <f>AVERAGE($E1416,$N1416)</f>
        <v>1</v>
      </c>
      <c r="Q1416" t="s">
        <v>8322</v>
      </c>
      <c r="R1416" t="s">
        <v>8341</v>
      </c>
      <c r="S1416" t="s">
        <v>8287</v>
      </c>
      <c r="T1416" t="b">
        <v>0</v>
      </c>
    </row>
    <row r="1417" spans="1:20" ht="49.5" x14ac:dyDescent="0.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 s="9">
        <f>(I1417/86400)+25569+(-5/24)</f>
        <v>42232.467488425922</v>
      </c>
      <c r="K1417">
        <v>1436285591</v>
      </c>
      <c r="L1417" s="9">
        <f>($K1417/86400)+DATE(1970,1,1)</f>
        <v>42192.675821759258</v>
      </c>
      <c r="M1417" t="b">
        <v>0</v>
      </c>
      <c r="N1417">
        <v>9</v>
      </c>
      <c r="O1417" s="5">
        <f>($E1417/$D1417)*100</f>
        <v>18.181818181818183</v>
      </c>
      <c r="P1417">
        <f>AVERAGE($E1417,$N1417)</f>
        <v>404.5</v>
      </c>
      <c r="Q1417" t="s">
        <v>8322</v>
      </c>
      <c r="R1417" t="s">
        <v>8341</v>
      </c>
      <c r="S1417" t="s">
        <v>8287</v>
      </c>
      <c r="T1417" t="b">
        <v>0</v>
      </c>
    </row>
    <row r="1418" spans="1:20" ht="66" x14ac:dyDescent="0.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 s="9">
        <f>(I1418/86400)+25569+(-5/24)</f>
        <v>42329.759479166663</v>
      </c>
      <c r="K1418">
        <v>1445552019</v>
      </c>
      <c r="L1418" s="9">
        <f>($K1418/86400)+DATE(1970,1,1)</f>
        <v>42299.926145833335</v>
      </c>
      <c r="M1418" t="b">
        <v>0</v>
      </c>
      <c r="N1418">
        <v>0</v>
      </c>
      <c r="O1418" s="5">
        <f>($E1418/$D1418)*100</f>
        <v>0</v>
      </c>
      <c r="P1418">
        <f>AVERAGE($E1418,$N1418)</f>
        <v>0</v>
      </c>
      <c r="Q1418" t="s">
        <v>8322</v>
      </c>
      <c r="R1418" t="s">
        <v>8341</v>
      </c>
      <c r="S1418" t="s">
        <v>8287</v>
      </c>
      <c r="T1418" t="b">
        <v>0</v>
      </c>
    </row>
    <row r="1419" spans="1:20" ht="49.5" x14ac:dyDescent="0.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 s="9">
        <f>(I1419/86400)+25569+(-5/24)</f>
        <v>42262.257638888885</v>
      </c>
      <c r="K1419">
        <v>1439696174</v>
      </c>
      <c r="L1419" s="9">
        <f>($K1419/86400)+DATE(1970,1,1)</f>
        <v>42232.15016203704</v>
      </c>
      <c r="M1419" t="b">
        <v>0</v>
      </c>
      <c r="N1419">
        <v>2</v>
      </c>
      <c r="O1419" s="5">
        <f>($E1419/$D1419)*100</f>
        <v>1.2222222222222223</v>
      </c>
      <c r="P1419">
        <f>AVERAGE($E1419,$N1419)</f>
        <v>28.5</v>
      </c>
      <c r="Q1419" t="s">
        <v>8322</v>
      </c>
      <c r="R1419" t="s">
        <v>8341</v>
      </c>
      <c r="S1419" t="s">
        <v>8287</v>
      </c>
      <c r="T1419" t="b">
        <v>0</v>
      </c>
    </row>
    <row r="1420" spans="1:20" ht="66" x14ac:dyDescent="0.3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 s="9">
        <f>(I1420/86400)+25569+(-5/24)</f>
        <v>42425.248078703698</v>
      </c>
      <c r="K1420">
        <v>1453805834</v>
      </c>
      <c r="L1420" s="9">
        <f>($K1420/86400)+DATE(1970,1,1)</f>
        <v>42395.456412037034</v>
      </c>
      <c r="M1420" t="b">
        <v>0</v>
      </c>
      <c r="N1420">
        <v>1</v>
      </c>
      <c r="O1420" s="5">
        <f>($E1420/$D1420)*100</f>
        <v>0.2</v>
      </c>
      <c r="P1420">
        <f>AVERAGE($E1420,$N1420)</f>
        <v>3.5</v>
      </c>
      <c r="Q1420" t="s">
        <v>8322</v>
      </c>
      <c r="R1420" t="s">
        <v>8341</v>
      </c>
      <c r="S1420" t="s">
        <v>8287</v>
      </c>
      <c r="T1420" t="b">
        <v>0</v>
      </c>
    </row>
    <row r="1421" spans="1:20" ht="66" x14ac:dyDescent="0.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 s="9">
        <f>(I1421/86400)+25569+(-5/24)</f>
        <v>42652.24790509259</v>
      </c>
      <c r="K1421">
        <v>1473418619</v>
      </c>
      <c r="L1421" s="9">
        <f>($K1421/86400)+DATE(1970,1,1)</f>
        <v>42622.456238425926</v>
      </c>
      <c r="M1421" t="b">
        <v>0</v>
      </c>
      <c r="N1421">
        <v>10</v>
      </c>
      <c r="O1421" s="5">
        <f>($E1421/$D1421)*100</f>
        <v>7.0634920634920633</v>
      </c>
      <c r="P1421">
        <f>AVERAGE($E1421,$N1421)</f>
        <v>227.5</v>
      </c>
      <c r="Q1421" t="s">
        <v>8322</v>
      </c>
      <c r="R1421" t="s">
        <v>8341</v>
      </c>
      <c r="S1421" t="s">
        <v>8287</v>
      </c>
      <c r="T1421" t="b">
        <v>0</v>
      </c>
    </row>
    <row r="1422" spans="1:20" ht="33" x14ac:dyDescent="0.3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 s="9">
        <f>(I1422/86400)+25569+(-5/24)</f>
        <v>42549.459328703706</v>
      </c>
      <c r="K1422">
        <v>1464969686</v>
      </c>
      <c r="L1422" s="9">
        <f>($K1422/86400)+DATE(1970,1,1)</f>
        <v>42524.667662037042</v>
      </c>
      <c r="M1422" t="b">
        <v>0</v>
      </c>
      <c r="N1422">
        <v>3</v>
      </c>
      <c r="O1422" s="5">
        <f>($E1422/$D1422)*100</f>
        <v>2.7272727272727271</v>
      </c>
      <c r="P1422">
        <f>AVERAGE($E1422,$N1422)</f>
        <v>3</v>
      </c>
      <c r="Q1422" t="s">
        <v>8322</v>
      </c>
      <c r="R1422" t="s">
        <v>8341</v>
      </c>
      <c r="S1422" t="s">
        <v>8287</v>
      </c>
      <c r="T1422" t="b">
        <v>0</v>
      </c>
    </row>
    <row r="1423" spans="1:20" ht="66" x14ac:dyDescent="0.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 s="9">
        <f>(I1423/86400)+25569+(-5/24)</f>
        <v>42043.707280092589</v>
      </c>
      <c r="K1423">
        <v>1420840709</v>
      </c>
      <c r="L1423" s="9">
        <f>($K1423/86400)+DATE(1970,1,1)</f>
        <v>42013.915613425925</v>
      </c>
      <c r="M1423" t="b">
        <v>0</v>
      </c>
      <c r="N1423">
        <v>2</v>
      </c>
      <c r="O1423" s="5">
        <f>($E1423/$D1423)*100</f>
        <v>0.1</v>
      </c>
      <c r="P1423">
        <f>AVERAGE($E1423,$N1423)</f>
        <v>101</v>
      </c>
      <c r="Q1423" t="s">
        <v>8322</v>
      </c>
      <c r="R1423" t="s">
        <v>8341</v>
      </c>
      <c r="S1423" t="s">
        <v>8287</v>
      </c>
      <c r="T1423" t="b">
        <v>0</v>
      </c>
    </row>
    <row r="1424" spans="1:20" ht="66" x14ac:dyDescent="0.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 s="9">
        <f>(I1424/86400)+25569+(-5/24)</f>
        <v>42634.031296296293</v>
      </c>
      <c r="K1424">
        <v>1471844704</v>
      </c>
      <c r="L1424" s="9">
        <f>($K1424/86400)+DATE(1970,1,1)</f>
        <v>42604.239629629628</v>
      </c>
      <c r="M1424" t="b">
        <v>0</v>
      </c>
      <c r="N1424">
        <v>2</v>
      </c>
      <c r="O1424" s="5">
        <f>($E1424/$D1424)*100</f>
        <v>0.104</v>
      </c>
      <c r="P1424">
        <f>AVERAGE($E1424,$N1424)</f>
        <v>14</v>
      </c>
      <c r="Q1424" t="s">
        <v>8322</v>
      </c>
      <c r="R1424" t="s">
        <v>8341</v>
      </c>
      <c r="S1424" t="s">
        <v>8287</v>
      </c>
      <c r="T1424" t="b">
        <v>0</v>
      </c>
    </row>
    <row r="1425" spans="1:20" ht="66" x14ac:dyDescent="0.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 s="9">
        <f>(I1425/86400)+25569+(-5/24)</f>
        <v>42370.151979166665</v>
      </c>
      <c r="K1425">
        <v>1449045531</v>
      </c>
      <c r="L1425" s="9">
        <f>($K1425/86400)+DATE(1970,1,1)</f>
        <v>42340.360312500001</v>
      </c>
      <c r="M1425" t="b">
        <v>0</v>
      </c>
      <c r="N1425">
        <v>1</v>
      </c>
      <c r="O1425" s="5">
        <f>($E1425/$D1425)*100</f>
        <v>0.33333333333333337</v>
      </c>
      <c r="P1425">
        <f>AVERAGE($E1425,$N1425)</f>
        <v>50.5</v>
      </c>
      <c r="Q1425" t="s">
        <v>8322</v>
      </c>
      <c r="R1425" t="s">
        <v>8341</v>
      </c>
      <c r="S1425" t="s">
        <v>8287</v>
      </c>
      <c r="T1425" t="b">
        <v>0</v>
      </c>
    </row>
    <row r="1426" spans="1:20" ht="66" x14ac:dyDescent="0.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 s="9">
        <f>(I1426/86400)+25569+(-5/24)</f>
        <v>42689.550949074073</v>
      </c>
      <c r="K1426">
        <v>1478106802</v>
      </c>
      <c r="L1426" s="9">
        <f>($K1426/86400)+DATE(1970,1,1)</f>
        <v>42676.717615740738</v>
      </c>
      <c r="M1426" t="b">
        <v>0</v>
      </c>
      <c r="N1426">
        <v>14</v>
      </c>
      <c r="O1426" s="5">
        <f>($E1426/$D1426)*100</f>
        <v>20.36</v>
      </c>
      <c r="P1426">
        <f>AVERAGE($E1426,$N1426)</f>
        <v>770.5</v>
      </c>
      <c r="Q1426" t="s">
        <v>8322</v>
      </c>
      <c r="R1426" t="s">
        <v>8341</v>
      </c>
      <c r="S1426" t="s">
        <v>8287</v>
      </c>
      <c r="T1426" t="b">
        <v>0</v>
      </c>
    </row>
    <row r="1427" spans="1:20" ht="66" x14ac:dyDescent="0.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 s="9">
        <f>(I1427/86400)+25569+(-5/24)</f>
        <v>42122.923136574071</v>
      </c>
      <c r="K1427">
        <v>1427684959</v>
      </c>
      <c r="L1427" s="9">
        <f>($K1427/86400)+DATE(1970,1,1)</f>
        <v>42093.131469907406</v>
      </c>
      <c r="M1427" t="b">
        <v>0</v>
      </c>
      <c r="N1427">
        <v>0</v>
      </c>
      <c r="O1427" s="5">
        <f>($E1427/$D1427)*100</f>
        <v>0</v>
      </c>
      <c r="P1427">
        <f>AVERAGE($E1427,$N1427)</f>
        <v>0</v>
      </c>
      <c r="Q1427" t="s">
        <v>8322</v>
      </c>
      <c r="R1427" t="s">
        <v>8341</v>
      </c>
      <c r="S1427" t="s">
        <v>8287</v>
      </c>
      <c r="T1427" t="b">
        <v>0</v>
      </c>
    </row>
    <row r="1428" spans="1:20" ht="66" x14ac:dyDescent="0.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 s="9">
        <f>(I1428/86400)+25569+(-5/24)</f>
        <v>42240.181944444441</v>
      </c>
      <c r="K1428">
        <v>1435224120</v>
      </c>
      <c r="L1428" s="9">
        <f>($K1428/86400)+DATE(1970,1,1)</f>
        <v>42180.390277777777</v>
      </c>
      <c r="M1428" t="b">
        <v>0</v>
      </c>
      <c r="N1428">
        <v>0</v>
      </c>
      <c r="O1428" s="5">
        <f>($E1428/$D1428)*100</f>
        <v>0</v>
      </c>
      <c r="P1428">
        <f>AVERAGE($E1428,$N1428)</f>
        <v>0</v>
      </c>
      <c r="Q1428" t="s">
        <v>8322</v>
      </c>
      <c r="R1428" t="s">
        <v>8341</v>
      </c>
      <c r="S1428" t="s">
        <v>8287</v>
      </c>
      <c r="T1428" t="b">
        <v>0</v>
      </c>
    </row>
    <row r="1429" spans="1:20" ht="66" x14ac:dyDescent="0.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 s="9">
        <f>(I1429/86400)+25569+(-5/24)</f>
        <v>42631.643344907403</v>
      </c>
      <c r="K1429">
        <v>1471638385</v>
      </c>
      <c r="L1429" s="9">
        <f>($K1429/86400)+DATE(1970,1,1)</f>
        <v>42601.851678240739</v>
      </c>
      <c r="M1429" t="b">
        <v>0</v>
      </c>
      <c r="N1429">
        <v>4</v>
      </c>
      <c r="O1429" s="5">
        <f>($E1429/$D1429)*100</f>
        <v>8.3800000000000008</v>
      </c>
      <c r="P1429">
        <f>AVERAGE($E1429,$N1429)</f>
        <v>211.5</v>
      </c>
      <c r="Q1429" t="s">
        <v>8322</v>
      </c>
      <c r="R1429" t="s">
        <v>8341</v>
      </c>
      <c r="S1429" t="s">
        <v>8287</v>
      </c>
      <c r="T1429" t="b">
        <v>0</v>
      </c>
    </row>
    <row r="1430" spans="1:20" ht="66" x14ac:dyDescent="0.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 s="9">
        <f>(I1430/86400)+25569+(-5/24)</f>
        <v>42462.129826388882</v>
      </c>
      <c r="K1430">
        <v>1456996017</v>
      </c>
      <c r="L1430" s="9">
        <f>($K1430/86400)+DATE(1970,1,1)</f>
        <v>42432.379826388889</v>
      </c>
      <c r="M1430" t="b">
        <v>0</v>
      </c>
      <c r="N1430">
        <v>3</v>
      </c>
      <c r="O1430" s="5">
        <f>($E1430/$D1430)*100</f>
        <v>4.5</v>
      </c>
      <c r="P1430">
        <f>AVERAGE($E1430,$N1430)</f>
        <v>24</v>
      </c>
      <c r="Q1430" t="s">
        <v>8322</v>
      </c>
      <c r="R1430" t="s">
        <v>8341</v>
      </c>
      <c r="S1430" t="s">
        <v>8287</v>
      </c>
      <c r="T1430" t="b">
        <v>0</v>
      </c>
    </row>
    <row r="1431" spans="1:20" ht="49.5" x14ac:dyDescent="0.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 s="9">
        <f>(I1431/86400)+25569+(-5/24)</f>
        <v>42103.852337962962</v>
      </c>
      <c r="K1431">
        <v>1426037242</v>
      </c>
      <c r="L1431" s="9">
        <f>($K1431/86400)+DATE(1970,1,1)</f>
        <v>42074.060671296298</v>
      </c>
      <c r="M1431" t="b">
        <v>0</v>
      </c>
      <c r="N1431">
        <v>0</v>
      </c>
      <c r="O1431" s="5">
        <f>($E1431/$D1431)*100</f>
        <v>0</v>
      </c>
      <c r="P1431">
        <f>AVERAGE($E1431,$N1431)</f>
        <v>0</v>
      </c>
      <c r="Q1431" t="s">
        <v>8322</v>
      </c>
      <c r="R1431" t="s">
        <v>8341</v>
      </c>
      <c r="S1431" t="s">
        <v>8287</v>
      </c>
      <c r="T1431" t="b">
        <v>0</v>
      </c>
    </row>
    <row r="1432" spans="1:20" ht="49.5" x14ac:dyDescent="0.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 s="9">
        <f>(I1432/86400)+25569+(-5/24)</f>
        <v>41992.605185185188</v>
      </c>
      <c r="K1432">
        <v>1416339088</v>
      </c>
      <c r="L1432" s="9">
        <f>($K1432/86400)+DATE(1970,1,1)</f>
        <v>41961.813518518524</v>
      </c>
      <c r="M1432" t="b">
        <v>0</v>
      </c>
      <c r="N1432">
        <v>5</v>
      </c>
      <c r="O1432" s="5">
        <f>($E1432/$D1432)*100</f>
        <v>8.06</v>
      </c>
      <c r="P1432">
        <f>AVERAGE($E1432,$N1432)</f>
        <v>204</v>
      </c>
      <c r="Q1432" t="s">
        <v>8322</v>
      </c>
      <c r="R1432" t="s">
        <v>8341</v>
      </c>
      <c r="S1432" t="s">
        <v>8287</v>
      </c>
      <c r="T1432" t="b">
        <v>0</v>
      </c>
    </row>
    <row r="1433" spans="1:20" ht="66" x14ac:dyDescent="0.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 s="9">
        <f>(I1433/86400)+25569+(-5/24)</f>
        <v>42334.044166666667</v>
      </c>
      <c r="K1433">
        <v>1445922216</v>
      </c>
      <c r="L1433" s="9">
        <f>($K1433/86400)+DATE(1970,1,1)</f>
        <v>42304.210833333331</v>
      </c>
      <c r="M1433" t="b">
        <v>0</v>
      </c>
      <c r="N1433">
        <v>47</v>
      </c>
      <c r="O1433" s="5">
        <f>($E1433/$D1433)*100</f>
        <v>31.94705882352941</v>
      </c>
      <c r="P1433">
        <f>AVERAGE($E1433,$N1433)</f>
        <v>2739</v>
      </c>
      <c r="Q1433" t="s">
        <v>8322</v>
      </c>
      <c r="R1433" t="s">
        <v>8341</v>
      </c>
      <c r="S1433" t="s">
        <v>8287</v>
      </c>
      <c r="T1433" t="b">
        <v>0</v>
      </c>
    </row>
    <row r="1434" spans="1:20" ht="66" x14ac:dyDescent="0.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 s="9">
        <f>(I1434/86400)+25569+(-5/24)</f>
        <v>42205.572083333333</v>
      </c>
      <c r="K1434">
        <v>1434825828</v>
      </c>
      <c r="L1434" s="9">
        <f>($K1434/86400)+DATE(1970,1,1)</f>
        <v>42175.780416666668</v>
      </c>
      <c r="M1434" t="b">
        <v>0</v>
      </c>
      <c r="N1434">
        <v>0</v>
      </c>
      <c r="O1434" s="5">
        <f>($E1434/$D1434)*100</f>
        <v>0</v>
      </c>
      <c r="P1434">
        <f>AVERAGE($E1434,$N1434)</f>
        <v>0</v>
      </c>
      <c r="Q1434" t="s">
        <v>8322</v>
      </c>
      <c r="R1434" t="s">
        <v>8341</v>
      </c>
      <c r="S1434" t="s">
        <v>8287</v>
      </c>
      <c r="T1434" t="b">
        <v>0</v>
      </c>
    </row>
    <row r="1435" spans="1:20" ht="66" x14ac:dyDescent="0.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 s="9">
        <f>(I1435/86400)+25569+(-5/24)</f>
        <v>42714.249999999993</v>
      </c>
      <c r="K1435">
        <v>1477839675</v>
      </c>
      <c r="L1435" s="9">
        <f>($K1435/86400)+DATE(1970,1,1)</f>
        <v>42673.625868055555</v>
      </c>
      <c r="M1435" t="b">
        <v>0</v>
      </c>
      <c r="N1435">
        <v>10</v>
      </c>
      <c r="O1435" s="5">
        <f>($E1435/$D1435)*100</f>
        <v>6.708333333333333</v>
      </c>
      <c r="P1435">
        <f>AVERAGE($E1435,$N1435)</f>
        <v>407.5</v>
      </c>
      <c r="Q1435" t="s">
        <v>8322</v>
      </c>
      <c r="R1435" t="s">
        <v>8341</v>
      </c>
      <c r="S1435" t="s">
        <v>8287</v>
      </c>
      <c r="T1435" t="b">
        <v>0</v>
      </c>
    </row>
    <row r="1436" spans="1:20" ht="49.5" x14ac:dyDescent="0.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 s="9">
        <f>(I1436/86400)+25569+(-5/24)</f>
        <v>42163.416666666664</v>
      </c>
      <c r="K1436">
        <v>1431973478</v>
      </c>
      <c r="L1436" s="9">
        <f>($K1436/86400)+DATE(1970,1,1)</f>
        <v>42142.767106481479</v>
      </c>
      <c r="M1436" t="b">
        <v>0</v>
      </c>
      <c r="N1436">
        <v>11</v>
      </c>
      <c r="O1436" s="5">
        <f>($E1436/$D1436)*100</f>
        <v>9.9878048780487809</v>
      </c>
      <c r="P1436">
        <f>AVERAGE($E1436,$N1436)</f>
        <v>4100.5</v>
      </c>
      <c r="Q1436" t="s">
        <v>8322</v>
      </c>
      <c r="R1436" t="s">
        <v>8341</v>
      </c>
      <c r="S1436" t="s">
        <v>8287</v>
      </c>
      <c r="T1436" t="b">
        <v>0</v>
      </c>
    </row>
    <row r="1437" spans="1:20" ht="49.5" x14ac:dyDescent="0.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 s="9">
        <f>(I1437/86400)+25569+(-5/24)</f>
        <v>42288.57199074074</v>
      </c>
      <c r="K1437">
        <v>1441997020</v>
      </c>
      <c r="L1437" s="9">
        <f>($K1437/86400)+DATE(1970,1,1)</f>
        <v>42258.780324074076</v>
      </c>
      <c r="M1437" t="b">
        <v>0</v>
      </c>
      <c r="N1437">
        <v>2</v>
      </c>
      <c r="O1437" s="5">
        <f>($E1437/$D1437)*100</f>
        <v>0.1</v>
      </c>
      <c r="P1437">
        <f>AVERAGE($E1437,$N1437)</f>
        <v>8.5</v>
      </c>
      <c r="Q1437" t="s">
        <v>8322</v>
      </c>
      <c r="R1437" t="s">
        <v>8341</v>
      </c>
      <c r="S1437" t="s">
        <v>8287</v>
      </c>
      <c r="T1437" t="b">
        <v>0</v>
      </c>
    </row>
    <row r="1438" spans="1:20" ht="66" x14ac:dyDescent="0.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 s="9">
        <f>(I1438/86400)+25569+(-5/24)</f>
        <v>42421.141863425924</v>
      </c>
      <c r="K1438">
        <v>1453451057</v>
      </c>
      <c r="L1438" s="9">
        <f>($K1438/86400)+DATE(1970,1,1)</f>
        <v>42391.35019675926</v>
      </c>
      <c r="M1438" t="b">
        <v>0</v>
      </c>
      <c r="N1438">
        <v>2</v>
      </c>
      <c r="O1438" s="5">
        <f>($E1438/$D1438)*100</f>
        <v>0.77</v>
      </c>
      <c r="P1438">
        <f>AVERAGE($E1438,$N1438)</f>
        <v>39.5</v>
      </c>
      <c r="Q1438" t="s">
        <v>8322</v>
      </c>
      <c r="R1438" t="s">
        <v>8341</v>
      </c>
      <c r="S1438" t="s">
        <v>8287</v>
      </c>
      <c r="T1438" t="b">
        <v>0</v>
      </c>
    </row>
    <row r="1439" spans="1:20" ht="66" x14ac:dyDescent="0.3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 s="9">
        <f>(I1439/86400)+25569+(-5/24)</f>
        <v>41832.999305555553</v>
      </c>
      <c r="K1439">
        <v>1402058739</v>
      </c>
      <c r="L1439" s="9">
        <f>($K1439/86400)+DATE(1970,1,1)</f>
        <v>41796.531701388885</v>
      </c>
      <c r="M1439" t="b">
        <v>0</v>
      </c>
      <c r="N1439">
        <v>22</v>
      </c>
      <c r="O1439" s="5">
        <f>($E1439/$D1439)*100</f>
        <v>26.900000000000002</v>
      </c>
      <c r="P1439">
        <f>AVERAGE($E1439,$N1439)</f>
        <v>414.5</v>
      </c>
      <c r="Q1439" t="s">
        <v>8322</v>
      </c>
      <c r="R1439" t="s">
        <v>8341</v>
      </c>
      <c r="S1439" t="s">
        <v>8287</v>
      </c>
      <c r="T1439" t="b">
        <v>0</v>
      </c>
    </row>
    <row r="1440" spans="1:20" ht="66" x14ac:dyDescent="0.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 s="9">
        <f>(I1440/86400)+25569+(-5/24)</f>
        <v>42487.371527777774</v>
      </c>
      <c r="K1440">
        <v>1459198499</v>
      </c>
      <c r="L1440" s="9">
        <f>($K1440/86400)+DATE(1970,1,1)</f>
        <v>42457.871516203704</v>
      </c>
      <c r="M1440" t="b">
        <v>0</v>
      </c>
      <c r="N1440">
        <v>8</v>
      </c>
      <c r="O1440" s="5">
        <f>($E1440/$D1440)*100</f>
        <v>3</v>
      </c>
      <c r="P1440">
        <f>AVERAGE($E1440,$N1440)</f>
        <v>304</v>
      </c>
      <c r="Q1440" t="s">
        <v>8322</v>
      </c>
      <c r="R1440" t="s">
        <v>8341</v>
      </c>
      <c r="S1440" t="s">
        <v>8287</v>
      </c>
      <c r="T1440" t="b">
        <v>0</v>
      </c>
    </row>
    <row r="1441" spans="1:20" ht="66" x14ac:dyDescent="0.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 s="9">
        <f>(I1441/86400)+25569+(-5/24)</f>
        <v>42070.621539351851</v>
      </c>
      <c r="K1441">
        <v>1423166101</v>
      </c>
      <c r="L1441" s="9">
        <f>($K1441/86400)+DATE(1970,1,1)</f>
        <v>42040.829872685186</v>
      </c>
      <c r="M1441" t="b">
        <v>0</v>
      </c>
      <c r="N1441">
        <v>6</v>
      </c>
      <c r="O1441" s="5">
        <f>($E1441/$D1441)*100</f>
        <v>6.6055045871559637</v>
      </c>
      <c r="P1441">
        <f>AVERAGE($E1441,$N1441)</f>
        <v>93</v>
      </c>
      <c r="Q1441" t="s">
        <v>8322</v>
      </c>
      <c r="R1441" t="s">
        <v>8341</v>
      </c>
      <c r="S1441" t="s">
        <v>8287</v>
      </c>
      <c r="T1441" t="b">
        <v>0</v>
      </c>
    </row>
    <row r="1442" spans="1:20" ht="66" x14ac:dyDescent="0.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 s="9">
        <f>(I1442/86400)+25569+(-5/24)</f>
        <v>42516.540081018517</v>
      </c>
      <c r="K1442">
        <v>1461693463</v>
      </c>
      <c r="L1442" s="9">
        <f>($K1442/86400)+DATE(1970,1,1)</f>
        <v>42486.748414351852</v>
      </c>
      <c r="M1442" t="b">
        <v>0</v>
      </c>
      <c r="N1442">
        <v>1</v>
      </c>
      <c r="O1442" s="5">
        <f>($E1442/$D1442)*100</f>
        <v>7.6923076923076927E-3</v>
      </c>
      <c r="P1442">
        <f>AVERAGE($E1442,$N1442)</f>
        <v>1</v>
      </c>
      <c r="Q1442" t="s">
        <v>8322</v>
      </c>
      <c r="R1442" t="s">
        <v>8341</v>
      </c>
      <c r="S1442" t="s">
        <v>8287</v>
      </c>
      <c r="T1442" t="b">
        <v>0</v>
      </c>
    </row>
    <row r="1443" spans="1:20" ht="66" x14ac:dyDescent="0.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 s="9">
        <f>(I1443/86400)+25569+(-5/24)</f>
        <v>42258.557511574072</v>
      </c>
      <c r="K1443">
        <v>1436811769</v>
      </c>
      <c r="L1443" s="9">
        <f>($K1443/86400)+DATE(1970,1,1)</f>
        <v>42198.765844907408</v>
      </c>
      <c r="M1443" t="b">
        <v>0</v>
      </c>
      <c r="N1443">
        <v>3</v>
      </c>
      <c r="O1443" s="5">
        <f>($E1443/$D1443)*100</f>
        <v>1.1222222222222222</v>
      </c>
      <c r="P1443">
        <f>AVERAGE($E1443,$N1443)</f>
        <v>1011.5</v>
      </c>
      <c r="Q1443" t="s">
        <v>8322</v>
      </c>
      <c r="R1443" t="s">
        <v>8341</v>
      </c>
      <c r="S1443" t="s">
        <v>8287</v>
      </c>
      <c r="T1443" t="b">
        <v>0</v>
      </c>
    </row>
    <row r="1444" spans="1:20" ht="66" x14ac:dyDescent="0.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 s="9">
        <f>(I1444/86400)+25569+(-5/24)</f>
        <v>42515.437013888884</v>
      </c>
      <c r="K1444">
        <v>1461598158</v>
      </c>
      <c r="L1444" s="9">
        <f>($K1444/86400)+DATE(1970,1,1)</f>
        <v>42485.64534722222</v>
      </c>
      <c r="M1444" t="b">
        <v>0</v>
      </c>
      <c r="N1444">
        <v>0</v>
      </c>
      <c r="O1444" s="5">
        <f>($E1444/$D1444)*100</f>
        <v>0</v>
      </c>
      <c r="P1444">
        <f>AVERAGE($E1444,$N1444)</f>
        <v>0</v>
      </c>
      <c r="Q1444" t="s">
        <v>8322</v>
      </c>
      <c r="R1444" t="s">
        <v>8341</v>
      </c>
      <c r="S1444" t="s">
        <v>8287</v>
      </c>
      <c r="T1444" t="b">
        <v>0</v>
      </c>
    </row>
    <row r="1445" spans="1:20" ht="66" x14ac:dyDescent="0.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 s="9">
        <f>(I1445/86400)+25569+(-5/24)</f>
        <v>42737.71769675926</v>
      </c>
      <c r="K1445">
        <v>1480803209</v>
      </c>
      <c r="L1445" s="9">
        <f>($K1445/86400)+DATE(1970,1,1)</f>
        <v>42707.926030092596</v>
      </c>
      <c r="M1445" t="b">
        <v>0</v>
      </c>
      <c r="N1445">
        <v>0</v>
      </c>
      <c r="O1445" s="5">
        <f>($E1445/$D1445)*100</f>
        <v>0</v>
      </c>
      <c r="P1445">
        <f>AVERAGE($E1445,$N1445)</f>
        <v>0</v>
      </c>
      <c r="Q1445" t="s">
        <v>8322</v>
      </c>
      <c r="R1445" t="s">
        <v>8341</v>
      </c>
      <c r="S1445" t="s">
        <v>8287</v>
      </c>
      <c r="T1445" t="b">
        <v>0</v>
      </c>
    </row>
    <row r="1446" spans="1:20" ht="49.5" x14ac:dyDescent="0.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 s="9">
        <f>(I1446/86400)+25569+(-5/24)</f>
        <v>42259.665069444447</v>
      </c>
      <c r="K1446">
        <v>1436907462</v>
      </c>
      <c r="L1446" s="9">
        <f>($K1446/86400)+DATE(1970,1,1)</f>
        <v>42199.873402777783</v>
      </c>
      <c r="M1446" t="b">
        <v>0</v>
      </c>
      <c r="N1446">
        <v>0</v>
      </c>
      <c r="O1446" s="5">
        <f>($E1446/$D1446)*100</f>
        <v>0</v>
      </c>
      <c r="P1446">
        <f>AVERAGE($E1446,$N1446)</f>
        <v>0</v>
      </c>
      <c r="Q1446" t="s">
        <v>8322</v>
      </c>
      <c r="R1446" t="s">
        <v>8341</v>
      </c>
      <c r="S1446" t="s">
        <v>8287</v>
      </c>
      <c r="T1446" t="b">
        <v>0</v>
      </c>
    </row>
    <row r="1447" spans="1:20" ht="66" x14ac:dyDescent="0.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 s="9">
        <f>(I1447/86400)+25569+(-5/24)</f>
        <v>42169.333969907406</v>
      </c>
      <c r="K1447">
        <v>1431694855</v>
      </c>
      <c r="L1447" s="9">
        <f>($K1447/86400)+DATE(1970,1,1)</f>
        <v>42139.542303240742</v>
      </c>
      <c r="M1447" t="b">
        <v>0</v>
      </c>
      <c r="N1447">
        <v>0</v>
      </c>
      <c r="O1447" s="5">
        <f>($E1447/$D1447)*100</f>
        <v>0</v>
      </c>
      <c r="P1447">
        <f>AVERAGE($E1447,$N1447)</f>
        <v>0</v>
      </c>
      <c r="Q1447" t="s">
        <v>8322</v>
      </c>
      <c r="R1447" t="s">
        <v>8341</v>
      </c>
      <c r="S1447" t="s">
        <v>8287</v>
      </c>
      <c r="T1447" t="b">
        <v>0</v>
      </c>
    </row>
    <row r="1448" spans="1:20" ht="66" x14ac:dyDescent="0.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 s="9">
        <f>(I1448/86400)+25569+(-5/24)</f>
        <v>42481.239328703705</v>
      </c>
      <c r="K1448">
        <v>1459507478</v>
      </c>
      <c r="L1448" s="9">
        <f>($K1448/86400)+DATE(1970,1,1)</f>
        <v>42461.447662037041</v>
      </c>
      <c r="M1448" t="b">
        <v>0</v>
      </c>
      <c r="N1448">
        <v>0</v>
      </c>
      <c r="O1448" s="5">
        <f>($E1448/$D1448)*100</f>
        <v>0</v>
      </c>
      <c r="P1448">
        <f>AVERAGE($E1448,$N1448)</f>
        <v>0</v>
      </c>
      <c r="Q1448" t="s">
        <v>8322</v>
      </c>
      <c r="R1448" t="s">
        <v>8341</v>
      </c>
      <c r="S1448" t="s">
        <v>8287</v>
      </c>
      <c r="T1448" t="b">
        <v>0</v>
      </c>
    </row>
    <row r="1449" spans="1:20" ht="33" x14ac:dyDescent="0.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 s="9">
        <f>(I1449/86400)+25569+(-5/24)</f>
        <v>42559.52238425926</v>
      </c>
      <c r="K1449">
        <v>1465407134</v>
      </c>
      <c r="L1449" s="9">
        <f>($K1449/86400)+DATE(1970,1,1)</f>
        <v>42529.730717592596</v>
      </c>
      <c r="M1449" t="b">
        <v>0</v>
      </c>
      <c r="N1449">
        <v>3</v>
      </c>
      <c r="O1449" s="5">
        <f>($E1449/$D1449)*100</f>
        <v>1.4999999999999999E-2</v>
      </c>
      <c r="P1449">
        <f>AVERAGE($E1449,$N1449)</f>
        <v>39</v>
      </c>
      <c r="Q1449" t="s">
        <v>8322</v>
      </c>
      <c r="R1449" t="s">
        <v>8341</v>
      </c>
      <c r="S1449" t="s">
        <v>8287</v>
      </c>
      <c r="T1449" t="b">
        <v>0</v>
      </c>
    </row>
    <row r="1450" spans="1:20" ht="66" x14ac:dyDescent="0.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 s="9">
        <f>(I1450/86400)+25569+(-5/24)</f>
        <v>42146.017361111109</v>
      </c>
      <c r="K1450">
        <v>1429655318</v>
      </c>
      <c r="L1450" s="9">
        <f>($K1450/86400)+DATE(1970,1,1)</f>
        <v>42115.936550925922</v>
      </c>
      <c r="M1450" t="b">
        <v>0</v>
      </c>
      <c r="N1450">
        <v>0</v>
      </c>
      <c r="O1450" s="5">
        <f>($E1450/$D1450)*100</f>
        <v>0</v>
      </c>
      <c r="P1450">
        <f>AVERAGE($E1450,$N1450)</f>
        <v>0</v>
      </c>
      <c r="Q1450" t="s">
        <v>8322</v>
      </c>
      <c r="R1450" t="s">
        <v>8341</v>
      </c>
      <c r="S1450" t="s">
        <v>8287</v>
      </c>
      <c r="T1450" t="b">
        <v>0</v>
      </c>
    </row>
    <row r="1451" spans="1:20" ht="66" x14ac:dyDescent="0.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 s="9">
        <f>(I1451/86400)+25569+(-5/24)</f>
        <v>42134.603067129625</v>
      </c>
      <c r="K1451">
        <v>1427138905</v>
      </c>
      <c r="L1451" s="9">
        <f>($K1451/86400)+DATE(1970,1,1)</f>
        <v>42086.811400462961</v>
      </c>
      <c r="M1451" t="b">
        <v>0</v>
      </c>
      <c r="N1451">
        <v>0</v>
      </c>
      <c r="O1451" s="5">
        <f>($E1451/$D1451)*100</f>
        <v>0</v>
      </c>
      <c r="P1451">
        <f>AVERAGE($E1451,$N1451)</f>
        <v>0</v>
      </c>
      <c r="Q1451" t="s">
        <v>8322</v>
      </c>
      <c r="R1451" t="s">
        <v>8341</v>
      </c>
      <c r="S1451" t="s">
        <v>8287</v>
      </c>
      <c r="T1451" t="b">
        <v>0</v>
      </c>
    </row>
    <row r="1452" spans="1:20" ht="66" x14ac:dyDescent="0.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 s="9">
        <f>(I1452/86400)+25569+(-5/24)</f>
        <v>42419.962928240733</v>
      </c>
      <c r="K1452">
        <v>1453349197</v>
      </c>
      <c r="L1452" s="9">
        <f>($K1452/86400)+DATE(1970,1,1)</f>
        <v>42390.171261574069</v>
      </c>
      <c r="M1452" t="b">
        <v>0</v>
      </c>
      <c r="N1452">
        <v>1</v>
      </c>
      <c r="O1452" s="5">
        <f>($E1452/$D1452)*100</f>
        <v>1E-3</v>
      </c>
      <c r="P1452">
        <f>AVERAGE($E1452,$N1452)</f>
        <v>1</v>
      </c>
      <c r="Q1452" t="s">
        <v>8322</v>
      </c>
      <c r="R1452" t="s">
        <v>8341</v>
      </c>
      <c r="S1452" t="s">
        <v>8287</v>
      </c>
      <c r="T1452" t="b">
        <v>0</v>
      </c>
    </row>
    <row r="1453" spans="1:20" ht="49.5" x14ac:dyDescent="0.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 s="9">
        <f>(I1453/86400)+25569+(-5/24)</f>
        <v>41961.792349537034</v>
      </c>
      <c r="K1453">
        <v>1413759659</v>
      </c>
      <c r="L1453" s="9">
        <f>($K1453/86400)+DATE(1970,1,1)</f>
        <v>41931.959016203706</v>
      </c>
      <c r="M1453" t="b">
        <v>0</v>
      </c>
      <c r="N1453">
        <v>2</v>
      </c>
      <c r="O1453" s="5">
        <f>($E1453/$D1453)*100</f>
        <v>1.0554089709762533E-2</v>
      </c>
      <c r="P1453">
        <f>AVERAGE($E1453,$N1453)</f>
        <v>2</v>
      </c>
      <c r="Q1453" t="s">
        <v>8322</v>
      </c>
      <c r="R1453" t="s">
        <v>8341</v>
      </c>
      <c r="S1453" t="s">
        <v>8287</v>
      </c>
      <c r="T1453" t="b">
        <v>0</v>
      </c>
    </row>
    <row r="1454" spans="1:20" ht="49.5" x14ac:dyDescent="0.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 s="9">
        <f>(I1454/86400)+25569+(-5/24)</f>
        <v>41848.494942129626</v>
      </c>
      <c r="K1454">
        <v>1403974363</v>
      </c>
      <c r="L1454" s="9">
        <f>($K1454/86400)+DATE(1970,1,1)</f>
        <v>41818.703275462962</v>
      </c>
      <c r="M1454" t="b">
        <v>0</v>
      </c>
      <c r="N1454">
        <v>0</v>
      </c>
      <c r="O1454" s="5">
        <f>($E1454/$D1454)*100</f>
        <v>0</v>
      </c>
      <c r="P1454">
        <f>AVERAGE($E1454,$N1454)</f>
        <v>0</v>
      </c>
      <c r="Q1454" t="s">
        <v>8322</v>
      </c>
      <c r="R1454" t="s">
        <v>8341</v>
      </c>
      <c r="S1454" t="s">
        <v>8287</v>
      </c>
      <c r="T1454" t="b">
        <v>0</v>
      </c>
    </row>
    <row r="1455" spans="1:20" ht="66" x14ac:dyDescent="0.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 s="9">
        <f>(I1455/86400)+25569+(-5/24)</f>
        <v>42840.446145833332</v>
      </c>
      <c r="K1455">
        <v>1488386547</v>
      </c>
      <c r="L1455" s="9">
        <f>($K1455/86400)+DATE(1970,1,1)</f>
        <v>42795.696145833332</v>
      </c>
      <c r="M1455" t="b">
        <v>0</v>
      </c>
      <c r="N1455">
        <v>0</v>
      </c>
      <c r="O1455" s="5">
        <f>($E1455/$D1455)*100</f>
        <v>0</v>
      </c>
      <c r="P1455">
        <f>AVERAGE($E1455,$N1455)</f>
        <v>0</v>
      </c>
      <c r="Q1455" t="s">
        <v>8322</v>
      </c>
      <c r="R1455" t="s">
        <v>8341</v>
      </c>
      <c r="S1455" t="s">
        <v>8287</v>
      </c>
      <c r="T1455" t="b">
        <v>0</v>
      </c>
    </row>
    <row r="1456" spans="1:20" ht="66" x14ac:dyDescent="0.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 s="9">
        <f>(I1456/86400)+25569+(-5/24)</f>
        <v>42484.707638888889</v>
      </c>
      <c r="K1456">
        <v>1459716480</v>
      </c>
      <c r="L1456" s="9">
        <f>($K1456/86400)+DATE(1970,1,1)</f>
        <v>42463.866666666669</v>
      </c>
      <c r="M1456" t="b">
        <v>0</v>
      </c>
      <c r="N1456">
        <v>1</v>
      </c>
      <c r="O1456" s="5">
        <f>($E1456/$D1456)*100</f>
        <v>0.85714285714285721</v>
      </c>
      <c r="P1456">
        <f>AVERAGE($E1456,$N1456)</f>
        <v>8</v>
      </c>
      <c r="Q1456" t="s">
        <v>8322</v>
      </c>
      <c r="R1456" t="s">
        <v>8341</v>
      </c>
      <c r="S1456" t="s">
        <v>8287</v>
      </c>
      <c r="T1456" t="b">
        <v>0</v>
      </c>
    </row>
    <row r="1457" spans="1:20" ht="66" x14ac:dyDescent="0.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 s="9">
        <f>(I1457/86400)+25569+(-5/24)</f>
        <v>41887.360416666663</v>
      </c>
      <c r="K1457">
        <v>1405181320</v>
      </c>
      <c r="L1457" s="9">
        <f>($K1457/86400)+DATE(1970,1,1)</f>
        <v>41832.672685185185</v>
      </c>
      <c r="M1457" t="b">
        <v>0</v>
      </c>
      <c r="N1457">
        <v>7</v>
      </c>
      <c r="O1457" s="5">
        <f>($E1457/$D1457)*100</f>
        <v>10.5</v>
      </c>
      <c r="P1457">
        <f>AVERAGE($E1457,$N1457)</f>
        <v>791</v>
      </c>
      <c r="Q1457" t="s">
        <v>8322</v>
      </c>
      <c r="R1457" t="s">
        <v>8341</v>
      </c>
      <c r="S1457" t="s">
        <v>8287</v>
      </c>
      <c r="T1457" t="b">
        <v>0</v>
      </c>
    </row>
    <row r="1458" spans="1:20" ht="33" x14ac:dyDescent="0.3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 s="9">
        <f>(I1458/86400)+25569+(-5/24)</f>
        <v>42738.460243055553</v>
      </c>
      <c r="K1458">
        <v>1480867365</v>
      </c>
      <c r="L1458" s="9">
        <f>($K1458/86400)+DATE(1970,1,1)</f>
        <v>42708.668576388889</v>
      </c>
      <c r="M1458" t="b">
        <v>0</v>
      </c>
      <c r="N1458">
        <v>3</v>
      </c>
      <c r="O1458" s="5">
        <f>($E1458/$D1458)*100</f>
        <v>2.9000000000000004</v>
      </c>
      <c r="P1458">
        <f>AVERAGE($E1458,$N1458)</f>
        <v>74</v>
      </c>
      <c r="Q1458" t="s">
        <v>8322</v>
      </c>
      <c r="R1458" t="s">
        <v>8341</v>
      </c>
      <c r="S1458" t="s">
        <v>8287</v>
      </c>
      <c r="T1458" t="b">
        <v>0</v>
      </c>
    </row>
    <row r="1459" spans="1:20" ht="33" x14ac:dyDescent="0.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 s="9">
        <f>(I1459/86400)+25569+(-5/24)</f>
        <v>42319.729675925926</v>
      </c>
      <c r="K1459">
        <v>1444685444</v>
      </c>
      <c r="L1459" s="9">
        <f>($K1459/86400)+DATE(1970,1,1)</f>
        <v>42289.89634259259</v>
      </c>
      <c r="M1459" t="b">
        <v>0</v>
      </c>
      <c r="N1459">
        <v>0</v>
      </c>
      <c r="O1459" s="5">
        <f>($E1459/$D1459)*100</f>
        <v>0</v>
      </c>
      <c r="P1459">
        <f>AVERAGE($E1459,$N1459)</f>
        <v>0</v>
      </c>
      <c r="Q1459" t="s">
        <v>8322</v>
      </c>
      <c r="R1459" t="s">
        <v>8341</v>
      </c>
      <c r="S1459" t="s">
        <v>8287</v>
      </c>
      <c r="T1459" t="b">
        <v>0</v>
      </c>
    </row>
    <row r="1460" spans="1:20" ht="66" x14ac:dyDescent="0.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 s="9">
        <f>(I1460/86400)+25569+(-5/24)</f>
        <v>41861.958333333328</v>
      </c>
      <c r="K1460">
        <v>1405097760</v>
      </c>
      <c r="L1460" s="9">
        <f>($K1460/86400)+DATE(1970,1,1)</f>
        <v>41831.705555555556</v>
      </c>
      <c r="M1460" t="b">
        <v>0</v>
      </c>
      <c r="N1460">
        <v>0</v>
      </c>
      <c r="O1460" s="5">
        <f>($E1460/$D1460)*100</f>
        <v>0</v>
      </c>
      <c r="P1460">
        <f>AVERAGE($E1460,$N1460)</f>
        <v>0</v>
      </c>
      <c r="Q1460" t="s">
        <v>8322</v>
      </c>
      <c r="R1460" t="s">
        <v>8341</v>
      </c>
      <c r="S1460" t="s">
        <v>8287</v>
      </c>
      <c r="T1460" t="b">
        <v>0</v>
      </c>
    </row>
    <row r="1461" spans="1:20" ht="49.5" x14ac:dyDescent="0.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 s="9">
        <f>(I1461/86400)+25569+(-5/24)</f>
        <v>42340.517361111109</v>
      </c>
      <c r="K1461">
        <v>1446612896</v>
      </c>
      <c r="L1461" s="9">
        <f>($K1461/86400)+DATE(1970,1,1)</f>
        <v>42312.204814814817</v>
      </c>
      <c r="M1461" t="b">
        <v>0</v>
      </c>
      <c r="N1461">
        <v>0</v>
      </c>
      <c r="O1461" s="5">
        <f>($E1461/$D1461)*100</f>
        <v>0</v>
      </c>
      <c r="P1461">
        <f>AVERAGE($E1461,$N1461)</f>
        <v>0</v>
      </c>
      <c r="Q1461" t="s">
        <v>8322</v>
      </c>
      <c r="R1461" t="s">
        <v>8341</v>
      </c>
      <c r="S1461" t="s">
        <v>8287</v>
      </c>
      <c r="T1461" t="b">
        <v>0</v>
      </c>
    </row>
    <row r="1462" spans="1:20" ht="49.5" x14ac:dyDescent="0.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 s="9">
        <f>(I1462/86400)+25569+(-5/24)</f>
        <v>41973.781249999993</v>
      </c>
      <c r="K1462">
        <v>1412371898</v>
      </c>
      <c r="L1462" s="9">
        <f>($K1462/86400)+DATE(1970,1,1)</f>
        <v>41915.896967592591</v>
      </c>
      <c r="M1462" t="b">
        <v>0</v>
      </c>
      <c r="N1462">
        <v>0</v>
      </c>
      <c r="O1462" s="5">
        <f>($E1462/$D1462)*100</f>
        <v>0</v>
      </c>
      <c r="P1462">
        <f>AVERAGE($E1462,$N1462)</f>
        <v>0</v>
      </c>
      <c r="Q1462" t="s">
        <v>8322</v>
      </c>
      <c r="R1462" t="s">
        <v>8341</v>
      </c>
      <c r="S1462" t="s">
        <v>8287</v>
      </c>
      <c r="T1462" t="b">
        <v>0</v>
      </c>
    </row>
    <row r="1463" spans="1:20" ht="33" x14ac:dyDescent="0.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 s="9">
        <f>(I1463/86400)+25569+(-5/24)</f>
        <v>41932.791666666664</v>
      </c>
      <c r="K1463">
        <v>1410967754</v>
      </c>
      <c r="L1463" s="9">
        <f>($K1463/86400)+DATE(1970,1,1)</f>
        <v>41899.645300925928</v>
      </c>
      <c r="M1463" t="b">
        <v>1</v>
      </c>
      <c r="N1463">
        <v>340</v>
      </c>
      <c r="O1463" s="5">
        <f>($E1463/$D1463)*100</f>
        <v>101.24459999999999</v>
      </c>
      <c r="P1463">
        <f>AVERAGE($E1463,$N1463)</f>
        <v>7763.3450000000003</v>
      </c>
      <c r="Q1463" t="s">
        <v>8322</v>
      </c>
      <c r="R1463" t="s">
        <v>8342</v>
      </c>
      <c r="S1463" t="s">
        <v>8288</v>
      </c>
      <c r="T1463" t="b">
        <v>1</v>
      </c>
    </row>
    <row r="1464" spans="1:20" ht="33" x14ac:dyDescent="0.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 s="9">
        <f>(I1464/86400)+25569+(-5/24)</f>
        <v>41374.454525462963</v>
      </c>
      <c r="K1464">
        <v>1363017271</v>
      </c>
      <c r="L1464" s="9">
        <f>($K1464/86400)+DATE(1970,1,1)</f>
        <v>41344.662858796299</v>
      </c>
      <c r="M1464" t="b">
        <v>1</v>
      </c>
      <c r="N1464">
        <v>150</v>
      </c>
      <c r="O1464" s="5">
        <f>($E1464/$D1464)*100</f>
        <v>108.5175</v>
      </c>
      <c r="P1464">
        <f>AVERAGE($E1464,$N1464)</f>
        <v>2245.35</v>
      </c>
      <c r="Q1464" t="s">
        <v>8322</v>
      </c>
      <c r="R1464" t="s">
        <v>8342</v>
      </c>
      <c r="S1464" t="s">
        <v>8288</v>
      </c>
      <c r="T1464" t="b">
        <v>1</v>
      </c>
    </row>
    <row r="1465" spans="1:20" ht="66" x14ac:dyDescent="0.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 s="9">
        <f>(I1465/86400)+25569+(-5/24)</f>
        <v>41371.661319444444</v>
      </c>
      <c r="K1465">
        <v>1361483538</v>
      </c>
      <c r="L1465" s="9">
        <f>($K1465/86400)+DATE(1970,1,1)</f>
        <v>41326.911319444444</v>
      </c>
      <c r="M1465" t="b">
        <v>1</v>
      </c>
      <c r="N1465">
        <v>25</v>
      </c>
      <c r="O1465" s="5">
        <f>($E1465/$D1465)*100</f>
        <v>147.66666666666666</v>
      </c>
      <c r="P1465">
        <f>AVERAGE($E1465,$N1465)</f>
        <v>455.5</v>
      </c>
      <c r="Q1465" t="s">
        <v>8322</v>
      </c>
      <c r="R1465" t="s">
        <v>8342</v>
      </c>
      <c r="S1465" t="s">
        <v>8288</v>
      </c>
      <c r="T1465" t="b">
        <v>1</v>
      </c>
    </row>
    <row r="1466" spans="1:20" x14ac:dyDescent="0.3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 s="9">
        <f>(I1466/86400)+25569+(-5/24)</f>
        <v>41321.453217592592</v>
      </c>
      <c r="K1466">
        <v>1358437958</v>
      </c>
      <c r="L1466" s="9">
        <f>($K1466/86400)+DATE(1970,1,1)</f>
        <v>41291.661550925928</v>
      </c>
      <c r="M1466" t="b">
        <v>1</v>
      </c>
      <c r="N1466">
        <v>234</v>
      </c>
      <c r="O1466" s="5">
        <f>($E1466/$D1466)*100</f>
        <v>163.19999999999999</v>
      </c>
      <c r="P1466">
        <f>AVERAGE($E1466,$N1466)</f>
        <v>4197</v>
      </c>
      <c r="Q1466" t="s">
        <v>8322</v>
      </c>
      <c r="R1466" t="s">
        <v>8342</v>
      </c>
      <c r="S1466" t="s">
        <v>8288</v>
      </c>
      <c r="T1466" t="b">
        <v>1</v>
      </c>
    </row>
    <row r="1467" spans="1:20" ht="66" x14ac:dyDescent="0.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 s="9">
        <f>(I1467/86400)+25569+(-5/24)</f>
        <v>40989.916666666664</v>
      </c>
      <c r="K1467">
        <v>1329759452</v>
      </c>
      <c r="L1467" s="9">
        <f>($K1467/86400)+DATE(1970,1,1)</f>
        <v>40959.734398148146</v>
      </c>
      <c r="M1467" t="b">
        <v>1</v>
      </c>
      <c r="N1467">
        <v>2602</v>
      </c>
      <c r="O1467" s="5">
        <f>($E1467/$D1467)*100</f>
        <v>456.41449999999998</v>
      </c>
      <c r="P1467">
        <f>AVERAGE($E1467,$N1467)</f>
        <v>69763.175000000003</v>
      </c>
      <c r="Q1467" t="s">
        <v>8322</v>
      </c>
      <c r="R1467" t="s">
        <v>8342</v>
      </c>
      <c r="S1467" t="s">
        <v>8288</v>
      </c>
      <c r="T1467" t="b">
        <v>1</v>
      </c>
    </row>
    <row r="1468" spans="1:20" ht="66" x14ac:dyDescent="0.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 s="9">
        <f>(I1468/86400)+25569+(-5/24)</f>
        <v>42380.999999999993</v>
      </c>
      <c r="K1468">
        <v>1449029266</v>
      </c>
      <c r="L1468" s="9">
        <f>($K1468/86400)+DATE(1970,1,1)</f>
        <v>42340.172060185185</v>
      </c>
      <c r="M1468" t="b">
        <v>1</v>
      </c>
      <c r="N1468">
        <v>248</v>
      </c>
      <c r="O1468" s="5">
        <f>($E1468/$D1468)*100</f>
        <v>107.87731249999999</v>
      </c>
      <c r="P1468">
        <f>AVERAGE($E1468,$N1468)</f>
        <v>8754.1849999999995</v>
      </c>
      <c r="Q1468" t="s">
        <v>8322</v>
      </c>
      <c r="R1468" t="s">
        <v>8342</v>
      </c>
      <c r="S1468" t="s">
        <v>8288</v>
      </c>
      <c r="T1468" t="b">
        <v>1</v>
      </c>
    </row>
    <row r="1469" spans="1:20" ht="33" x14ac:dyDescent="0.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 s="9">
        <f>(I1469/86400)+25569+(-5/24)</f>
        <v>40993.55190972222</v>
      </c>
      <c r="K1469">
        <v>1327518885</v>
      </c>
      <c r="L1469" s="9">
        <f>($K1469/86400)+DATE(1970,1,1)</f>
        <v>40933.80190972222</v>
      </c>
      <c r="M1469" t="b">
        <v>1</v>
      </c>
      <c r="N1469">
        <v>600</v>
      </c>
      <c r="O1469" s="5">
        <f>($E1469/$D1469)*100</f>
        <v>115.08</v>
      </c>
      <c r="P1469">
        <f>AVERAGE($E1469,$N1469)</f>
        <v>23316</v>
      </c>
      <c r="Q1469" t="s">
        <v>8322</v>
      </c>
      <c r="R1469" t="s">
        <v>8342</v>
      </c>
      <c r="S1469" t="s">
        <v>8288</v>
      </c>
      <c r="T1469" t="b">
        <v>1</v>
      </c>
    </row>
    <row r="1470" spans="1:20" ht="66" x14ac:dyDescent="0.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 s="9">
        <f>(I1470/86400)+25569+(-5/24)</f>
        <v>40705.806122685179</v>
      </c>
      <c r="K1470">
        <v>1302654049</v>
      </c>
      <c r="L1470" s="9">
        <f>($K1470/86400)+DATE(1970,1,1)</f>
        <v>40646.014456018514</v>
      </c>
      <c r="M1470" t="b">
        <v>1</v>
      </c>
      <c r="N1470">
        <v>293</v>
      </c>
      <c r="O1470" s="5">
        <f>($E1470/$D1470)*100</f>
        <v>102.36842105263158</v>
      </c>
      <c r="P1470">
        <f>AVERAGE($E1470,$N1470)</f>
        <v>5009</v>
      </c>
      <c r="Q1470" t="s">
        <v>8322</v>
      </c>
      <c r="R1470" t="s">
        <v>8342</v>
      </c>
      <c r="S1470" t="s">
        <v>8288</v>
      </c>
      <c r="T1470" t="b">
        <v>1</v>
      </c>
    </row>
    <row r="1471" spans="1:20" ht="49.5" x14ac:dyDescent="0.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 s="9">
        <f>(I1471/86400)+25569+(-5/24)</f>
        <v>41320.390150462961</v>
      </c>
      <c r="K1471">
        <v>1358346109</v>
      </c>
      <c r="L1471" s="9">
        <f>($K1471/86400)+DATE(1970,1,1)</f>
        <v>41290.598483796297</v>
      </c>
      <c r="M1471" t="b">
        <v>1</v>
      </c>
      <c r="N1471">
        <v>321</v>
      </c>
      <c r="O1471" s="5">
        <f>($E1471/$D1471)*100</f>
        <v>108.42485875706214</v>
      </c>
      <c r="P1471">
        <f>AVERAGE($E1471,$N1471)</f>
        <v>24149.5</v>
      </c>
      <c r="Q1471" t="s">
        <v>8322</v>
      </c>
      <c r="R1471" t="s">
        <v>8342</v>
      </c>
      <c r="S1471" t="s">
        <v>8288</v>
      </c>
      <c r="T1471" t="b">
        <v>1</v>
      </c>
    </row>
    <row r="1472" spans="1:20" ht="66" x14ac:dyDescent="0.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 s="9">
        <f>(I1472/86400)+25569+(-5/24)</f>
        <v>41271.618784722217</v>
      </c>
      <c r="K1472">
        <v>1354909863</v>
      </c>
      <c r="L1472" s="9">
        <f>($K1472/86400)+DATE(1970,1,1)</f>
        <v>41250.827118055553</v>
      </c>
      <c r="M1472" t="b">
        <v>1</v>
      </c>
      <c r="N1472">
        <v>81</v>
      </c>
      <c r="O1472" s="5">
        <f>($E1472/$D1472)*100</f>
        <v>125.13333333333334</v>
      </c>
      <c r="P1472">
        <f>AVERAGE($E1472,$N1472)</f>
        <v>979</v>
      </c>
      <c r="Q1472" t="s">
        <v>8322</v>
      </c>
      <c r="R1472" t="s">
        <v>8342</v>
      </c>
      <c r="S1472" t="s">
        <v>8288</v>
      </c>
      <c r="T1472" t="b">
        <v>1</v>
      </c>
    </row>
    <row r="1473" spans="1:20" ht="66" x14ac:dyDescent="0.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 s="9">
        <f>(I1473/86400)+25569+(-5/24)</f>
        <v>42103.749236111107</v>
      </c>
      <c r="K1473">
        <v>1426028334</v>
      </c>
      <c r="L1473" s="9">
        <f>($K1473/86400)+DATE(1970,1,1)</f>
        <v>42073.957569444443</v>
      </c>
      <c r="M1473" t="b">
        <v>1</v>
      </c>
      <c r="N1473">
        <v>343</v>
      </c>
      <c r="O1473" s="5">
        <f>($E1473/$D1473)*100</f>
        <v>103.840625</v>
      </c>
      <c r="P1473">
        <f>AVERAGE($E1473,$N1473)</f>
        <v>16786</v>
      </c>
      <c r="Q1473" t="s">
        <v>8322</v>
      </c>
      <c r="R1473" t="s">
        <v>8342</v>
      </c>
      <c r="S1473" t="s">
        <v>8288</v>
      </c>
      <c r="T1473" t="b">
        <v>1</v>
      </c>
    </row>
    <row r="1474" spans="1:20" ht="66" x14ac:dyDescent="0.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 s="9">
        <f>(I1474/86400)+25569+(-5/24)</f>
        <v>41563.33452546296</v>
      </c>
      <c r="K1474">
        <v>1379336503</v>
      </c>
      <c r="L1474" s="9">
        <f>($K1474/86400)+DATE(1970,1,1)</f>
        <v>41533.542858796296</v>
      </c>
      <c r="M1474" t="b">
        <v>1</v>
      </c>
      <c r="N1474">
        <v>336</v>
      </c>
      <c r="O1474" s="5">
        <f>($E1474/$D1474)*100</f>
        <v>138.70400000000001</v>
      </c>
      <c r="P1474">
        <f>AVERAGE($E1474,$N1474)</f>
        <v>17506</v>
      </c>
      <c r="Q1474" t="s">
        <v>8322</v>
      </c>
      <c r="R1474" t="s">
        <v>8342</v>
      </c>
      <c r="S1474" t="s">
        <v>8288</v>
      </c>
      <c r="T1474" t="b">
        <v>1</v>
      </c>
    </row>
    <row r="1475" spans="1:20" x14ac:dyDescent="0.3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 s="9">
        <f>(I1475/86400)+25569+(-5/24)</f>
        <v>40969.771284722221</v>
      </c>
      <c r="K1475">
        <v>1328052639</v>
      </c>
      <c r="L1475" s="9">
        <f>($K1475/86400)+DATE(1970,1,1)</f>
        <v>40939.979618055557</v>
      </c>
      <c r="M1475" t="b">
        <v>1</v>
      </c>
      <c r="N1475">
        <v>47</v>
      </c>
      <c r="O1475" s="5">
        <f>($E1475/$D1475)*100</f>
        <v>120.51600000000001</v>
      </c>
      <c r="P1475">
        <f>AVERAGE($E1475,$N1475)</f>
        <v>927.37</v>
      </c>
      <c r="Q1475" t="s">
        <v>8322</v>
      </c>
      <c r="R1475" t="s">
        <v>8342</v>
      </c>
      <c r="S1475" t="s">
        <v>8288</v>
      </c>
      <c r="T1475" t="b">
        <v>1</v>
      </c>
    </row>
    <row r="1476" spans="1:20" ht="66" x14ac:dyDescent="0.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 s="9">
        <f>(I1476/86400)+25569+(-5/24)</f>
        <v>41530.519583333335</v>
      </c>
      <c r="K1476">
        <v>1376501292</v>
      </c>
      <c r="L1476" s="9">
        <f>($K1476/86400)+DATE(1970,1,1)</f>
        <v>41500.72791666667</v>
      </c>
      <c r="M1476" t="b">
        <v>1</v>
      </c>
      <c r="N1476">
        <v>76</v>
      </c>
      <c r="O1476" s="5">
        <f>($E1476/$D1476)*100</f>
        <v>112.26666666666667</v>
      </c>
      <c r="P1476">
        <f>AVERAGE($E1476,$N1476)</f>
        <v>1722</v>
      </c>
      <c r="Q1476" t="s">
        <v>8322</v>
      </c>
      <c r="R1476" t="s">
        <v>8342</v>
      </c>
      <c r="S1476" t="s">
        <v>8288</v>
      </c>
      <c r="T1476" t="b">
        <v>1</v>
      </c>
    </row>
    <row r="1477" spans="1:20" ht="66" x14ac:dyDescent="0.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 s="9">
        <f>(I1477/86400)+25569+(-5/24)</f>
        <v>41992.999305555553</v>
      </c>
      <c r="K1477">
        <v>1416244863</v>
      </c>
      <c r="L1477" s="9">
        <f>($K1477/86400)+DATE(1970,1,1)</f>
        <v>41960.722951388889</v>
      </c>
      <c r="M1477" t="b">
        <v>1</v>
      </c>
      <c r="N1477">
        <v>441</v>
      </c>
      <c r="O1477" s="5">
        <f>($E1477/$D1477)*100</f>
        <v>188.66966666666667</v>
      </c>
      <c r="P1477">
        <f>AVERAGE($E1477,$N1477)</f>
        <v>14370.725</v>
      </c>
      <c r="Q1477" t="s">
        <v>8322</v>
      </c>
      <c r="R1477" t="s">
        <v>8342</v>
      </c>
      <c r="S1477" t="s">
        <v>8288</v>
      </c>
      <c r="T1477" t="b">
        <v>1</v>
      </c>
    </row>
    <row r="1478" spans="1:20" ht="49.5" x14ac:dyDescent="0.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 s="9">
        <f>(I1478/86400)+25569+(-5/24)</f>
        <v>40795.833587962959</v>
      </c>
      <c r="K1478">
        <v>1313024422</v>
      </c>
      <c r="L1478" s="9">
        <f>($K1478/86400)+DATE(1970,1,1)</f>
        <v>40766.041921296295</v>
      </c>
      <c r="M1478" t="b">
        <v>1</v>
      </c>
      <c r="N1478">
        <v>916</v>
      </c>
      <c r="O1478" s="5">
        <f>($E1478/$D1478)*100</f>
        <v>661.55466666666666</v>
      </c>
      <c r="P1478">
        <f>AVERAGE($E1478,$N1478)</f>
        <v>20304.64</v>
      </c>
      <c r="Q1478" t="s">
        <v>8322</v>
      </c>
      <c r="R1478" t="s">
        <v>8342</v>
      </c>
      <c r="S1478" t="s">
        <v>8288</v>
      </c>
      <c r="T1478" t="b">
        <v>1</v>
      </c>
    </row>
    <row r="1479" spans="1:20" ht="66" x14ac:dyDescent="0.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 s="9">
        <f>(I1479/86400)+25569+(-5/24)</f>
        <v>40899.916666666664</v>
      </c>
      <c r="K1479">
        <v>1319467604</v>
      </c>
      <c r="L1479" s="9">
        <f>($K1479/86400)+DATE(1970,1,1)</f>
        <v>40840.615787037037</v>
      </c>
      <c r="M1479" t="b">
        <v>1</v>
      </c>
      <c r="N1479">
        <v>369</v>
      </c>
      <c r="O1479" s="5">
        <f>($E1479/$D1479)*100</f>
        <v>111.31</v>
      </c>
      <c r="P1479">
        <f>AVERAGE($E1479,$N1479)</f>
        <v>16881</v>
      </c>
      <c r="Q1479" t="s">
        <v>8322</v>
      </c>
      <c r="R1479" t="s">
        <v>8342</v>
      </c>
      <c r="S1479" t="s">
        <v>8288</v>
      </c>
      <c r="T1479" t="b">
        <v>1</v>
      </c>
    </row>
    <row r="1480" spans="1:20" ht="66" x14ac:dyDescent="0.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 s="9">
        <f>(I1480/86400)+25569+(-5/24)</f>
        <v>41408.663344907407</v>
      </c>
      <c r="K1480">
        <v>1367355313</v>
      </c>
      <c r="L1480" s="9">
        <f>($K1480/86400)+DATE(1970,1,1)</f>
        <v>41394.871678240743</v>
      </c>
      <c r="M1480" t="b">
        <v>1</v>
      </c>
      <c r="N1480">
        <v>20242</v>
      </c>
      <c r="O1480" s="5">
        <f>($E1480/$D1480)*100</f>
        <v>1181.6142199999999</v>
      </c>
      <c r="P1480">
        <f>AVERAGE($E1480,$N1480)</f>
        <v>305524.55499999999</v>
      </c>
      <c r="Q1480" t="s">
        <v>8322</v>
      </c>
      <c r="R1480" t="s">
        <v>8342</v>
      </c>
      <c r="S1480" t="s">
        <v>8288</v>
      </c>
      <c r="T1480" t="b">
        <v>1</v>
      </c>
    </row>
    <row r="1481" spans="1:20" ht="66" x14ac:dyDescent="0.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 s="9">
        <f>(I1481/86400)+25569+(-5/24)</f>
        <v>41768.957638888889</v>
      </c>
      <c r="K1481">
        <v>1398448389</v>
      </c>
      <c r="L1481" s="9">
        <f>($K1481/86400)+DATE(1970,1,1)</f>
        <v>41754.745243055557</v>
      </c>
      <c r="M1481" t="b">
        <v>1</v>
      </c>
      <c r="N1481">
        <v>71</v>
      </c>
      <c r="O1481" s="5">
        <f>($E1481/$D1481)*100</f>
        <v>137.375</v>
      </c>
      <c r="P1481">
        <f>AVERAGE($E1481,$N1481)</f>
        <v>1134.5</v>
      </c>
      <c r="Q1481" t="s">
        <v>8322</v>
      </c>
      <c r="R1481" t="s">
        <v>8342</v>
      </c>
      <c r="S1481" t="s">
        <v>8288</v>
      </c>
      <c r="T1481" t="b">
        <v>1</v>
      </c>
    </row>
    <row r="1482" spans="1:20" ht="66" x14ac:dyDescent="0.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 s="9">
        <f>(I1482/86400)+25569+(-5/24)</f>
        <v>41481.5</v>
      </c>
      <c r="K1482">
        <v>1373408699</v>
      </c>
      <c r="L1482" s="9">
        <f>($K1482/86400)+DATE(1970,1,1)</f>
        <v>41464.934016203704</v>
      </c>
      <c r="M1482" t="b">
        <v>1</v>
      </c>
      <c r="N1482">
        <v>635</v>
      </c>
      <c r="O1482" s="5">
        <f>($E1482/$D1482)*100</f>
        <v>117.04040000000001</v>
      </c>
      <c r="P1482">
        <f>AVERAGE($E1482,$N1482)</f>
        <v>29577.599999999999</v>
      </c>
      <c r="Q1482" t="s">
        <v>8322</v>
      </c>
      <c r="R1482" t="s">
        <v>8342</v>
      </c>
      <c r="S1482" t="s">
        <v>8288</v>
      </c>
      <c r="T1482" t="b">
        <v>1</v>
      </c>
    </row>
    <row r="1483" spans="1:20" ht="66" x14ac:dyDescent="0.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 s="9">
        <f>(I1483/86400)+25569+(-5/24)</f>
        <v>41580.714641203704</v>
      </c>
      <c r="K1483">
        <v>1380838145</v>
      </c>
      <c r="L1483" s="9">
        <f>($K1483/86400)+DATE(1970,1,1)</f>
        <v>41550.922974537039</v>
      </c>
      <c r="M1483" t="b">
        <v>0</v>
      </c>
      <c r="N1483">
        <v>6</v>
      </c>
      <c r="O1483" s="5">
        <f>($E1483/$D1483)*100</f>
        <v>2.1</v>
      </c>
      <c r="P1483">
        <f>AVERAGE($E1483,$N1483)</f>
        <v>55.5</v>
      </c>
      <c r="Q1483" t="s">
        <v>8322</v>
      </c>
      <c r="R1483" t="s">
        <v>8324</v>
      </c>
      <c r="S1483" t="s">
        <v>8275</v>
      </c>
      <c r="T1483" t="b">
        <v>0</v>
      </c>
    </row>
    <row r="1484" spans="1:20" ht="49.5" x14ac:dyDescent="0.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 s="9">
        <f>(I1484/86400)+25569+(-5/24)</f>
        <v>41159.118750000001</v>
      </c>
      <c r="K1484">
        <v>1345062936</v>
      </c>
      <c r="L1484" s="9">
        <f>($K1484/86400)+DATE(1970,1,1)</f>
        <v>41136.858055555553</v>
      </c>
      <c r="M1484" t="b">
        <v>0</v>
      </c>
      <c r="N1484">
        <v>1</v>
      </c>
      <c r="O1484" s="5">
        <f>($E1484/$D1484)*100</f>
        <v>0.1</v>
      </c>
      <c r="P1484">
        <f>AVERAGE($E1484,$N1484)</f>
        <v>3</v>
      </c>
      <c r="Q1484" t="s">
        <v>8322</v>
      </c>
      <c r="R1484" t="s">
        <v>8324</v>
      </c>
      <c r="S1484" t="s">
        <v>8275</v>
      </c>
      <c r="T1484" t="b">
        <v>0</v>
      </c>
    </row>
    <row r="1485" spans="1:20" ht="66" x14ac:dyDescent="0.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 s="9">
        <f>(I1485/86400)+25569+(-5/24)</f>
        <v>42572.984664351847</v>
      </c>
      <c r="K1485">
        <v>1467002275</v>
      </c>
      <c r="L1485" s="9">
        <f>($K1485/86400)+DATE(1970,1,1)</f>
        <v>42548.192997685182</v>
      </c>
      <c r="M1485" t="b">
        <v>0</v>
      </c>
      <c r="N1485">
        <v>2</v>
      </c>
      <c r="O1485" s="5">
        <f>($E1485/$D1485)*100</f>
        <v>0.7142857142857143</v>
      </c>
      <c r="P1485">
        <f>AVERAGE($E1485,$N1485)</f>
        <v>26</v>
      </c>
      <c r="Q1485" t="s">
        <v>8322</v>
      </c>
      <c r="R1485" t="s">
        <v>8324</v>
      </c>
      <c r="S1485" t="s">
        <v>8275</v>
      </c>
      <c r="T1485" t="b">
        <v>0</v>
      </c>
    </row>
    <row r="1486" spans="1:20" ht="33" x14ac:dyDescent="0.3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 s="9">
        <f>(I1486/86400)+25569+(-5/24)</f>
        <v>41111.410416666666</v>
      </c>
      <c r="K1486">
        <v>1337834963</v>
      </c>
      <c r="L1486" s="9">
        <f>($K1486/86400)+DATE(1970,1,1)</f>
        <v>41053.200960648144</v>
      </c>
      <c r="M1486" t="b">
        <v>0</v>
      </c>
      <c r="N1486">
        <v>0</v>
      </c>
      <c r="O1486" s="5">
        <f>($E1486/$D1486)*100</f>
        <v>0</v>
      </c>
      <c r="P1486">
        <f>AVERAGE($E1486,$N1486)</f>
        <v>0</v>
      </c>
      <c r="Q1486" t="s">
        <v>8322</v>
      </c>
      <c r="R1486" t="s">
        <v>8324</v>
      </c>
      <c r="S1486" t="s">
        <v>8275</v>
      </c>
      <c r="T1486" t="b">
        <v>0</v>
      </c>
    </row>
    <row r="1487" spans="1:20" ht="66" x14ac:dyDescent="0.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 s="9">
        <f>(I1487/86400)+25569+(-5/24)</f>
        <v>42175.587650462963</v>
      </c>
      <c r="K1487">
        <v>1430939173</v>
      </c>
      <c r="L1487" s="9">
        <f>($K1487/86400)+DATE(1970,1,1)</f>
        <v>42130.795983796299</v>
      </c>
      <c r="M1487" t="b">
        <v>0</v>
      </c>
      <c r="N1487">
        <v>3</v>
      </c>
      <c r="O1487" s="5">
        <f>($E1487/$D1487)*100</f>
        <v>2.2388059701492535</v>
      </c>
      <c r="P1487">
        <f>AVERAGE($E1487,$N1487)</f>
        <v>76.5</v>
      </c>
      <c r="Q1487" t="s">
        <v>8322</v>
      </c>
      <c r="R1487" t="s">
        <v>8324</v>
      </c>
      <c r="S1487" t="s">
        <v>8275</v>
      </c>
      <c r="T1487" t="b">
        <v>0</v>
      </c>
    </row>
    <row r="1488" spans="1:20" ht="66" x14ac:dyDescent="0.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 s="9">
        <f>(I1488/86400)+25569+(-5/24)</f>
        <v>42061.960196759253</v>
      </c>
      <c r="K1488">
        <v>1422417761</v>
      </c>
      <c r="L1488" s="9">
        <f>($K1488/86400)+DATE(1970,1,1)</f>
        <v>42032.168530092589</v>
      </c>
      <c r="M1488" t="b">
        <v>0</v>
      </c>
      <c r="N1488">
        <v>3</v>
      </c>
      <c r="O1488" s="5">
        <f>($E1488/$D1488)*100</f>
        <v>0.24</v>
      </c>
      <c r="P1488">
        <f>AVERAGE($E1488,$N1488)</f>
        <v>25.5</v>
      </c>
      <c r="Q1488" t="s">
        <v>8322</v>
      </c>
      <c r="R1488" t="s">
        <v>8324</v>
      </c>
      <c r="S1488" t="s">
        <v>8275</v>
      </c>
      <c r="T1488" t="b">
        <v>0</v>
      </c>
    </row>
    <row r="1489" spans="1:20" ht="66" x14ac:dyDescent="0.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 s="9">
        <f>(I1489/86400)+25569+(-5/24)</f>
        <v>42584.709155092591</v>
      </c>
      <c r="K1489">
        <v>1467583271</v>
      </c>
      <c r="L1489" s="9">
        <f>($K1489/86400)+DATE(1970,1,1)</f>
        <v>42554.917488425926</v>
      </c>
      <c r="M1489" t="b">
        <v>0</v>
      </c>
      <c r="N1489">
        <v>0</v>
      </c>
      <c r="O1489" s="5">
        <f>($E1489/$D1489)*100</f>
        <v>0</v>
      </c>
      <c r="P1489">
        <f>AVERAGE($E1489,$N1489)</f>
        <v>0</v>
      </c>
      <c r="Q1489" t="s">
        <v>8322</v>
      </c>
      <c r="R1489" t="s">
        <v>8324</v>
      </c>
      <c r="S1489" t="s">
        <v>8275</v>
      </c>
      <c r="T1489" t="b">
        <v>0</v>
      </c>
    </row>
    <row r="1490" spans="1:20" ht="49.5" x14ac:dyDescent="0.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 s="9">
        <f>(I1490/86400)+25569+(-5/24)</f>
        <v>41644.354861111111</v>
      </c>
      <c r="K1490">
        <v>1386336660</v>
      </c>
      <c r="L1490" s="9">
        <f>($K1490/86400)+DATE(1970,1,1)</f>
        <v>41614.563194444447</v>
      </c>
      <c r="M1490" t="b">
        <v>0</v>
      </c>
      <c r="N1490">
        <v>6</v>
      </c>
      <c r="O1490" s="5">
        <f>($E1490/$D1490)*100</f>
        <v>2.4</v>
      </c>
      <c r="P1490">
        <f>AVERAGE($E1490,$N1490)</f>
        <v>183</v>
      </c>
      <c r="Q1490" t="s">
        <v>8322</v>
      </c>
      <c r="R1490" t="s">
        <v>8324</v>
      </c>
      <c r="S1490" t="s">
        <v>8275</v>
      </c>
      <c r="T1490" t="b">
        <v>0</v>
      </c>
    </row>
    <row r="1491" spans="1:20" ht="49.5" x14ac:dyDescent="0.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 s="9">
        <f>(I1491/86400)+25569+(-5/24)</f>
        <v>41228.445046296292</v>
      </c>
      <c r="K1491">
        <v>1350398452</v>
      </c>
      <c r="L1491" s="9">
        <f>($K1491/86400)+DATE(1970,1,1)</f>
        <v>41198.611712962964</v>
      </c>
      <c r="M1491" t="b">
        <v>0</v>
      </c>
      <c r="N1491">
        <v>0</v>
      </c>
      <c r="O1491" s="5">
        <f>($E1491/$D1491)*100</f>
        <v>0</v>
      </c>
      <c r="P1491">
        <f>AVERAGE($E1491,$N1491)</f>
        <v>0</v>
      </c>
      <c r="Q1491" t="s">
        <v>8322</v>
      </c>
      <c r="R1491" t="s">
        <v>8324</v>
      </c>
      <c r="S1491" t="s">
        <v>8275</v>
      </c>
      <c r="T1491" t="b">
        <v>0</v>
      </c>
    </row>
    <row r="1492" spans="1:20" ht="49.5" x14ac:dyDescent="0.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 s="9">
        <f>(I1492/86400)+25569+(-5/24)</f>
        <v>41549.352708333332</v>
      </c>
      <c r="K1492">
        <v>1378214874</v>
      </c>
      <c r="L1492" s="9">
        <f>($K1492/86400)+DATE(1970,1,1)</f>
        <v>41520.561041666668</v>
      </c>
      <c r="M1492" t="b">
        <v>0</v>
      </c>
      <c r="N1492">
        <v>19</v>
      </c>
      <c r="O1492" s="5">
        <f>($E1492/$D1492)*100</f>
        <v>30.862068965517242</v>
      </c>
      <c r="P1492">
        <f>AVERAGE($E1492,$N1492)</f>
        <v>457</v>
      </c>
      <c r="Q1492" t="s">
        <v>8322</v>
      </c>
      <c r="R1492" t="s">
        <v>8324</v>
      </c>
      <c r="S1492" t="s">
        <v>8275</v>
      </c>
      <c r="T1492" t="b">
        <v>0</v>
      </c>
    </row>
    <row r="1493" spans="1:20" ht="49.5" x14ac:dyDescent="0.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 s="9">
        <f>(I1493/86400)+25569+(-5/24)</f>
        <v>42050.443055555552</v>
      </c>
      <c r="K1493">
        <v>1418922443</v>
      </c>
      <c r="L1493" s="9">
        <f>($K1493/86400)+DATE(1970,1,1)</f>
        <v>41991.713460648149</v>
      </c>
      <c r="M1493" t="b">
        <v>0</v>
      </c>
      <c r="N1493">
        <v>1</v>
      </c>
      <c r="O1493" s="5">
        <f>($E1493/$D1493)*100</f>
        <v>8.3333333333333321</v>
      </c>
      <c r="P1493">
        <f>AVERAGE($E1493,$N1493)</f>
        <v>50.5</v>
      </c>
      <c r="Q1493" t="s">
        <v>8322</v>
      </c>
      <c r="R1493" t="s">
        <v>8324</v>
      </c>
      <c r="S1493" t="s">
        <v>8275</v>
      </c>
      <c r="T1493" t="b">
        <v>0</v>
      </c>
    </row>
    <row r="1494" spans="1:20" ht="66" x14ac:dyDescent="0.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 s="9">
        <f>(I1494/86400)+25569+(-5/24)</f>
        <v>40712.676458333335</v>
      </c>
      <c r="K1494">
        <v>1305839646</v>
      </c>
      <c r="L1494" s="9">
        <f>($K1494/86400)+DATE(1970,1,1)</f>
        <v>40682.884791666671</v>
      </c>
      <c r="M1494" t="b">
        <v>0</v>
      </c>
      <c r="N1494">
        <v>2</v>
      </c>
      <c r="O1494" s="5">
        <f>($E1494/$D1494)*100</f>
        <v>0.75</v>
      </c>
      <c r="P1494">
        <f>AVERAGE($E1494,$N1494)</f>
        <v>16</v>
      </c>
      <c r="Q1494" t="s">
        <v>8322</v>
      </c>
      <c r="R1494" t="s">
        <v>8324</v>
      </c>
      <c r="S1494" t="s">
        <v>8275</v>
      </c>
      <c r="T1494" t="b">
        <v>0</v>
      </c>
    </row>
    <row r="1495" spans="1:20" ht="49.5" x14ac:dyDescent="0.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 s="9">
        <f>(I1495/86400)+25569+(-5/24)</f>
        <v>41441.658275462956</v>
      </c>
      <c r="K1495">
        <v>1368823675</v>
      </c>
      <c r="L1495" s="9">
        <f>($K1495/86400)+DATE(1970,1,1)</f>
        <v>41411.866608796292</v>
      </c>
      <c r="M1495" t="b">
        <v>0</v>
      </c>
      <c r="N1495">
        <v>0</v>
      </c>
      <c r="O1495" s="5">
        <f>($E1495/$D1495)*100</f>
        <v>0</v>
      </c>
      <c r="P1495">
        <f>AVERAGE($E1495,$N1495)</f>
        <v>0</v>
      </c>
      <c r="Q1495" t="s">
        <v>8322</v>
      </c>
      <c r="R1495" t="s">
        <v>8324</v>
      </c>
      <c r="S1495" t="s">
        <v>8275</v>
      </c>
      <c r="T1495" t="b">
        <v>0</v>
      </c>
    </row>
    <row r="1496" spans="1:20" ht="66" x14ac:dyDescent="0.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 s="9">
        <f>(I1496/86400)+25569+(-5/24)</f>
        <v>42097.443055555552</v>
      </c>
      <c r="K1496">
        <v>1425489613</v>
      </c>
      <c r="L1496" s="9">
        <f>($K1496/86400)+DATE(1970,1,1)</f>
        <v>42067.722372685181</v>
      </c>
      <c r="M1496" t="b">
        <v>0</v>
      </c>
      <c r="N1496">
        <v>11</v>
      </c>
      <c r="O1496" s="5">
        <f>($E1496/$D1496)*100</f>
        <v>8.9</v>
      </c>
      <c r="P1496">
        <f>AVERAGE($E1496,$N1496)</f>
        <v>228</v>
      </c>
      <c r="Q1496" t="s">
        <v>8322</v>
      </c>
      <c r="R1496" t="s">
        <v>8324</v>
      </c>
      <c r="S1496" t="s">
        <v>8275</v>
      </c>
      <c r="T1496" t="b">
        <v>0</v>
      </c>
    </row>
    <row r="1497" spans="1:20" ht="33" x14ac:dyDescent="0.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 s="9">
        <f>(I1497/86400)+25569+(-5/24)</f>
        <v>40782.581377314811</v>
      </c>
      <c r="K1497">
        <v>1311879431</v>
      </c>
      <c r="L1497" s="9">
        <f>($K1497/86400)+DATE(1970,1,1)</f>
        <v>40752.789710648147</v>
      </c>
      <c r="M1497" t="b">
        <v>0</v>
      </c>
      <c r="N1497">
        <v>0</v>
      </c>
      <c r="O1497" s="5">
        <f>($E1497/$D1497)*100</f>
        <v>0</v>
      </c>
      <c r="P1497">
        <f>AVERAGE($E1497,$N1497)</f>
        <v>0</v>
      </c>
      <c r="Q1497" t="s">
        <v>8322</v>
      </c>
      <c r="R1497" t="s">
        <v>8324</v>
      </c>
      <c r="S1497" t="s">
        <v>8275</v>
      </c>
      <c r="T1497" t="b">
        <v>0</v>
      </c>
    </row>
    <row r="1498" spans="1:20" ht="49.5" x14ac:dyDescent="0.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 s="9">
        <f>(I1498/86400)+25569+(-5/24)</f>
        <v>41898.266886574071</v>
      </c>
      <c r="K1498">
        <v>1405682659</v>
      </c>
      <c r="L1498" s="9">
        <f>($K1498/86400)+DATE(1970,1,1)</f>
        <v>41838.475219907406</v>
      </c>
      <c r="M1498" t="b">
        <v>0</v>
      </c>
      <c r="N1498">
        <v>0</v>
      </c>
      <c r="O1498" s="5">
        <f>($E1498/$D1498)*100</f>
        <v>0</v>
      </c>
      <c r="P1498">
        <f>AVERAGE($E1498,$N1498)</f>
        <v>0</v>
      </c>
      <c r="Q1498" t="s">
        <v>8322</v>
      </c>
      <c r="R1498" t="s">
        <v>8324</v>
      </c>
      <c r="S1498" t="s">
        <v>8275</v>
      </c>
      <c r="T1498" t="b">
        <v>0</v>
      </c>
    </row>
    <row r="1499" spans="1:20" ht="66" x14ac:dyDescent="0.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 s="9">
        <f>(I1499/86400)+25569+(-5/24)</f>
        <v>41486.613194444442</v>
      </c>
      <c r="K1499">
        <v>1371655522</v>
      </c>
      <c r="L1499" s="9">
        <f>($K1499/86400)+DATE(1970,1,1)</f>
        <v>41444.64261574074</v>
      </c>
      <c r="M1499" t="b">
        <v>0</v>
      </c>
      <c r="N1499">
        <v>1</v>
      </c>
      <c r="O1499" s="5">
        <f>($E1499/$D1499)*100</f>
        <v>6.6666666666666671E-3</v>
      </c>
      <c r="P1499">
        <f>AVERAGE($E1499,$N1499)</f>
        <v>1</v>
      </c>
      <c r="Q1499" t="s">
        <v>8322</v>
      </c>
      <c r="R1499" t="s">
        <v>8324</v>
      </c>
      <c r="S1499" t="s">
        <v>8275</v>
      </c>
      <c r="T1499" t="b">
        <v>0</v>
      </c>
    </row>
    <row r="1500" spans="1:20" ht="66" x14ac:dyDescent="0.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 s="9">
        <f>(I1500/86400)+25569+(-5/24)</f>
        <v>41885.775208333333</v>
      </c>
      <c r="K1500">
        <v>1405899378</v>
      </c>
      <c r="L1500" s="9">
        <f>($K1500/86400)+DATE(1970,1,1)</f>
        <v>41840.983541666668</v>
      </c>
      <c r="M1500" t="b">
        <v>0</v>
      </c>
      <c r="N1500">
        <v>3</v>
      </c>
      <c r="O1500" s="5">
        <f>($E1500/$D1500)*100</f>
        <v>1.9</v>
      </c>
      <c r="P1500">
        <f>AVERAGE($E1500,$N1500)</f>
        <v>30</v>
      </c>
      <c r="Q1500" t="s">
        <v>8322</v>
      </c>
      <c r="R1500" t="s">
        <v>8324</v>
      </c>
      <c r="S1500" t="s">
        <v>8275</v>
      </c>
      <c r="T1500" t="b">
        <v>0</v>
      </c>
    </row>
    <row r="1501" spans="1:20" ht="66" x14ac:dyDescent="0.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 s="9">
        <f>(I1501/86400)+25569+(-5/24)</f>
        <v>42586.798993055556</v>
      </c>
      <c r="K1501">
        <v>1465171833</v>
      </c>
      <c r="L1501" s="9">
        <f>($K1501/86400)+DATE(1970,1,1)</f>
        <v>42527.007326388892</v>
      </c>
      <c r="M1501" t="b">
        <v>0</v>
      </c>
      <c r="N1501">
        <v>1</v>
      </c>
      <c r="O1501" s="5">
        <f>($E1501/$D1501)*100</f>
        <v>0.25</v>
      </c>
      <c r="P1501">
        <f>AVERAGE($E1501,$N1501)</f>
        <v>3</v>
      </c>
      <c r="Q1501" t="s">
        <v>8322</v>
      </c>
      <c r="R1501" t="s">
        <v>8324</v>
      </c>
      <c r="S1501" t="s">
        <v>8275</v>
      </c>
      <c r="T1501" t="b">
        <v>0</v>
      </c>
    </row>
    <row r="1502" spans="1:20" ht="66" x14ac:dyDescent="0.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 s="9">
        <f>(I1502/86400)+25569+(-5/24)</f>
        <v>41395.69626157407</v>
      </c>
      <c r="K1502">
        <v>1364852557</v>
      </c>
      <c r="L1502" s="9">
        <f>($K1502/86400)+DATE(1970,1,1)</f>
        <v>41365.904594907406</v>
      </c>
      <c r="M1502" t="b">
        <v>0</v>
      </c>
      <c r="N1502">
        <v>15</v>
      </c>
      <c r="O1502" s="5">
        <f>($E1502/$D1502)*100</f>
        <v>25.035714285714285</v>
      </c>
      <c r="P1502">
        <f>AVERAGE($E1502,$N1502)</f>
        <v>358</v>
      </c>
      <c r="Q1502" t="s">
        <v>8322</v>
      </c>
      <c r="R1502" t="s">
        <v>8324</v>
      </c>
      <c r="S1502" t="s">
        <v>8275</v>
      </c>
      <c r="T1502" t="b">
        <v>0</v>
      </c>
    </row>
    <row r="1503" spans="1:20" ht="49.5" x14ac:dyDescent="0.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 s="9">
        <f>(I1503/86400)+25569+(-5/24)</f>
        <v>42193.3752662037</v>
      </c>
      <c r="K1503">
        <v>1433772023</v>
      </c>
      <c r="L1503" s="9">
        <f>($K1503/86400)+DATE(1970,1,1)</f>
        <v>42163.583599537036</v>
      </c>
      <c r="M1503" t="b">
        <v>1</v>
      </c>
      <c r="N1503">
        <v>885</v>
      </c>
      <c r="O1503" s="5">
        <f>($E1503/$D1503)*100</f>
        <v>166.33076923076925</v>
      </c>
      <c r="P1503">
        <f>AVERAGE($E1503,$N1503)</f>
        <v>43688.5</v>
      </c>
      <c r="Q1503" t="s">
        <v>8338</v>
      </c>
      <c r="R1503" t="s">
        <v>8339</v>
      </c>
      <c r="S1503" t="s">
        <v>8285</v>
      </c>
      <c r="T1503" t="b">
        <v>1</v>
      </c>
    </row>
    <row r="1504" spans="1:20" ht="66" x14ac:dyDescent="0.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 s="9">
        <f>(I1504/86400)+25569+(-5/24)</f>
        <v>42454.708333333336</v>
      </c>
      <c r="K1504">
        <v>1456491680</v>
      </c>
      <c r="L1504" s="9">
        <f>($K1504/86400)+DATE(1970,1,1)</f>
        <v>42426.542592592596</v>
      </c>
      <c r="M1504" t="b">
        <v>1</v>
      </c>
      <c r="N1504">
        <v>329</v>
      </c>
      <c r="O1504" s="5">
        <f>($E1504/$D1504)*100</f>
        <v>101.44545454545455</v>
      </c>
      <c r="P1504">
        <f>AVERAGE($E1504,$N1504)</f>
        <v>11323.5</v>
      </c>
      <c r="Q1504" t="s">
        <v>8338</v>
      </c>
      <c r="R1504" t="s">
        <v>8339</v>
      </c>
      <c r="S1504" t="s">
        <v>8285</v>
      </c>
      <c r="T1504" t="b">
        <v>1</v>
      </c>
    </row>
    <row r="1505" spans="1:20" ht="66" x14ac:dyDescent="0.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 s="9">
        <f>(I1505/86400)+25569+(-5/24)</f>
        <v>42666.13890046296</v>
      </c>
      <c r="K1505">
        <v>1472026801</v>
      </c>
      <c r="L1505" s="9">
        <f>($K1505/86400)+DATE(1970,1,1)</f>
        <v>42606.347233796296</v>
      </c>
      <c r="M1505" t="b">
        <v>1</v>
      </c>
      <c r="N1505">
        <v>71</v>
      </c>
      <c r="O1505" s="5">
        <f>($E1505/$D1505)*100</f>
        <v>107.89146666666667</v>
      </c>
      <c r="P1505">
        <f>AVERAGE($E1505,$N1505)</f>
        <v>2058.4650000000001</v>
      </c>
      <c r="Q1505" t="s">
        <v>8338</v>
      </c>
      <c r="R1505" t="s">
        <v>8339</v>
      </c>
      <c r="S1505" t="s">
        <v>8285</v>
      </c>
      <c r="T1505" t="b">
        <v>1</v>
      </c>
    </row>
    <row r="1506" spans="1:20" ht="49.5" x14ac:dyDescent="0.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 s="9">
        <f>(I1506/86400)+25569+(-5/24)</f>
        <v>41800.147916666661</v>
      </c>
      <c r="K1506">
        <v>1399996024</v>
      </c>
      <c r="L1506" s="9">
        <f>($K1506/86400)+DATE(1970,1,1)</f>
        <v>41772.657685185186</v>
      </c>
      <c r="M1506" t="b">
        <v>1</v>
      </c>
      <c r="N1506">
        <v>269</v>
      </c>
      <c r="O1506" s="5">
        <f>($E1506/$D1506)*100</f>
        <v>277.93846153846158</v>
      </c>
      <c r="P1506">
        <f>AVERAGE($E1506,$N1506)</f>
        <v>9167.5</v>
      </c>
      <c r="Q1506" t="s">
        <v>8338</v>
      </c>
      <c r="R1506" t="s">
        <v>8339</v>
      </c>
      <c r="S1506" t="s">
        <v>8285</v>
      </c>
      <c r="T1506" t="b">
        <v>1</v>
      </c>
    </row>
    <row r="1507" spans="1:20" ht="66" x14ac:dyDescent="0.3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 s="9">
        <f>(I1507/86400)+25569+(-5/24)</f>
        <v>42451.625694444439</v>
      </c>
      <c r="K1507">
        <v>1455446303</v>
      </c>
      <c r="L1507" s="9">
        <f>($K1507/86400)+DATE(1970,1,1)</f>
        <v>42414.44332175926</v>
      </c>
      <c r="M1507" t="b">
        <v>1</v>
      </c>
      <c r="N1507">
        <v>345</v>
      </c>
      <c r="O1507" s="5">
        <f>($E1507/$D1507)*100</f>
        <v>103.58125</v>
      </c>
      <c r="P1507">
        <f>AVERAGE($E1507,$N1507)</f>
        <v>8459</v>
      </c>
      <c r="Q1507" t="s">
        <v>8338</v>
      </c>
      <c r="R1507" t="s">
        <v>8339</v>
      </c>
      <c r="S1507" t="s">
        <v>8285</v>
      </c>
      <c r="T1507" t="b">
        <v>1</v>
      </c>
    </row>
    <row r="1508" spans="1:20" ht="49.5" x14ac:dyDescent="0.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 s="9">
        <f>(I1508/86400)+25569+(-5/24)</f>
        <v>41844.577592592592</v>
      </c>
      <c r="K1508">
        <v>1403635904</v>
      </c>
      <c r="L1508" s="9">
        <f>($K1508/86400)+DATE(1970,1,1)</f>
        <v>41814.785925925928</v>
      </c>
      <c r="M1508" t="b">
        <v>1</v>
      </c>
      <c r="N1508">
        <v>43</v>
      </c>
      <c r="O1508" s="5">
        <f>($E1508/$D1508)*100</f>
        <v>111.4</v>
      </c>
      <c r="P1508">
        <f>AVERAGE($E1508,$N1508)</f>
        <v>857</v>
      </c>
      <c r="Q1508" t="s">
        <v>8338</v>
      </c>
      <c r="R1508" t="s">
        <v>8339</v>
      </c>
      <c r="S1508" t="s">
        <v>8285</v>
      </c>
      <c r="T1508" t="b">
        <v>1</v>
      </c>
    </row>
    <row r="1509" spans="1:20" ht="66" x14ac:dyDescent="0.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 s="9">
        <f>(I1509/86400)+25569+(-5/24)</f>
        <v>40313.131944444445</v>
      </c>
      <c r="K1509">
        <v>1268822909</v>
      </c>
      <c r="L1509" s="9">
        <f>($K1509/86400)+DATE(1970,1,1)</f>
        <v>40254.450335648144</v>
      </c>
      <c r="M1509" t="b">
        <v>1</v>
      </c>
      <c r="N1509">
        <v>33</v>
      </c>
      <c r="O1509" s="5">
        <f>($E1509/$D1509)*100</f>
        <v>215</v>
      </c>
      <c r="P1509">
        <f>AVERAGE($E1509,$N1509)</f>
        <v>1306.5</v>
      </c>
      <c r="Q1509" t="s">
        <v>8338</v>
      </c>
      <c r="R1509" t="s">
        <v>8339</v>
      </c>
      <c r="S1509" t="s">
        <v>8285</v>
      </c>
      <c r="T1509" t="b">
        <v>1</v>
      </c>
    </row>
    <row r="1510" spans="1:20" ht="49.5" x14ac:dyDescent="0.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 s="9">
        <f>(I1510/86400)+25569+(-5/24)</f>
        <v>41817.406030092592</v>
      </c>
      <c r="K1510">
        <v>1401201881</v>
      </c>
      <c r="L1510" s="9">
        <f>($K1510/86400)+DATE(1970,1,1)</f>
        <v>41786.614363425928</v>
      </c>
      <c r="M1510" t="b">
        <v>1</v>
      </c>
      <c r="N1510">
        <v>211</v>
      </c>
      <c r="O1510" s="5">
        <f>($E1510/$D1510)*100</f>
        <v>110.76216216216217</v>
      </c>
      <c r="P1510">
        <f>AVERAGE($E1510,$N1510)</f>
        <v>10351</v>
      </c>
      <c r="Q1510" t="s">
        <v>8338</v>
      </c>
      <c r="R1510" t="s">
        <v>8339</v>
      </c>
      <c r="S1510" t="s">
        <v>8285</v>
      </c>
      <c r="T1510" t="b">
        <v>1</v>
      </c>
    </row>
    <row r="1511" spans="1:20" ht="66" x14ac:dyDescent="0.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 s="9">
        <f>(I1511/86400)+25569+(-5/24)</f>
        <v>42780.749305555553</v>
      </c>
      <c r="K1511">
        <v>1484570885</v>
      </c>
      <c r="L1511" s="9">
        <f>($K1511/86400)+DATE(1970,1,1)</f>
        <v>42751.533391203702</v>
      </c>
      <c r="M1511" t="b">
        <v>1</v>
      </c>
      <c r="N1511">
        <v>196</v>
      </c>
      <c r="O1511" s="5">
        <f>($E1511/$D1511)*100</f>
        <v>123.64125714285714</v>
      </c>
      <c r="P1511">
        <f>AVERAGE($E1511,$N1511)</f>
        <v>10916.61</v>
      </c>
      <c r="Q1511" t="s">
        <v>8338</v>
      </c>
      <c r="R1511" t="s">
        <v>8339</v>
      </c>
      <c r="S1511" t="s">
        <v>8285</v>
      </c>
      <c r="T1511" t="b">
        <v>1</v>
      </c>
    </row>
    <row r="1512" spans="1:20" ht="66" x14ac:dyDescent="0.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 s="9">
        <f>(I1512/86400)+25569+(-5/24)</f>
        <v>41839.176828703705</v>
      </c>
      <c r="K1512">
        <v>1403169278</v>
      </c>
      <c r="L1512" s="9">
        <f>($K1512/86400)+DATE(1970,1,1)</f>
        <v>41809.385162037041</v>
      </c>
      <c r="M1512" t="b">
        <v>1</v>
      </c>
      <c r="N1512">
        <v>405</v>
      </c>
      <c r="O1512" s="5">
        <f>($E1512/$D1512)*100</f>
        <v>101.03500000000001</v>
      </c>
      <c r="P1512">
        <f>AVERAGE($E1512,$N1512)</f>
        <v>8285.2999999999993</v>
      </c>
      <c r="Q1512" t="s">
        <v>8338</v>
      </c>
      <c r="R1512" t="s">
        <v>8339</v>
      </c>
      <c r="S1512" t="s">
        <v>8285</v>
      </c>
      <c r="T1512" t="b">
        <v>1</v>
      </c>
    </row>
    <row r="1513" spans="1:20" ht="66" x14ac:dyDescent="0.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 s="9">
        <f>(I1513/86400)+25569+(-5/24)</f>
        <v>42326.416712962957</v>
      </c>
      <c r="K1513">
        <v>1445263204</v>
      </c>
      <c r="L1513" s="9">
        <f>($K1513/86400)+DATE(1970,1,1)</f>
        <v>42296.583379629628</v>
      </c>
      <c r="M1513" t="b">
        <v>1</v>
      </c>
      <c r="N1513">
        <v>206</v>
      </c>
      <c r="O1513" s="5">
        <f>($E1513/$D1513)*100</f>
        <v>111.79285714285714</v>
      </c>
      <c r="P1513">
        <f>AVERAGE($E1513,$N1513)</f>
        <v>7928.5</v>
      </c>
      <c r="Q1513" t="s">
        <v>8338</v>
      </c>
      <c r="R1513" t="s">
        <v>8339</v>
      </c>
      <c r="S1513" t="s">
        <v>8285</v>
      </c>
      <c r="T1513" t="b">
        <v>1</v>
      </c>
    </row>
    <row r="1514" spans="1:20" ht="66" x14ac:dyDescent="0.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 s="9">
        <f>(I1514/86400)+25569+(-5/24)</f>
        <v>42771.476145833331</v>
      </c>
      <c r="K1514">
        <v>1483719939</v>
      </c>
      <c r="L1514" s="9">
        <f>($K1514/86400)+DATE(1970,1,1)</f>
        <v>42741.684479166666</v>
      </c>
      <c r="M1514" t="b">
        <v>1</v>
      </c>
      <c r="N1514">
        <v>335</v>
      </c>
      <c r="O1514" s="5">
        <f>($E1514/$D1514)*100</f>
        <v>558.7714285714286</v>
      </c>
      <c r="P1514">
        <f>AVERAGE($E1514,$N1514)</f>
        <v>9946</v>
      </c>
      <c r="Q1514" t="s">
        <v>8338</v>
      </c>
      <c r="R1514" t="s">
        <v>8339</v>
      </c>
      <c r="S1514" t="s">
        <v>8285</v>
      </c>
      <c r="T1514" t="b">
        <v>1</v>
      </c>
    </row>
    <row r="1515" spans="1:20" ht="49.5" x14ac:dyDescent="0.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 s="9">
        <f>(I1515/86400)+25569+(-5/24)</f>
        <v>41836.42900462963</v>
      </c>
      <c r="K1515">
        <v>1402931866</v>
      </c>
      <c r="L1515" s="9">
        <f>($K1515/86400)+DATE(1970,1,1)</f>
        <v>41806.637337962966</v>
      </c>
      <c r="M1515" t="b">
        <v>1</v>
      </c>
      <c r="N1515">
        <v>215</v>
      </c>
      <c r="O1515" s="5">
        <f>($E1515/$D1515)*100</f>
        <v>150.01875000000001</v>
      </c>
      <c r="P1515">
        <f>AVERAGE($E1515,$N1515)</f>
        <v>6108.25</v>
      </c>
      <c r="Q1515" t="s">
        <v>8338</v>
      </c>
      <c r="R1515" t="s">
        <v>8339</v>
      </c>
      <c r="S1515" t="s">
        <v>8285</v>
      </c>
      <c r="T1515" t="b">
        <v>1</v>
      </c>
    </row>
    <row r="1516" spans="1:20" ht="49.5" x14ac:dyDescent="0.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 s="9">
        <f>(I1516/86400)+25569+(-5/24)</f>
        <v>42274.389351851853</v>
      </c>
      <c r="K1516">
        <v>1439907640</v>
      </c>
      <c r="L1516" s="9">
        <f>($K1516/86400)+DATE(1970,1,1)</f>
        <v>42234.597685185188</v>
      </c>
      <c r="M1516" t="b">
        <v>1</v>
      </c>
      <c r="N1516">
        <v>176</v>
      </c>
      <c r="O1516" s="5">
        <f>($E1516/$D1516)*100</f>
        <v>106.476</v>
      </c>
      <c r="P1516">
        <f>AVERAGE($E1516,$N1516)</f>
        <v>13397.5</v>
      </c>
      <c r="Q1516" t="s">
        <v>8338</v>
      </c>
      <c r="R1516" t="s">
        <v>8339</v>
      </c>
      <c r="S1516" t="s">
        <v>8285</v>
      </c>
      <c r="T1516" t="b">
        <v>1</v>
      </c>
    </row>
    <row r="1517" spans="1:20" ht="66" x14ac:dyDescent="0.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 s="9">
        <f>(I1517/86400)+25569+(-5/24)</f>
        <v>42445.003437499996</v>
      </c>
      <c r="K1517">
        <v>1455516297</v>
      </c>
      <c r="L1517" s="9">
        <f>($K1517/86400)+DATE(1970,1,1)</f>
        <v>42415.253437499996</v>
      </c>
      <c r="M1517" t="b">
        <v>1</v>
      </c>
      <c r="N1517">
        <v>555</v>
      </c>
      <c r="O1517" s="5">
        <f>($E1517/$D1517)*100</f>
        <v>157.18899999999999</v>
      </c>
      <c r="P1517">
        <f>AVERAGE($E1517,$N1517)</f>
        <v>236061</v>
      </c>
      <c r="Q1517" t="s">
        <v>8338</v>
      </c>
      <c r="R1517" t="s">
        <v>8339</v>
      </c>
      <c r="S1517" t="s">
        <v>8285</v>
      </c>
      <c r="T1517" t="b">
        <v>1</v>
      </c>
    </row>
    <row r="1518" spans="1:20" ht="66" x14ac:dyDescent="0.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 s="9">
        <f>(I1518/86400)+25569+(-5/24)</f>
        <v>42649.374999999993</v>
      </c>
      <c r="K1518">
        <v>1473160292</v>
      </c>
      <c r="L1518" s="9">
        <f>($K1518/86400)+DATE(1970,1,1)</f>
        <v>42619.466342592597</v>
      </c>
      <c r="M1518" t="b">
        <v>1</v>
      </c>
      <c r="N1518">
        <v>116</v>
      </c>
      <c r="O1518" s="5">
        <f>($E1518/$D1518)*100</f>
        <v>108.65882352941176</v>
      </c>
      <c r="P1518">
        <f>AVERAGE($E1518,$N1518)</f>
        <v>9294</v>
      </c>
      <c r="Q1518" t="s">
        <v>8338</v>
      </c>
      <c r="R1518" t="s">
        <v>8339</v>
      </c>
      <c r="S1518" t="s">
        <v>8285</v>
      </c>
      <c r="T1518" t="b">
        <v>1</v>
      </c>
    </row>
    <row r="1519" spans="1:20" ht="66" x14ac:dyDescent="0.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 s="9">
        <f>(I1519/86400)+25569+(-5/24)</f>
        <v>41979.041666666664</v>
      </c>
      <c r="K1519">
        <v>1415194553</v>
      </c>
      <c r="L1519" s="9">
        <f>($K1519/86400)+DATE(1970,1,1)</f>
        <v>41948.56658564815</v>
      </c>
      <c r="M1519" t="b">
        <v>1</v>
      </c>
      <c r="N1519">
        <v>615</v>
      </c>
      <c r="O1519" s="5">
        <f>($E1519/$D1519)*100</f>
        <v>161.97999999999999</v>
      </c>
      <c r="P1519">
        <f>AVERAGE($E1519,$N1519)</f>
        <v>12456</v>
      </c>
      <c r="Q1519" t="s">
        <v>8338</v>
      </c>
      <c r="R1519" t="s">
        <v>8339</v>
      </c>
      <c r="S1519" t="s">
        <v>8285</v>
      </c>
      <c r="T1519" t="b">
        <v>1</v>
      </c>
    </row>
    <row r="1520" spans="1:20" ht="33" x14ac:dyDescent="0.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 s="9">
        <f>(I1520/86400)+25569+(-5/24)</f>
        <v>41790.611712962964</v>
      </c>
      <c r="K1520">
        <v>1398973252</v>
      </c>
      <c r="L1520" s="9">
        <f>($K1520/86400)+DATE(1970,1,1)</f>
        <v>41760.8200462963</v>
      </c>
      <c r="M1520" t="b">
        <v>1</v>
      </c>
      <c r="N1520">
        <v>236</v>
      </c>
      <c r="O1520" s="5">
        <f>($E1520/$D1520)*100</f>
        <v>205.36666666666665</v>
      </c>
      <c r="P1520">
        <f>AVERAGE($E1520,$N1520)</f>
        <v>15520.5</v>
      </c>
      <c r="Q1520" t="s">
        <v>8338</v>
      </c>
      <c r="R1520" t="s">
        <v>8339</v>
      </c>
      <c r="S1520" t="s">
        <v>8285</v>
      </c>
      <c r="T1520" t="b">
        <v>1</v>
      </c>
    </row>
    <row r="1521" spans="1:20" ht="66" x14ac:dyDescent="0.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 s="9">
        <f>(I1521/86400)+25569+(-5/24)</f>
        <v>41810.707638888889</v>
      </c>
      <c r="K1521">
        <v>1400867283</v>
      </c>
      <c r="L1521" s="9">
        <f>($K1521/86400)+DATE(1970,1,1)</f>
        <v>41782.741701388892</v>
      </c>
      <c r="M1521" t="b">
        <v>1</v>
      </c>
      <c r="N1521">
        <v>145</v>
      </c>
      <c r="O1521" s="5">
        <f>($E1521/$D1521)*100</f>
        <v>103.36388888888889</v>
      </c>
      <c r="P1521">
        <f>AVERAGE($E1521,$N1521)</f>
        <v>4723.875</v>
      </c>
      <c r="Q1521" t="s">
        <v>8338</v>
      </c>
      <c r="R1521" t="s">
        <v>8339</v>
      </c>
      <c r="S1521" t="s">
        <v>8285</v>
      </c>
      <c r="T1521" t="b">
        <v>1</v>
      </c>
    </row>
    <row r="1522" spans="1:20" ht="49.5" x14ac:dyDescent="0.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 s="9">
        <f>(I1522/86400)+25569+(-5/24)</f>
        <v>41991.958333333336</v>
      </c>
      <c r="K1522">
        <v>1415824513</v>
      </c>
      <c r="L1522" s="9">
        <f>($K1522/86400)+DATE(1970,1,1)</f>
        <v>41955.857789351852</v>
      </c>
      <c r="M1522" t="b">
        <v>1</v>
      </c>
      <c r="N1522">
        <v>167</v>
      </c>
      <c r="O1522" s="5">
        <f>($E1522/$D1522)*100</f>
        <v>103.47222222222223</v>
      </c>
      <c r="P1522">
        <f>AVERAGE($E1522,$N1522)</f>
        <v>9396</v>
      </c>
      <c r="Q1522" t="s">
        <v>8338</v>
      </c>
      <c r="R1522" t="s">
        <v>8339</v>
      </c>
      <c r="S1522" t="s">
        <v>8285</v>
      </c>
      <c r="T1522" t="b">
        <v>1</v>
      </c>
    </row>
    <row r="1523" spans="1:20" ht="49.5" x14ac:dyDescent="0.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 s="9">
        <f>(I1523/86400)+25569+(-5/24)</f>
        <v>42527.959386574068</v>
      </c>
      <c r="K1523">
        <v>1462248091</v>
      </c>
      <c r="L1523" s="9">
        <f>($K1523/86400)+DATE(1970,1,1)</f>
        <v>42493.167719907404</v>
      </c>
      <c r="M1523" t="b">
        <v>1</v>
      </c>
      <c r="N1523">
        <v>235</v>
      </c>
      <c r="O1523" s="5">
        <f>($E1523/$D1523)*100</f>
        <v>106.81333333333333</v>
      </c>
      <c r="P1523">
        <f>AVERAGE($E1523,$N1523)</f>
        <v>20145</v>
      </c>
      <c r="Q1523" t="s">
        <v>8338</v>
      </c>
      <c r="R1523" t="s">
        <v>8339</v>
      </c>
      <c r="S1523" t="s">
        <v>8285</v>
      </c>
      <c r="T1523" t="b">
        <v>1</v>
      </c>
    </row>
    <row r="1524" spans="1:20" ht="66" x14ac:dyDescent="0.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 s="9">
        <f>(I1524/86400)+25569+(-5/24)</f>
        <v>41929.621979166666</v>
      </c>
      <c r="K1524">
        <v>1410983739</v>
      </c>
      <c r="L1524" s="9">
        <f>($K1524/86400)+DATE(1970,1,1)</f>
        <v>41899.830312500002</v>
      </c>
      <c r="M1524" t="b">
        <v>1</v>
      </c>
      <c r="N1524">
        <v>452</v>
      </c>
      <c r="O1524" s="5">
        <f>($E1524/$D1524)*100</f>
        <v>138.96574712643678</v>
      </c>
      <c r="P1524">
        <f>AVERAGE($E1524,$N1524)</f>
        <v>30451.05</v>
      </c>
      <c r="Q1524" t="s">
        <v>8338</v>
      </c>
      <c r="R1524" t="s">
        <v>8339</v>
      </c>
      <c r="S1524" t="s">
        <v>8285</v>
      </c>
      <c r="T1524" t="b">
        <v>1</v>
      </c>
    </row>
    <row r="1525" spans="1:20" ht="66" x14ac:dyDescent="0.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 s="9">
        <f>(I1525/86400)+25569+(-5/24)</f>
        <v>41995.791666666664</v>
      </c>
      <c r="K1525">
        <v>1416592916</v>
      </c>
      <c r="L1525" s="9">
        <f>($K1525/86400)+DATE(1970,1,1)</f>
        <v>41964.751342592594</v>
      </c>
      <c r="M1525" t="b">
        <v>1</v>
      </c>
      <c r="N1525">
        <v>241</v>
      </c>
      <c r="O1525" s="5">
        <f>($E1525/$D1525)*100</f>
        <v>124.84324324324325</v>
      </c>
      <c r="P1525">
        <f>AVERAGE($E1525,$N1525)</f>
        <v>11668.5</v>
      </c>
      <c r="Q1525" t="s">
        <v>8338</v>
      </c>
      <c r="R1525" t="s">
        <v>8339</v>
      </c>
      <c r="S1525" t="s">
        <v>8285</v>
      </c>
      <c r="T1525" t="b">
        <v>1</v>
      </c>
    </row>
    <row r="1526" spans="1:20" ht="49.5" x14ac:dyDescent="0.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 s="9">
        <f>(I1526/86400)+25569+(-5/24)</f>
        <v>42786.292708333327</v>
      </c>
      <c r="K1526">
        <v>1485000090</v>
      </c>
      <c r="L1526" s="9">
        <f>($K1526/86400)+DATE(1970,1,1)</f>
        <v>42756.501041666663</v>
      </c>
      <c r="M1526" t="b">
        <v>1</v>
      </c>
      <c r="N1526">
        <v>28</v>
      </c>
      <c r="O1526" s="5">
        <f>($E1526/$D1526)*100</f>
        <v>206.99999999999997</v>
      </c>
      <c r="P1526">
        <f>AVERAGE($E1526,$N1526)</f>
        <v>3119</v>
      </c>
      <c r="Q1526" t="s">
        <v>8338</v>
      </c>
      <c r="R1526" t="s">
        <v>8339</v>
      </c>
      <c r="S1526" t="s">
        <v>8285</v>
      </c>
      <c r="T1526" t="b">
        <v>1</v>
      </c>
    </row>
    <row r="1527" spans="1:20" ht="66" x14ac:dyDescent="0.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 s="9">
        <f>(I1527/86400)+25569+(-5/24)</f>
        <v>42600.494652777772</v>
      </c>
      <c r="K1527">
        <v>1468947138</v>
      </c>
      <c r="L1527" s="9">
        <f>($K1527/86400)+DATE(1970,1,1)</f>
        <v>42570.702986111108</v>
      </c>
      <c r="M1527" t="b">
        <v>1</v>
      </c>
      <c r="N1527">
        <v>140</v>
      </c>
      <c r="O1527" s="5">
        <f>($E1527/$D1527)*100</f>
        <v>174.00576923076923</v>
      </c>
      <c r="P1527">
        <f>AVERAGE($E1527,$N1527)</f>
        <v>2332.0749999999998</v>
      </c>
      <c r="Q1527" t="s">
        <v>8338</v>
      </c>
      <c r="R1527" t="s">
        <v>8339</v>
      </c>
      <c r="S1527" t="s">
        <v>8285</v>
      </c>
      <c r="T1527" t="b">
        <v>1</v>
      </c>
    </row>
    <row r="1528" spans="1:20" ht="66" x14ac:dyDescent="0.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 s="9">
        <f>(I1528/86400)+25569+(-5/24)</f>
        <v>42388.067673611113</v>
      </c>
      <c r="K1528">
        <v>1448951847</v>
      </c>
      <c r="L1528" s="9">
        <f>($K1528/86400)+DATE(1970,1,1)</f>
        <v>42339.276006944448</v>
      </c>
      <c r="M1528" t="b">
        <v>1</v>
      </c>
      <c r="N1528">
        <v>280</v>
      </c>
      <c r="O1528" s="5">
        <f>($E1528/$D1528)*100</f>
        <v>120.32608695652173</v>
      </c>
      <c r="P1528">
        <f>AVERAGE($E1528,$N1528)</f>
        <v>13977.5</v>
      </c>
      <c r="Q1528" t="s">
        <v>8338</v>
      </c>
      <c r="R1528" t="s">
        <v>8339</v>
      </c>
      <c r="S1528" t="s">
        <v>8285</v>
      </c>
      <c r="T1528" t="b">
        <v>1</v>
      </c>
    </row>
    <row r="1529" spans="1:20" ht="49.5" x14ac:dyDescent="0.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 s="9">
        <f>(I1529/86400)+25569+(-5/24)</f>
        <v>42808.350532407407</v>
      </c>
      <c r="K1529">
        <v>1487082286</v>
      </c>
      <c r="L1529" s="9">
        <f>($K1529/86400)+DATE(1970,1,1)</f>
        <v>42780.600532407407</v>
      </c>
      <c r="M1529" t="b">
        <v>1</v>
      </c>
      <c r="N1529">
        <v>70</v>
      </c>
      <c r="O1529" s="5">
        <f>($E1529/$D1529)*100</f>
        <v>110.44428571428573</v>
      </c>
      <c r="P1529">
        <f>AVERAGE($E1529,$N1529)</f>
        <v>1967.7750000000001</v>
      </c>
      <c r="Q1529" t="s">
        <v>8338</v>
      </c>
      <c r="R1529" t="s">
        <v>8339</v>
      </c>
      <c r="S1529" t="s">
        <v>8285</v>
      </c>
      <c r="T1529" t="b">
        <v>1</v>
      </c>
    </row>
    <row r="1530" spans="1:20" ht="49.5" x14ac:dyDescent="0.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 s="9">
        <f>(I1530/86400)+25569+(-5/24)</f>
        <v>42766.791666666664</v>
      </c>
      <c r="K1530">
        <v>1483292122</v>
      </c>
      <c r="L1530" s="9">
        <f>($K1530/86400)+DATE(1970,1,1)</f>
        <v>42736.732893518521</v>
      </c>
      <c r="M1530" t="b">
        <v>1</v>
      </c>
      <c r="N1530">
        <v>160</v>
      </c>
      <c r="O1530" s="5">
        <f>($E1530/$D1530)*100</f>
        <v>281.56666666666666</v>
      </c>
      <c r="P1530">
        <f>AVERAGE($E1530,$N1530)</f>
        <v>4303.5</v>
      </c>
      <c r="Q1530" t="s">
        <v>8338</v>
      </c>
      <c r="R1530" t="s">
        <v>8339</v>
      </c>
      <c r="S1530" t="s">
        <v>8285</v>
      </c>
      <c r="T1530" t="b">
        <v>1</v>
      </c>
    </row>
    <row r="1531" spans="1:20" ht="49.5" x14ac:dyDescent="0.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 s="9">
        <f>(I1531/86400)+25569+(-5/24)</f>
        <v>42082.378703703704</v>
      </c>
      <c r="K1531">
        <v>1424185520</v>
      </c>
      <c r="L1531" s="9">
        <f>($K1531/86400)+DATE(1970,1,1)</f>
        <v>42052.628703703704</v>
      </c>
      <c r="M1531" t="b">
        <v>1</v>
      </c>
      <c r="N1531">
        <v>141</v>
      </c>
      <c r="O1531" s="5">
        <f>($E1531/$D1531)*100</f>
        <v>100.67894736842105</v>
      </c>
      <c r="P1531">
        <f>AVERAGE($E1531,$N1531)</f>
        <v>9635</v>
      </c>
      <c r="Q1531" t="s">
        <v>8338</v>
      </c>
      <c r="R1531" t="s">
        <v>8339</v>
      </c>
      <c r="S1531" t="s">
        <v>8285</v>
      </c>
      <c r="T1531" t="b">
        <v>1</v>
      </c>
    </row>
    <row r="1532" spans="1:20" ht="66" x14ac:dyDescent="0.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 s="9">
        <f>(I1532/86400)+25569+(-5/24)</f>
        <v>42300.558969907404</v>
      </c>
      <c r="K1532">
        <v>1443464695</v>
      </c>
      <c r="L1532" s="9">
        <f>($K1532/86400)+DATE(1970,1,1)</f>
        <v>42275.76730324074</v>
      </c>
      <c r="M1532" t="b">
        <v>1</v>
      </c>
      <c r="N1532">
        <v>874</v>
      </c>
      <c r="O1532" s="5">
        <f>($E1532/$D1532)*100</f>
        <v>134.82571428571427</v>
      </c>
      <c r="P1532">
        <f>AVERAGE($E1532,$N1532)</f>
        <v>24031.5</v>
      </c>
      <c r="Q1532" t="s">
        <v>8338</v>
      </c>
      <c r="R1532" t="s">
        <v>8339</v>
      </c>
      <c r="S1532" t="s">
        <v>8285</v>
      </c>
      <c r="T1532" t="b">
        <v>1</v>
      </c>
    </row>
    <row r="1533" spans="1:20" ht="66" x14ac:dyDescent="0.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 s="9">
        <f>(I1533/86400)+25569+(-5/24)</f>
        <v>41973.916666666664</v>
      </c>
      <c r="K1533">
        <v>1414610126</v>
      </c>
      <c r="L1533" s="9">
        <f>($K1533/86400)+DATE(1970,1,1)</f>
        <v>41941.802384259259</v>
      </c>
      <c r="M1533" t="b">
        <v>1</v>
      </c>
      <c r="N1533">
        <v>73</v>
      </c>
      <c r="O1533" s="5">
        <f>($E1533/$D1533)*100</f>
        <v>175.95744680851064</v>
      </c>
      <c r="P1533">
        <f>AVERAGE($E1533,$N1533)</f>
        <v>2104</v>
      </c>
      <c r="Q1533" t="s">
        <v>8338</v>
      </c>
      <c r="R1533" t="s">
        <v>8339</v>
      </c>
      <c r="S1533" t="s">
        <v>8285</v>
      </c>
      <c r="T1533" t="b">
        <v>1</v>
      </c>
    </row>
    <row r="1534" spans="1:20" ht="66" x14ac:dyDescent="0.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 s="9">
        <f>(I1534/86400)+25569+(-5/24)</f>
        <v>42415.416666666664</v>
      </c>
      <c r="K1534">
        <v>1453461865</v>
      </c>
      <c r="L1534" s="9">
        <f>($K1534/86400)+DATE(1970,1,1)</f>
        <v>42391.475289351853</v>
      </c>
      <c r="M1534" t="b">
        <v>1</v>
      </c>
      <c r="N1534">
        <v>294</v>
      </c>
      <c r="O1534" s="5">
        <f>($E1534/$D1534)*100</f>
        <v>484.02000000000004</v>
      </c>
      <c r="P1534">
        <f>AVERAGE($E1534,$N1534)</f>
        <v>12247.5</v>
      </c>
      <c r="Q1534" t="s">
        <v>8338</v>
      </c>
      <c r="R1534" t="s">
        <v>8339</v>
      </c>
      <c r="S1534" t="s">
        <v>8285</v>
      </c>
      <c r="T1534" t="b">
        <v>1</v>
      </c>
    </row>
    <row r="1535" spans="1:20" ht="49.5" x14ac:dyDescent="0.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 s="9">
        <f>(I1535/86400)+25569+(-5/24)</f>
        <v>42491.957638888889</v>
      </c>
      <c r="K1535">
        <v>1457913777</v>
      </c>
      <c r="L1535" s="9">
        <f>($K1535/86400)+DATE(1970,1,1)</f>
        <v>42443.00204861111</v>
      </c>
      <c r="M1535" t="b">
        <v>1</v>
      </c>
      <c r="N1535">
        <v>740</v>
      </c>
      <c r="O1535" s="5">
        <f>($E1535/$D1535)*100</f>
        <v>145.14000000000001</v>
      </c>
      <c r="P1535">
        <f>AVERAGE($E1535,$N1535)</f>
        <v>33026.5</v>
      </c>
      <c r="Q1535" t="s">
        <v>8338</v>
      </c>
      <c r="R1535" t="s">
        <v>8339</v>
      </c>
      <c r="S1535" t="s">
        <v>8285</v>
      </c>
      <c r="T1535" t="b">
        <v>1</v>
      </c>
    </row>
    <row r="1536" spans="1:20" ht="66" x14ac:dyDescent="0.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 s="9">
        <f>(I1536/86400)+25569+(-5/24)</f>
        <v>42251.465995370367</v>
      </c>
      <c r="K1536">
        <v>1438791062</v>
      </c>
      <c r="L1536" s="9">
        <f>($K1536/86400)+DATE(1970,1,1)</f>
        <v>42221.674328703702</v>
      </c>
      <c r="M1536" t="b">
        <v>1</v>
      </c>
      <c r="N1536">
        <v>369</v>
      </c>
      <c r="O1536" s="5">
        <f>($E1536/$D1536)*100</f>
        <v>417.73333333333335</v>
      </c>
      <c r="P1536">
        <f>AVERAGE($E1536,$N1536)</f>
        <v>15849.5</v>
      </c>
      <c r="Q1536" t="s">
        <v>8338</v>
      </c>
      <c r="R1536" t="s">
        <v>8339</v>
      </c>
      <c r="S1536" t="s">
        <v>8285</v>
      </c>
      <c r="T1536" t="b">
        <v>1</v>
      </c>
    </row>
    <row r="1537" spans="1:20" ht="66" x14ac:dyDescent="0.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 s="9">
        <f>(I1537/86400)+25569+(-5/24)</f>
        <v>42513.708333333336</v>
      </c>
      <c r="K1537">
        <v>1461527631</v>
      </c>
      <c r="L1537" s="9">
        <f>($K1537/86400)+DATE(1970,1,1)</f>
        <v>42484.829062500001</v>
      </c>
      <c r="M1537" t="b">
        <v>1</v>
      </c>
      <c r="N1537">
        <v>110</v>
      </c>
      <c r="O1537" s="5">
        <f>($E1537/$D1537)*100</f>
        <v>132.42499999999998</v>
      </c>
      <c r="P1537">
        <f>AVERAGE($E1537,$N1537)</f>
        <v>2703.5</v>
      </c>
      <c r="Q1537" t="s">
        <v>8338</v>
      </c>
      <c r="R1537" t="s">
        <v>8339</v>
      </c>
      <c r="S1537" t="s">
        <v>8285</v>
      </c>
      <c r="T1537" t="b">
        <v>1</v>
      </c>
    </row>
    <row r="1538" spans="1:20" ht="66" x14ac:dyDescent="0.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 s="9">
        <f>(I1538/86400)+25569+(-5/24)</f>
        <v>42243.593865740739</v>
      </c>
      <c r="K1538">
        <v>1438110910</v>
      </c>
      <c r="L1538" s="9">
        <f>($K1538/86400)+DATE(1970,1,1)</f>
        <v>42213.802199074074</v>
      </c>
      <c r="M1538" t="b">
        <v>1</v>
      </c>
      <c r="N1538">
        <v>455</v>
      </c>
      <c r="O1538" s="5">
        <f>($E1538/$D1538)*100</f>
        <v>250.30841666666666</v>
      </c>
      <c r="P1538">
        <f>AVERAGE($E1538,$N1538)</f>
        <v>15246.004999999999</v>
      </c>
      <c r="Q1538" t="s">
        <v>8338</v>
      </c>
      <c r="R1538" t="s">
        <v>8339</v>
      </c>
      <c r="S1538" t="s">
        <v>8285</v>
      </c>
      <c r="T1538" t="b">
        <v>1</v>
      </c>
    </row>
    <row r="1539" spans="1:20" ht="49.5" x14ac:dyDescent="0.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 s="9">
        <f>(I1539/86400)+25569+(-5/24)</f>
        <v>42588.541666666664</v>
      </c>
      <c r="K1539">
        <v>1467358427</v>
      </c>
      <c r="L1539" s="9">
        <f>($K1539/86400)+DATE(1970,1,1)</f>
        <v>42552.315127314811</v>
      </c>
      <c r="M1539" t="b">
        <v>1</v>
      </c>
      <c r="N1539">
        <v>224</v>
      </c>
      <c r="O1539" s="5">
        <f>($E1539/$D1539)*100</f>
        <v>179.9</v>
      </c>
      <c r="P1539">
        <f>AVERAGE($E1539,$N1539)</f>
        <v>10906</v>
      </c>
      <c r="Q1539" t="s">
        <v>8338</v>
      </c>
      <c r="R1539" t="s">
        <v>8339</v>
      </c>
      <c r="S1539" t="s">
        <v>8285</v>
      </c>
      <c r="T1539" t="b">
        <v>1</v>
      </c>
    </row>
    <row r="1540" spans="1:20" ht="49.5" x14ac:dyDescent="0.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 s="9">
        <f>(I1540/86400)+25569+(-5/24)</f>
        <v>42026.57372685185</v>
      </c>
      <c r="K1540">
        <v>1418064370</v>
      </c>
      <c r="L1540" s="9">
        <f>($K1540/86400)+DATE(1970,1,1)</f>
        <v>41981.782060185185</v>
      </c>
      <c r="M1540" t="b">
        <v>1</v>
      </c>
      <c r="N1540">
        <v>46</v>
      </c>
      <c r="O1540" s="5">
        <f>($E1540/$D1540)*100</f>
        <v>102.62857142857142</v>
      </c>
      <c r="P1540">
        <f>AVERAGE($E1540,$N1540)</f>
        <v>3615</v>
      </c>
      <c r="Q1540" t="s">
        <v>8338</v>
      </c>
      <c r="R1540" t="s">
        <v>8339</v>
      </c>
      <c r="S1540" t="s">
        <v>8285</v>
      </c>
      <c r="T1540" t="b">
        <v>1</v>
      </c>
    </row>
    <row r="1541" spans="1:20" ht="66" x14ac:dyDescent="0.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 s="9">
        <f>(I1541/86400)+25569+(-5/24)</f>
        <v>42738.710868055554</v>
      </c>
      <c r="K1541">
        <v>1480629819</v>
      </c>
      <c r="L1541" s="9">
        <f>($K1541/86400)+DATE(1970,1,1)</f>
        <v>42705.91920138889</v>
      </c>
      <c r="M1541" t="b">
        <v>0</v>
      </c>
      <c r="N1541">
        <v>284</v>
      </c>
      <c r="O1541" s="5">
        <f>($E1541/$D1541)*100</f>
        <v>135.98609999999999</v>
      </c>
      <c r="P1541">
        <f>AVERAGE($E1541,$N1541)</f>
        <v>13740.61</v>
      </c>
      <c r="Q1541" t="s">
        <v>8338</v>
      </c>
      <c r="R1541" t="s">
        <v>8339</v>
      </c>
      <c r="S1541" t="s">
        <v>8285</v>
      </c>
      <c r="T1541" t="b">
        <v>1</v>
      </c>
    </row>
    <row r="1542" spans="1:20" ht="66" x14ac:dyDescent="0.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 s="9">
        <f>(I1542/86400)+25569+(-5/24)</f>
        <v>41968.843749999993</v>
      </c>
      <c r="K1542">
        <v>1414368616</v>
      </c>
      <c r="L1542" s="9">
        <f>($K1542/86400)+DATE(1970,1,1)</f>
        <v>41939.00712962963</v>
      </c>
      <c r="M1542" t="b">
        <v>1</v>
      </c>
      <c r="N1542">
        <v>98</v>
      </c>
      <c r="O1542" s="5">
        <f>($E1542/$D1542)*100</f>
        <v>117.86666666666667</v>
      </c>
      <c r="P1542">
        <f>AVERAGE($E1542,$N1542)</f>
        <v>8889</v>
      </c>
      <c r="Q1542" t="s">
        <v>8338</v>
      </c>
      <c r="R1542" t="s">
        <v>8339</v>
      </c>
      <c r="S1542" t="s">
        <v>8285</v>
      </c>
      <c r="T1542" t="b">
        <v>1</v>
      </c>
    </row>
    <row r="1543" spans="1:20" ht="49.5" x14ac:dyDescent="0.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 s="9">
        <f>(I1543/86400)+25569+(-5/24)</f>
        <v>42004.503912037035</v>
      </c>
      <c r="K1543">
        <v>1417453538</v>
      </c>
      <c r="L1543" s="9">
        <f>($K1543/86400)+DATE(1970,1,1)</f>
        <v>41974.712245370371</v>
      </c>
      <c r="M1543" t="b">
        <v>0</v>
      </c>
      <c r="N1543">
        <v>2</v>
      </c>
      <c r="O1543" s="5">
        <f>($E1543/$D1543)*100</f>
        <v>3.3333333333333333E-2</v>
      </c>
      <c r="P1543">
        <f>AVERAGE($E1543,$N1543)</f>
        <v>4</v>
      </c>
      <c r="Q1543" t="s">
        <v>8338</v>
      </c>
      <c r="R1543" t="s">
        <v>8343</v>
      </c>
      <c r="S1543" t="s">
        <v>8289</v>
      </c>
      <c r="T1543" t="b">
        <v>0</v>
      </c>
    </row>
    <row r="1544" spans="1:20" ht="66" x14ac:dyDescent="0.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 s="9">
        <f>(I1544/86400)+25569+(-5/24)</f>
        <v>42185.788194444445</v>
      </c>
      <c r="K1544">
        <v>1434412500</v>
      </c>
      <c r="L1544" s="9">
        <f>($K1544/86400)+DATE(1970,1,1)</f>
        <v>42170.996527777781</v>
      </c>
      <c r="M1544" t="b">
        <v>0</v>
      </c>
      <c r="N1544">
        <v>1</v>
      </c>
      <c r="O1544" s="5">
        <f>($E1544/$D1544)*100</f>
        <v>4</v>
      </c>
      <c r="P1544">
        <f>AVERAGE($E1544,$N1544)</f>
        <v>10.5</v>
      </c>
      <c r="Q1544" t="s">
        <v>8338</v>
      </c>
      <c r="R1544" t="s">
        <v>8343</v>
      </c>
      <c r="S1544" t="s">
        <v>8289</v>
      </c>
      <c r="T1544" t="b">
        <v>0</v>
      </c>
    </row>
    <row r="1545" spans="1:20" ht="49.5" x14ac:dyDescent="0.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 s="9">
        <f>(I1545/86400)+25569+(-5/24)</f>
        <v>41965.342986111107</v>
      </c>
      <c r="K1545">
        <v>1414066434</v>
      </c>
      <c r="L1545" s="9">
        <f>($K1545/86400)+DATE(1970,1,1)</f>
        <v>41935.509652777779</v>
      </c>
      <c r="M1545" t="b">
        <v>0</v>
      </c>
      <c r="N1545">
        <v>1</v>
      </c>
      <c r="O1545" s="5">
        <f>($E1545/$D1545)*100</f>
        <v>0.44444444444444442</v>
      </c>
      <c r="P1545">
        <f>AVERAGE($E1545,$N1545)</f>
        <v>5.5</v>
      </c>
      <c r="Q1545" t="s">
        <v>8338</v>
      </c>
      <c r="R1545" t="s">
        <v>8343</v>
      </c>
      <c r="S1545" t="s">
        <v>8289</v>
      </c>
      <c r="T1545" t="b">
        <v>0</v>
      </c>
    </row>
    <row r="1546" spans="1:20" ht="66" x14ac:dyDescent="0.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 s="9">
        <f>(I1546/86400)+25569+(-5/24)</f>
        <v>42094.804166666661</v>
      </c>
      <c r="K1546">
        <v>1424222024</v>
      </c>
      <c r="L1546" s="9">
        <f>($K1546/86400)+DATE(1970,1,1)</f>
        <v>42053.051203703704</v>
      </c>
      <c r="M1546" t="b">
        <v>0</v>
      </c>
      <c r="N1546">
        <v>0</v>
      </c>
      <c r="O1546" s="5">
        <f>($E1546/$D1546)*100</f>
        <v>0</v>
      </c>
      <c r="P1546">
        <f>AVERAGE($E1546,$N1546)</f>
        <v>0</v>
      </c>
      <c r="Q1546" t="s">
        <v>8338</v>
      </c>
      <c r="R1546" t="s">
        <v>8343</v>
      </c>
      <c r="S1546" t="s">
        <v>8289</v>
      </c>
      <c r="T1546" t="b">
        <v>0</v>
      </c>
    </row>
    <row r="1547" spans="1:20" ht="49.5" x14ac:dyDescent="0.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 s="9">
        <f>(I1547/86400)+25569+(-5/24)</f>
        <v>42065.677777777775</v>
      </c>
      <c r="K1547">
        <v>1422393234</v>
      </c>
      <c r="L1547" s="9">
        <f>($K1547/86400)+DATE(1970,1,1)</f>
        <v>42031.884652777779</v>
      </c>
      <c r="M1547" t="b">
        <v>0</v>
      </c>
      <c r="N1547">
        <v>1</v>
      </c>
      <c r="O1547" s="5">
        <f>($E1547/$D1547)*100</f>
        <v>3.3333333333333333E-2</v>
      </c>
      <c r="P1547">
        <f>AVERAGE($E1547,$N1547)</f>
        <v>1</v>
      </c>
      <c r="Q1547" t="s">
        <v>8338</v>
      </c>
      <c r="R1547" t="s">
        <v>8343</v>
      </c>
      <c r="S1547" t="s">
        <v>8289</v>
      </c>
      <c r="T1547" t="b">
        <v>0</v>
      </c>
    </row>
    <row r="1548" spans="1:20" ht="66" x14ac:dyDescent="0.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 s="9">
        <f>(I1548/86400)+25569+(-5/24)</f>
        <v>41899.004618055551</v>
      </c>
      <c r="K1548">
        <v>1405746399</v>
      </c>
      <c r="L1548" s="9">
        <f>($K1548/86400)+DATE(1970,1,1)</f>
        <v>41839.212951388887</v>
      </c>
      <c r="M1548" t="b">
        <v>0</v>
      </c>
      <c r="N1548">
        <v>11</v>
      </c>
      <c r="O1548" s="5">
        <f>($E1548/$D1548)*100</f>
        <v>28.9</v>
      </c>
      <c r="P1548">
        <f>AVERAGE($E1548,$N1548)</f>
        <v>150</v>
      </c>
      <c r="Q1548" t="s">
        <v>8338</v>
      </c>
      <c r="R1548" t="s">
        <v>8343</v>
      </c>
      <c r="S1548" t="s">
        <v>8289</v>
      </c>
      <c r="T1548" t="b">
        <v>0</v>
      </c>
    </row>
    <row r="1549" spans="1:20" ht="49.5" x14ac:dyDescent="0.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 s="9">
        <f>(I1549/86400)+25569+(-5/24)</f>
        <v>42789.218541666669</v>
      </c>
      <c r="K1549">
        <v>1487240082</v>
      </c>
      <c r="L1549" s="9">
        <f>($K1549/86400)+DATE(1970,1,1)</f>
        <v>42782.426875000005</v>
      </c>
      <c r="M1549" t="b">
        <v>0</v>
      </c>
      <c r="N1549">
        <v>0</v>
      </c>
      <c r="O1549" s="5">
        <f>($E1549/$D1549)*100</f>
        <v>0</v>
      </c>
      <c r="P1549">
        <f>AVERAGE($E1549,$N1549)</f>
        <v>0</v>
      </c>
      <c r="Q1549" t="s">
        <v>8338</v>
      </c>
      <c r="R1549" t="s">
        <v>8343</v>
      </c>
      <c r="S1549" t="s">
        <v>8289</v>
      </c>
      <c r="T1549" t="b">
        <v>0</v>
      </c>
    </row>
    <row r="1550" spans="1:20" ht="49.5" x14ac:dyDescent="0.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 s="9">
        <f>(I1550/86400)+25569+(-5/24)</f>
        <v>42316.715509259258</v>
      </c>
      <c r="K1550">
        <v>1444425020</v>
      </c>
      <c r="L1550" s="9">
        <f>($K1550/86400)+DATE(1970,1,1)</f>
        <v>42286.88217592593</v>
      </c>
      <c r="M1550" t="b">
        <v>0</v>
      </c>
      <c r="N1550">
        <v>1</v>
      </c>
      <c r="O1550" s="5">
        <f>($E1550/$D1550)*100</f>
        <v>8.5714285714285712</v>
      </c>
      <c r="P1550">
        <f>AVERAGE($E1550,$N1550)</f>
        <v>30.5</v>
      </c>
      <c r="Q1550" t="s">
        <v>8338</v>
      </c>
      <c r="R1550" t="s">
        <v>8343</v>
      </c>
      <c r="S1550" t="s">
        <v>8289</v>
      </c>
      <c r="T1550" t="b">
        <v>0</v>
      </c>
    </row>
    <row r="1551" spans="1:20" ht="49.5" x14ac:dyDescent="0.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 s="9">
        <f>(I1551/86400)+25569+(-5/24)</f>
        <v>42310.96943287037</v>
      </c>
      <c r="K1551">
        <v>1443928559</v>
      </c>
      <c r="L1551" s="9">
        <f>($K1551/86400)+DATE(1970,1,1)</f>
        <v>42281.136099537034</v>
      </c>
      <c r="M1551" t="b">
        <v>0</v>
      </c>
      <c r="N1551">
        <v>6</v>
      </c>
      <c r="O1551" s="5">
        <f>($E1551/$D1551)*100</f>
        <v>34</v>
      </c>
      <c r="P1551">
        <f>AVERAGE($E1551,$N1551)</f>
        <v>88</v>
      </c>
      <c r="Q1551" t="s">
        <v>8338</v>
      </c>
      <c r="R1551" t="s">
        <v>8343</v>
      </c>
      <c r="S1551" t="s">
        <v>8289</v>
      </c>
      <c r="T1551" t="b">
        <v>0</v>
      </c>
    </row>
    <row r="1552" spans="1:20" ht="66" x14ac:dyDescent="0.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 s="9">
        <f>(I1552/86400)+25569+(-5/24)</f>
        <v>42502.24113425926</v>
      </c>
      <c r="K1552">
        <v>1460458034</v>
      </c>
      <c r="L1552" s="9">
        <f>($K1552/86400)+DATE(1970,1,1)</f>
        <v>42472.449467592596</v>
      </c>
      <c r="M1552" t="b">
        <v>0</v>
      </c>
      <c r="N1552">
        <v>7</v>
      </c>
      <c r="O1552" s="5">
        <f>($E1552/$D1552)*100</f>
        <v>13.466666666666665</v>
      </c>
      <c r="P1552">
        <f>AVERAGE($E1552,$N1552)</f>
        <v>54</v>
      </c>
      <c r="Q1552" t="s">
        <v>8338</v>
      </c>
      <c r="R1552" t="s">
        <v>8343</v>
      </c>
      <c r="S1552" t="s">
        <v>8289</v>
      </c>
      <c r="T1552" t="b">
        <v>0</v>
      </c>
    </row>
    <row r="1553" spans="1:20" ht="66" x14ac:dyDescent="0.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 s="9">
        <f>(I1553/86400)+25569+(-5/24)</f>
        <v>42151.616192129623</v>
      </c>
      <c r="K1553">
        <v>1430164039</v>
      </c>
      <c r="L1553" s="9">
        <f>($K1553/86400)+DATE(1970,1,1)</f>
        <v>42121.824525462958</v>
      </c>
      <c r="M1553" t="b">
        <v>0</v>
      </c>
      <c r="N1553">
        <v>0</v>
      </c>
      <c r="O1553" s="5">
        <f>($E1553/$D1553)*100</f>
        <v>0</v>
      </c>
      <c r="P1553">
        <f>AVERAGE($E1553,$N1553)</f>
        <v>0</v>
      </c>
      <c r="Q1553" t="s">
        <v>8338</v>
      </c>
      <c r="R1553" t="s">
        <v>8343</v>
      </c>
      <c r="S1553" t="s">
        <v>8289</v>
      </c>
      <c r="T1553" t="b">
        <v>0</v>
      </c>
    </row>
    <row r="1554" spans="1:20" ht="66" x14ac:dyDescent="0.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 s="9">
        <f>(I1554/86400)+25569+(-5/24)</f>
        <v>41912.957638888889</v>
      </c>
      <c r="K1554">
        <v>1410366708</v>
      </c>
      <c r="L1554" s="9">
        <f>($K1554/86400)+DATE(1970,1,1)</f>
        <v>41892.688750000001</v>
      </c>
      <c r="M1554" t="b">
        <v>0</v>
      </c>
      <c r="N1554">
        <v>16</v>
      </c>
      <c r="O1554" s="5">
        <f>($E1554/$D1554)*100</f>
        <v>49.186046511627907</v>
      </c>
      <c r="P1554">
        <f>AVERAGE($E1554,$N1554)</f>
        <v>1065.5</v>
      </c>
      <c r="Q1554" t="s">
        <v>8338</v>
      </c>
      <c r="R1554" t="s">
        <v>8343</v>
      </c>
      <c r="S1554" t="s">
        <v>8289</v>
      </c>
      <c r="T1554" t="b">
        <v>0</v>
      </c>
    </row>
    <row r="1555" spans="1:20" ht="49.5" x14ac:dyDescent="0.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 s="9">
        <f>(I1555/86400)+25569+(-5/24)</f>
        <v>42249.074618055551</v>
      </c>
      <c r="K1555">
        <v>1438584447</v>
      </c>
      <c r="L1555" s="9">
        <f>($K1555/86400)+DATE(1970,1,1)</f>
        <v>42219.282951388886</v>
      </c>
      <c r="M1555" t="b">
        <v>0</v>
      </c>
      <c r="N1555">
        <v>0</v>
      </c>
      <c r="O1555" s="5">
        <f>($E1555/$D1555)*100</f>
        <v>0</v>
      </c>
      <c r="P1555">
        <f>AVERAGE($E1555,$N1555)</f>
        <v>0</v>
      </c>
      <c r="Q1555" t="s">
        <v>8338</v>
      </c>
      <c r="R1555" t="s">
        <v>8343</v>
      </c>
      <c r="S1555" t="s">
        <v>8289</v>
      </c>
      <c r="T1555" t="b">
        <v>0</v>
      </c>
    </row>
    <row r="1556" spans="1:20" ht="66" x14ac:dyDescent="0.3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 s="9">
        <f>(I1556/86400)+25569+(-5/24)</f>
        <v>42218.043865740743</v>
      </c>
      <c r="K1556">
        <v>1435903390</v>
      </c>
      <c r="L1556" s="9">
        <f>($K1556/86400)+DATE(1970,1,1)</f>
        <v>42188.252199074079</v>
      </c>
      <c r="M1556" t="b">
        <v>0</v>
      </c>
      <c r="N1556">
        <v>0</v>
      </c>
      <c r="O1556" s="5">
        <f>($E1556/$D1556)*100</f>
        <v>0</v>
      </c>
      <c r="P1556">
        <f>AVERAGE($E1556,$N1556)</f>
        <v>0</v>
      </c>
      <c r="Q1556" t="s">
        <v>8338</v>
      </c>
      <c r="R1556" t="s">
        <v>8343</v>
      </c>
      <c r="S1556" t="s">
        <v>8289</v>
      </c>
      <c r="T1556" t="b">
        <v>0</v>
      </c>
    </row>
    <row r="1557" spans="1:20" ht="49.5" x14ac:dyDescent="0.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 s="9">
        <f>(I1557/86400)+25569+(-5/24)</f>
        <v>42264.499999999993</v>
      </c>
      <c r="K1557">
        <v>1440513832</v>
      </c>
      <c r="L1557" s="9">
        <f>($K1557/86400)+DATE(1970,1,1)</f>
        <v>42241.613796296297</v>
      </c>
      <c r="M1557" t="b">
        <v>0</v>
      </c>
      <c r="N1557">
        <v>0</v>
      </c>
      <c r="O1557" s="5">
        <f>($E1557/$D1557)*100</f>
        <v>0</v>
      </c>
      <c r="P1557">
        <f>AVERAGE($E1557,$N1557)</f>
        <v>0</v>
      </c>
      <c r="Q1557" t="s">
        <v>8338</v>
      </c>
      <c r="R1557" t="s">
        <v>8343</v>
      </c>
      <c r="S1557" t="s">
        <v>8289</v>
      </c>
      <c r="T1557" t="b">
        <v>0</v>
      </c>
    </row>
    <row r="1558" spans="1:20" ht="49.5" x14ac:dyDescent="0.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 s="9">
        <f>(I1558/86400)+25569+(-5/24)</f>
        <v>42554.944722222215</v>
      </c>
      <c r="K1558">
        <v>1465011624</v>
      </c>
      <c r="L1558" s="9">
        <f>($K1558/86400)+DATE(1970,1,1)</f>
        <v>42525.153055555551</v>
      </c>
      <c r="M1558" t="b">
        <v>0</v>
      </c>
      <c r="N1558">
        <v>12</v>
      </c>
      <c r="O1558" s="5">
        <f>($E1558/$D1558)*100</f>
        <v>45.133333333333333</v>
      </c>
      <c r="P1558">
        <f>AVERAGE($E1558,$N1558)</f>
        <v>344.5</v>
      </c>
      <c r="Q1558" t="s">
        <v>8338</v>
      </c>
      <c r="R1558" t="s">
        <v>8343</v>
      </c>
      <c r="S1558" t="s">
        <v>8289</v>
      </c>
      <c r="T1558" t="b">
        <v>0</v>
      </c>
    </row>
    <row r="1559" spans="1:20" ht="66" x14ac:dyDescent="0.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 s="9">
        <f>(I1559/86400)+25569+(-5/24)</f>
        <v>41902.444826388884</v>
      </c>
      <c r="K1559">
        <v>1408549233</v>
      </c>
      <c r="L1559" s="9">
        <f>($K1559/86400)+DATE(1970,1,1)</f>
        <v>41871.65315972222</v>
      </c>
      <c r="M1559" t="b">
        <v>0</v>
      </c>
      <c r="N1559">
        <v>1</v>
      </c>
      <c r="O1559" s="5">
        <f>($E1559/$D1559)*100</f>
        <v>4</v>
      </c>
      <c r="P1559">
        <f>AVERAGE($E1559,$N1559)</f>
        <v>50.5</v>
      </c>
      <c r="Q1559" t="s">
        <v>8338</v>
      </c>
      <c r="R1559" t="s">
        <v>8343</v>
      </c>
      <c r="S1559" t="s">
        <v>8289</v>
      </c>
      <c r="T1559" t="b">
        <v>0</v>
      </c>
    </row>
    <row r="1560" spans="1:20" ht="49.5" x14ac:dyDescent="0.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 s="9">
        <f>(I1560/86400)+25569+(-5/24)</f>
        <v>42244.299999999996</v>
      </c>
      <c r="K1560">
        <v>1435656759</v>
      </c>
      <c r="L1560" s="9">
        <f>($K1560/86400)+DATE(1970,1,1)</f>
        <v>42185.397673611107</v>
      </c>
      <c r="M1560" t="b">
        <v>0</v>
      </c>
      <c r="N1560">
        <v>3</v>
      </c>
      <c r="O1560" s="5">
        <f>($E1560/$D1560)*100</f>
        <v>4.666666666666667</v>
      </c>
      <c r="P1560">
        <f>AVERAGE($E1560,$N1560)</f>
        <v>19</v>
      </c>
      <c r="Q1560" t="s">
        <v>8338</v>
      </c>
      <c r="R1560" t="s">
        <v>8343</v>
      </c>
      <c r="S1560" t="s">
        <v>8289</v>
      </c>
      <c r="T1560" t="b">
        <v>0</v>
      </c>
    </row>
    <row r="1561" spans="1:20" ht="49.5" x14ac:dyDescent="0.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 s="9">
        <f>(I1561/86400)+25569+(-5/24)</f>
        <v>42122.844895833332</v>
      </c>
      <c r="K1561">
        <v>1428974199</v>
      </c>
      <c r="L1561" s="9">
        <f>($K1561/86400)+DATE(1970,1,1)</f>
        <v>42108.053229166668</v>
      </c>
      <c r="M1561" t="b">
        <v>0</v>
      </c>
      <c r="N1561">
        <v>1</v>
      </c>
      <c r="O1561" s="5">
        <f>($E1561/$D1561)*100</f>
        <v>0.33333333333333337</v>
      </c>
      <c r="P1561">
        <f>AVERAGE($E1561,$N1561)</f>
        <v>25.5</v>
      </c>
      <c r="Q1561" t="s">
        <v>8338</v>
      </c>
      <c r="R1561" t="s">
        <v>8343</v>
      </c>
      <c r="S1561" t="s">
        <v>8289</v>
      </c>
      <c r="T1561" t="b">
        <v>0</v>
      </c>
    </row>
    <row r="1562" spans="1:20" ht="66" x14ac:dyDescent="0.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 s="9">
        <f>(I1562/86400)+25569+(-5/24)</f>
        <v>41955.854085648149</v>
      </c>
      <c r="K1562">
        <v>1414110593</v>
      </c>
      <c r="L1562" s="9">
        <f>($K1562/86400)+DATE(1970,1,1)</f>
        <v>41936.020752314813</v>
      </c>
      <c r="M1562" t="b">
        <v>0</v>
      </c>
      <c r="N1562">
        <v>4</v>
      </c>
      <c r="O1562" s="5">
        <f>($E1562/$D1562)*100</f>
        <v>3.7600000000000002</v>
      </c>
      <c r="P1562">
        <f>AVERAGE($E1562,$N1562)</f>
        <v>49</v>
      </c>
      <c r="Q1562" t="s">
        <v>8338</v>
      </c>
      <c r="R1562" t="s">
        <v>8343</v>
      </c>
      <c r="S1562" t="s">
        <v>8289</v>
      </c>
      <c r="T1562" t="b">
        <v>0</v>
      </c>
    </row>
    <row r="1563" spans="1:20" ht="66" x14ac:dyDescent="0.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 s="9">
        <f>(I1563/86400)+25569+(-5/24)</f>
        <v>41584.875034722216</v>
      </c>
      <c r="K1563">
        <v>1381194003</v>
      </c>
      <c r="L1563" s="9">
        <f>($K1563/86400)+DATE(1970,1,1)</f>
        <v>41555.041701388887</v>
      </c>
      <c r="M1563" t="b">
        <v>0</v>
      </c>
      <c r="N1563">
        <v>1</v>
      </c>
      <c r="O1563" s="5">
        <f>($E1563/$D1563)*100</f>
        <v>0.67</v>
      </c>
      <c r="P1563">
        <f>AVERAGE($E1563,$N1563)</f>
        <v>34</v>
      </c>
      <c r="Q1563" t="s">
        <v>8322</v>
      </c>
      <c r="R1563" t="s">
        <v>8344</v>
      </c>
      <c r="S1563" t="s">
        <v>8290</v>
      </c>
      <c r="T1563" t="b">
        <v>0</v>
      </c>
    </row>
    <row r="1564" spans="1:20" ht="66" x14ac:dyDescent="0.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 s="9">
        <f>(I1564/86400)+25569+(-5/24)</f>
        <v>40148.826388888883</v>
      </c>
      <c r="K1564">
        <v>1253712916</v>
      </c>
      <c r="L1564" s="9">
        <f>($K1564/86400)+DATE(1970,1,1)</f>
        <v>40079.566157407404</v>
      </c>
      <c r="M1564" t="b">
        <v>0</v>
      </c>
      <c r="N1564">
        <v>0</v>
      </c>
      <c r="O1564" s="5">
        <f>($E1564/$D1564)*100</f>
        <v>0</v>
      </c>
      <c r="P1564">
        <f>AVERAGE($E1564,$N1564)</f>
        <v>0</v>
      </c>
      <c r="Q1564" t="s">
        <v>8322</v>
      </c>
      <c r="R1564" t="s">
        <v>8344</v>
      </c>
      <c r="S1564" t="s">
        <v>8290</v>
      </c>
      <c r="T1564" t="b">
        <v>0</v>
      </c>
    </row>
    <row r="1565" spans="1:20" ht="66" x14ac:dyDescent="0.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 s="9">
        <f>(I1565/86400)+25569+(-5/24)</f>
        <v>41712.492488425924</v>
      </c>
      <c r="K1565">
        <v>1389635351</v>
      </c>
      <c r="L1565" s="9">
        <f>($K1565/86400)+DATE(1970,1,1)</f>
        <v>41652.742488425924</v>
      </c>
      <c r="M1565" t="b">
        <v>0</v>
      </c>
      <c r="N1565">
        <v>2</v>
      </c>
      <c r="O1565" s="5">
        <f>($E1565/$D1565)*100</f>
        <v>1.4166666666666665</v>
      </c>
      <c r="P1565">
        <f>AVERAGE($E1565,$N1565)</f>
        <v>43.5</v>
      </c>
      <c r="Q1565" t="s">
        <v>8322</v>
      </c>
      <c r="R1565" t="s">
        <v>8344</v>
      </c>
      <c r="S1565" t="s">
        <v>8290</v>
      </c>
      <c r="T1565" t="b">
        <v>0</v>
      </c>
    </row>
    <row r="1566" spans="1:20" ht="66" x14ac:dyDescent="0.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 s="9">
        <f>(I1566/86400)+25569+(-5/24)</f>
        <v>42152.628472222219</v>
      </c>
      <c r="K1566">
        <v>1430124509</v>
      </c>
      <c r="L1566" s="9">
        <f>($K1566/86400)+DATE(1970,1,1)</f>
        <v>42121.367002314815</v>
      </c>
      <c r="M1566" t="b">
        <v>0</v>
      </c>
      <c r="N1566">
        <v>1</v>
      </c>
      <c r="O1566" s="5">
        <f>($E1566/$D1566)*100</f>
        <v>0.1</v>
      </c>
      <c r="P1566">
        <f>AVERAGE($E1566,$N1566)</f>
        <v>5.5</v>
      </c>
      <c r="Q1566" t="s">
        <v>8322</v>
      </c>
      <c r="R1566" t="s">
        <v>8344</v>
      </c>
      <c r="S1566" t="s">
        <v>8290</v>
      </c>
      <c r="T1566" t="b">
        <v>0</v>
      </c>
    </row>
    <row r="1567" spans="1:20" ht="66" x14ac:dyDescent="0.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 s="9">
        <f>(I1567/86400)+25569+(-5/24)</f>
        <v>40702.521539351852</v>
      </c>
      <c r="K1567">
        <v>1304962261</v>
      </c>
      <c r="L1567" s="9">
        <f>($K1567/86400)+DATE(1970,1,1)</f>
        <v>40672.729872685188</v>
      </c>
      <c r="M1567" t="b">
        <v>0</v>
      </c>
      <c r="N1567">
        <v>1</v>
      </c>
      <c r="O1567" s="5">
        <f>($E1567/$D1567)*100</f>
        <v>2.5</v>
      </c>
      <c r="P1567">
        <f>AVERAGE($E1567,$N1567)</f>
        <v>50.5</v>
      </c>
      <c r="Q1567" t="s">
        <v>8322</v>
      </c>
      <c r="R1567" t="s">
        <v>8344</v>
      </c>
      <c r="S1567" t="s">
        <v>8290</v>
      </c>
      <c r="T1567" t="b">
        <v>0</v>
      </c>
    </row>
    <row r="1568" spans="1:20" ht="49.5" x14ac:dyDescent="0.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 s="9">
        <f>(I1568/86400)+25569+(-5/24)</f>
        <v>42578.708333333336</v>
      </c>
      <c r="K1568">
        <v>1467151204</v>
      </c>
      <c r="L1568" s="9">
        <f>($K1568/86400)+DATE(1970,1,1)</f>
        <v>42549.916712962964</v>
      </c>
      <c r="M1568" t="b">
        <v>0</v>
      </c>
      <c r="N1568">
        <v>59</v>
      </c>
      <c r="O1568" s="5">
        <f>($E1568/$D1568)*100</f>
        <v>21.25</v>
      </c>
      <c r="P1568">
        <f>AVERAGE($E1568,$N1568)</f>
        <v>3217</v>
      </c>
      <c r="Q1568" t="s">
        <v>8322</v>
      </c>
      <c r="R1568" t="s">
        <v>8344</v>
      </c>
      <c r="S1568" t="s">
        <v>8290</v>
      </c>
      <c r="T1568" t="b">
        <v>0</v>
      </c>
    </row>
    <row r="1569" spans="1:20" ht="66" x14ac:dyDescent="0.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 s="9">
        <f>(I1569/86400)+25569+(-5/24)</f>
        <v>41686.791666666664</v>
      </c>
      <c r="K1569">
        <v>1391293745</v>
      </c>
      <c r="L1569" s="9">
        <f>($K1569/86400)+DATE(1970,1,1)</f>
        <v>41671.93686342593</v>
      </c>
      <c r="M1569" t="b">
        <v>0</v>
      </c>
      <c r="N1569">
        <v>13</v>
      </c>
      <c r="O1569" s="5">
        <f>($E1569/$D1569)*100</f>
        <v>4.117647058823529</v>
      </c>
      <c r="P1569">
        <f>AVERAGE($E1569,$N1569)</f>
        <v>181.5</v>
      </c>
      <c r="Q1569" t="s">
        <v>8322</v>
      </c>
      <c r="R1569" t="s">
        <v>8344</v>
      </c>
      <c r="S1569" t="s">
        <v>8290</v>
      </c>
      <c r="T1569" t="b">
        <v>0</v>
      </c>
    </row>
    <row r="1570" spans="1:20" ht="66" x14ac:dyDescent="0.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 s="9">
        <f>(I1570/86400)+25569+(-5/24)</f>
        <v>41996.853993055549</v>
      </c>
      <c r="K1570">
        <v>1416360585</v>
      </c>
      <c r="L1570" s="9">
        <f>($K1570/86400)+DATE(1970,1,1)</f>
        <v>41962.062326388885</v>
      </c>
      <c r="M1570" t="b">
        <v>0</v>
      </c>
      <c r="N1570">
        <v>22</v>
      </c>
      <c r="O1570" s="5">
        <f>($E1570/$D1570)*100</f>
        <v>13.639999999999999</v>
      </c>
      <c r="P1570">
        <f>AVERAGE($E1570,$N1570)</f>
        <v>1716</v>
      </c>
      <c r="Q1570" t="s">
        <v>8322</v>
      </c>
      <c r="R1570" t="s">
        <v>8344</v>
      </c>
      <c r="S1570" t="s">
        <v>8290</v>
      </c>
      <c r="T1570" t="b">
        <v>0</v>
      </c>
    </row>
    <row r="1571" spans="1:20" x14ac:dyDescent="0.3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 s="9">
        <f>(I1571/86400)+25569+(-5/24)</f>
        <v>41419.471226851849</v>
      </c>
      <c r="K1571">
        <v>1366906714</v>
      </c>
      <c r="L1571" s="9">
        <f>($K1571/86400)+DATE(1970,1,1)</f>
        <v>41389.679560185185</v>
      </c>
      <c r="M1571" t="b">
        <v>0</v>
      </c>
      <c r="N1571">
        <v>0</v>
      </c>
      <c r="O1571" s="5">
        <f>($E1571/$D1571)*100</f>
        <v>0</v>
      </c>
      <c r="P1571">
        <f>AVERAGE($E1571,$N1571)</f>
        <v>0</v>
      </c>
      <c r="Q1571" t="s">
        <v>8322</v>
      </c>
      <c r="R1571" t="s">
        <v>8344</v>
      </c>
      <c r="S1571" t="s">
        <v>8290</v>
      </c>
      <c r="T1571" t="b">
        <v>0</v>
      </c>
    </row>
    <row r="1572" spans="1:20" ht="33" x14ac:dyDescent="0.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 s="9">
        <f>(I1572/86400)+25569+(-5/24)</f>
        <v>42468.56344907407</v>
      </c>
      <c r="K1572">
        <v>1457551882</v>
      </c>
      <c r="L1572" s="9">
        <f>($K1572/86400)+DATE(1970,1,1)</f>
        <v>42438.813449074078</v>
      </c>
      <c r="M1572" t="b">
        <v>0</v>
      </c>
      <c r="N1572">
        <v>52</v>
      </c>
      <c r="O1572" s="5">
        <f>($E1572/$D1572)*100</f>
        <v>41.4</v>
      </c>
      <c r="P1572">
        <f>AVERAGE($E1572,$N1572)</f>
        <v>1268</v>
      </c>
      <c r="Q1572" t="s">
        <v>8322</v>
      </c>
      <c r="R1572" t="s">
        <v>8344</v>
      </c>
      <c r="S1572" t="s">
        <v>8290</v>
      </c>
      <c r="T1572" t="b">
        <v>0</v>
      </c>
    </row>
    <row r="1573" spans="1:20" ht="66" x14ac:dyDescent="0.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 s="9">
        <f>(I1573/86400)+25569+(-5/24)</f>
        <v>42174.56114583333</v>
      </c>
      <c r="K1573">
        <v>1432146483</v>
      </c>
      <c r="L1573" s="9">
        <f>($K1573/86400)+DATE(1970,1,1)</f>
        <v>42144.769479166665</v>
      </c>
      <c r="M1573" t="b">
        <v>0</v>
      </c>
      <c r="N1573">
        <v>4</v>
      </c>
      <c r="O1573" s="5">
        <f>($E1573/$D1573)*100</f>
        <v>0.66115702479338845</v>
      </c>
      <c r="P1573">
        <f>AVERAGE($E1573,$N1573)</f>
        <v>42</v>
      </c>
      <c r="Q1573" t="s">
        <v>8322</v>
      </c>
      <c r="R1573" t="s">
        <v>8344</v>
      </c>
      <c r="S1573" t="s">
        <v>8290</v>
      </c>
      <c r="T1573" t="b">
        <v>0</v>
      </c>
    </row>
    <row r="1574" spans="1:20" ht="66" x14ac:dyDescent="0.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 s="9">
        <f>(I1574/86400)+25569+(-5/24)</f>
        <v>42428.790972222218</v>
      </c>
      <c r="K1574">
        <v>1454546859</v>
      </c>
      <c r="L1574" s="9">
        <f>($K1574/86400)+DATE(1970,1,1)</f>
        <v>42404.033090277779</v>
      </c>
      <c r="M1574" t="b">
        <v>0</v>
      </c>
      <c r="N1574">
        <v>3</v>
      </c>
      <c r="O1574" s="5">
        <f>($E1574/$D1574)*100</f>
        <v>5</v>
      </c>
      <c r="P1574">
        <f>AVERAGE($E1574,$N1574)</f>
        <v>64</v>
      </c>
      <c r="Q1574" t="s">
        <v>8322</v>
      </c>
      <c r="R1574" t="s">
        <v>8344</v>
      </c>
      <c r="S1574" t="s">
        <v>8290</v>
      </c>
      <c r="T1574" t="b">
        <v>0</v>
      </c>
    </row>
    <row r="1575" spans="1:20" ht="66" x14ac:dyDescent="0.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 s="9">
        <f>(I1575/86400)+25569+(-5/24)</f>
        <v>42825.957638888889</v>
      </c>
      <c r="K1575">
        <v>1487548802</v>
      </c>
      <c r="L1575" s="9">
        <f>($K1575/86400)+DATE(1970,1,1)</f>
        <v>42786.000023148154</v>
      </c>
      <c r="M1575" t="b">
        <v>0</v>
      </c>
      <c r="N1575">
        <v>3</v>
      </c>
      <c r="O1575" s="5">
        <f>($E1575/$D1575)*100</f>
        <v>2.4777777777777779</v>
      </c>
      <c r="P1575">
        <f>AVERAGE($E1575,$N1575)</f>
        <v>113</v>
      </c>
      <c r="Q1575" t="s">
        <v>8322</v>
      </c>
      <c r="R1575" t="s">
        <v>8344</v>
      </c>
      <c r="S1575" t="s">
        <v>8290</v>
      </c>
      <c r="T1575" t="b">
        <v>0</v>
      </c>
    </row>
    <row r="1576" spans="1:20" ht="66" x14ac:dyDescent="0.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 s="9">
        <f>(I1576/86400)+25569+(-5/24)</f>
        <v>42052.719085648147</v>
      </c>
      <c r="K1576">
        <v>1421187329</v>
      </c>
      <c r="L1576" s="9">
        <f>($K1576/86400)+DATE(1970,1,1)</f>
        <v>42017.927418981482</v>
      </c>
      <c r="M1576" t="b">
        <v>0</v>
      </c>
      <c r="N1576">
        <v>6</v>
      </c>
      <c r="O1576" s="5">
        <f>($E1576/$D1576)*100</f>
        <v>5.0599999999999996</v>
      </c>
      <c r="P1576">
        <f>AVERAGE($E1576,$N1576)</f>
        <v>256</v>
      </c>
      <c r="Q1576" t="s">
        <v>8322</v>
      </c>
      <c r="R1576" t="s">
        <v>8344</v>
      </c>
      <c r="S1576" t="s">
        <v>8290</v>
      </c>
      <c r="T1576" t="b">
        <v>0</v>
      </c>
    </row>
    <row r="1577" spans="1:20" ht="66" x14ac:dyDescent="0.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 s="9">
        <f>(I1577/86400)+25569+(-5/24)</f>
        <v>41829.315925925919</v>
      </c>
      <c r="K1577">
        <v>1402317296</v>
      </c>
      <c r="L1577" s="9">
        <f>($K1577/86400)+DATE(1970,1,1)</f>
        <v>41799.524259259255</v>
      </c>
      <c r="M1577" t="b">
        <v>0</v>
      </c>
      <c r="N1577">
        <v>35</v>
      </c>
      <c r="O1577" s="5">
        <f>($E1577/$D1577)*100</f>
        <v>22.91</v>
      </c>
      <c r="P1577">
        <f>AVERAGE($E1577,$N1577)</f>
        <v>1163</v>
      </c>
      <c r="Q1577" t="s">
        <v>8322</v>
      </c>
      <c r="R1577" t="s">
        <v>8344</v>
      </c>
      <c r="S1577" t="s">
        <v>8290</v>
      </c>
      <c r="T1577" t="b">
        <v>0</v>
      </c>
    </row>
    <row r="1578" spans="1:20" ht="49.5" x14ac:dyDescent="0.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 s="9">
        <f>(I1578/86400)+25569+(-5/24)</f>
        <v>42185.670925925922</v>
      </c>
      <c r="K1578">
        <v>1431810368</v>
      </c>
      <c r="L1578" s="9">
        <f>($K1578/86400)+DATE(1970,1,1)</f>
        <v>42140.879259259258</v>
      </c>
      <c r="M1578" t="b">
        <v>0</v>
      </c>
      <c r="N1578">
        <v>10</v>
      </c>
      <c r="O1578" s="5">
        <f>($E1578/$D1578)*100</f>
        <v>13</v>
      </c>
      <c r="P1578">
        <f>AVERAGE($E1578,$N1578)</f>
        <v>330</v>
      </c>
      <c r="Q1578" t="s">
        <v>8322</v>
      </c>
      <c r="R1578" t="s">
        <v>8344</v>
      </c>
      <c r="S1578" t="s">
        <v>8290</v>
      </c>
      <c r="T1578" t="b">
        <v>0</v>
      </c>
    </row>
    <row r="1579" spans="1:20" ht="66" x14ac:dyDescent="0.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 s="9">
        <f>(I1579/86400)+25569+(-5/24)</f>
        <v>41114.639444444438</v>
      </c>
      <c r="K1579">
        <v>1337977248</v>
      </c>
      <c r="L1579" s="9">
        <f>($K1579/86400)+DATE(1970,1,1)</f>
        <v>41054.847777777773</v>
      </c>
      <c r="M1579" t="b">
        <v>0</v>
      </c>
      <c r="N1579">
        <v>2</v>
      </c>
      <c r="O1579" s="5">
        <f>($E1579/$D1579)*100</f>
        <v>0.54999999999999993</v>
      </c>
      <c r="P1579">
        <f>AVERAGE($E1579,$N1579)</f>
        <v>28.5</v>
      </c>
      <c r="Q1579" t="s">
        <v>8322</v>
      </c>
      <c r="R1579" t="s">
        <v>8344</v>
      </c>
      <c r="S1579" t="s">
        <v>8290</v>
      </c>
      <c r="T1579" t="b">
        <v>0</v>
      </c>
    </row>
    <row r="1580" spans="1:20" ht="66" x14ac:dyDescent="0.3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 s="9">
        <f>(I1580/86400)+25569+(-5/24)</f>
        <v>40422.875</v>
      </c>
      <c r="K1580">
        <v>1281317691</v>
      </c>
      <c r="L1580" s="9">
        <f>($K1580/86400)+DATE(1970,1,1)</f>
        <v>40399.065868055557</v>
      </c>
      <c r="M1580" t="b">
        <v>0</v>
      </c>
      <c r="N1580">
        <v>4</v>
      </c>
      <c r="O1580" s="5">
        <f>($E1580/$D1580)*100</f>
        <v>10.806536636794938</v>
      </c>
      <c r="P1580">
        <f>AVERAGE($E1580,$N1580)</f>
        <v>104.5</v>
      </c>
      <c r="Q1580" t="s">
        <v>8322</v>
      </c>
      <c r="R1580" t="s">
        <v>8344</v>
      </c>
      <c r="S1580" t="s">
        <v>8290</v>
      </c>
      <c r="T1580" t="b">
        <v>0</v>
      </c>
    </row>
    <row r="1581" spans="1:20" ht="49.5" x14ac:dyDescent="0.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 s="9">
        <f>(I1581/86400)+25569+(-5/24)</f>
        <v>41514.788090277776</v>
      </c>
      <c r="K1581">
        <v>1374882891</v>
      </c>
      <c r="L1581" s="9">
        <f>($K1581/86400)+DATE(1970,1,1)</f>
        <v>41481.996423611112</v>
      </c>
      <c r="M1581" t="b">
        <v>0</v>
      </c>
      <c r="N1581">
        <v>2</v>
      </c>
      <c r="O1581" s="5">
        <f>($E1581/$D1581)*100</f>
        <v>0.84008400840084008</v>
      </c>
      <c r="P1581">
        <f>AVERAGE($E1581,$N1581)</f>
        <v>15</v>
      </c>
      <c r="Q1581" t="s">
        <v>8322</v>
      </c>
      <c r="R1581" t="s">
        <v>8344</v>
      </c>
      <c r="S1581" t="s">
        <v>8290</v>
      </c>
      <c r="T1581" t="b">
        <v>0</v>
      </c>
    </row>
    <row r="1582" spans="1:20" ht="66" x14ac:dyDescent="0.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 s="9">
        <f>(I1582/86400)+25569+(-5/24)</f>
        <v>41049.841736111106</v>
      </c>
      <c r="K1582">
        <v>1332378726</v>
      </c>
      <c r="L1582" s="9">
        <f>($K1582/86400)+DATE(1970,1,1)</f>
        <v>40990.050069444442</v>
      </c>
      <c r="M1582" t="b">
        <v>0</v>
      </c>
      <c r="N1582">
        <v>0</v>
      </c>
      <c r="O1582" s="5">
        <f>($E1582/$D1582)*100</f>
        <v>0</v>
      </c>
      <c r="P1582">
        <f>AVERAGE($E1582,$N1582)</f>
        <v>0</v>
      </c>
      <c r="Q1582" t="s">
        <v>8322</v>
      </c>
      <c r="R1582" t="s">
        <v>8344</v>
      </c>
      <c r="S1582" t="s">
        <v>8290</v>
      </c>
      <c r="T1582" t="b">
        <v>0</v>
      </c>
    </row>
    <row r="1583" spans="1:20" ht="66" x14ac:dyDescent="0.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 s="9">
        <f>(I1583/86400)+25569+(-5/24)</f>
        <v>42357.240624999999</v>
      </c>
      <c r="K1583">
        <v>1447757190</v>
      </c>
      <c r="L1583" s="9">
        <f>($K1583/86400)+DATE(1970,1,1)</f>
        <v>42325.448958333334</v>
      </c>
      <c r="M1583" t="b">
        <v>0</v>
      </c>
      <c r="N1583">
        <v>1</v>
      </c>
      <c r="O1583" s="5">
        <f>($E1583/$D1583)*100</f>
        <v>0.5</v>
      </c>
      <c r="P1583">
        <f>AVERAGE($E1583,$N1583)</f>
        <v>3</v>
      </c>
      <c r="Q1583" t="s">
        <v>8338</v>
      </c>
      <c r="R1583" t="s">
        <v>8345</v>
      </c>
      <c r="S1583" t="s">
        <v>8291</v>
      </c>
      <c r="T1583" t="b">
        <v>0</v>
      </c>
    </row>
    <row r="1584" spans="1:20" ht="33" x14ac:dyDescent="0.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 s="9">
        <f>(I1584/86400)+25569+(-5/24)</f>
        <v>42303.680555555555</v>
      </c>
      <c r="K1584">
        <v>1440961053</v>
      </c>
      <c r="L1584" s="9">
        <f>($K1584/86400)+DATE(1970,1,1)</f>
        <v>42246.789965277778</v>
      </c>
      <c r="M1584" t="b">
        <v>0</v>
      </c>
      <c r="N1584">
        <v>3</v>
      </c>
      <c r="O1584" s="5">
        <f>($E1584/$D1584)*100</f>
        <v>9.3000000000000007</v>
      </c>
      <c r="P1584">
        <f>AVERAGE($E1584,$N1584)</f>
        <v>48</v>
      </c>
      <c r="Q1584" t="s">
        <v>8338</v>
      </c>
      <c r="R1584" t="s">
        <v>8345</v>
      </c>
      <c r="S1584" t="s">
        <v>8291</v>
      </c>
      <c r="T1584" t="b">
        <v>0</v>
      </c>
    </row>
    <row r="1585" spans="1:20" ht="66" x14ac:dyDescent="0.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 s="9">
        <f>(I1585/86400)+25569+(-5/24)</f>
        <v>41907.696655092594</v>
      </c>
      <c r="K1585">
        <v>1409089391</v>
      </c>
      <c r="L1585" s="9">
        <f>($K1585/86400)+DATE(1970,1,1)</f>
        <v>41877.904988425929</v>
      </c>
      <c r="M1585" t="b">
        <v>0</v>
      </c>
      <c r="N1585">
        <v>1</v>
      </c>
      <c r="O1585" s="5">
        <f>($E1585/$D1585)*100</f>
        <v>7.4999999999999997E-2</v>
      </c>
      <c r="P1585">
        <f>AVERAGE($E1585,$N1585)</f>
        <v>8</v>
      </c>
      <c r="Q1585" t="s">
        <v>8338</v>
      </c>
      <c r="R1585" t="s">
        <v>8345</v>
      </c>
      <c r="S1585" t="s">
        <v>8291</v>
      </c>
      <c r="T1585" t="b">
        <v>0</v>
      </c>
    </row>
    <row r="1586" spans="1:20" ht="66" x14ac:dyDescent="0.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 s="9">
        <f>(I1586/86400)+25569+(-5/24)</f>
        <v>41789.440983796296</v>
      </c>
      <c r="K1586">
        <v>1400600101</v>
      </c>
      <c r="L1586" s="9">
        <f>($K1586/86400)+DATE(1970,1,1)</f>
        <v>41779.649317129632</v>
      </c>
      <c r="M1586" t="b">
        <v>0</v>
      </c>
      <c r="N1586">
        <v>0</v>
      </c>
      <c r="O1586" s="5">
        <f>($E1586/$D1586)*100</f>
        <v>0</v>
      </c>
      <c r="P1586">
        <f>AVERAGE($E1586,$N1586)</f>
        <v>0</v>
      </c>
      <c r="Q1586" t="s">
        <v>8338</v>
      </c>
      <c r="R1586" t="s">
        <v>8345</v>
      </c>
      <c r="S1586" t="s">
        <v>8291</v>
      </c>
      <c r="T1586" t="b">
        <v>0</v>
      </c>
    </row>
    <row r="1587" spans="1:20" ht="66" x14ac:dyDescent="0.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 s="9">
        <f>(I1587/86400)+25569+(-5/24)</f>
        <v>42729.249999999993</v>
      </c>
      <c r="K1587">
        <v>1480800568</v>
      </c>
      <c r="L1587" s="9">
        <f>($K1587/86400)+DATE(1970,1,1)</f>
        <v>42707.895462962959</v>
      </c>
      <c r="M1587" t="b">
        <v>0</v>
      </c>
      <c r="N1587">
        <v>12</v>
      </c>
      <c r="O1587" s="5">
        <f>($E1587/$D1587)*100</f>
        <v>79</v>
      </c>
      <c r="P1587">
        <f>AVERAGE($E1587,$N1587)</f>
        <v>796</v>
      </c>
      <c r="Q1587" t="s">
        <v>8338</v>
      </c>
      <c r="R1587" t="s">
        <v>8345</v>
      </c>
      <c r="S1587" t="s">
        <v>8291</v>
      </c>
      <c r="T1587" t="b">
        <v>0</v>
      </c>
    </row>
    <row r="1588" spans="1:20" ht="33" x14ac:dyDescent="0.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 s="9">
        <f>(I1588/86400)+25569+(-5/24)</f>
        <v>42098.854421296295</v>
      </c>
      <c r="K1588">
        <v>1425609022</v>
      </c>
      <c r="L1588" s="9">
        <f>($K1588/86400)+DATE(1970,1,1)</f>
        <v>42069.104421296295</v>
      </c>
      <c r="M1588" t="b">
        <v>0</v>
      </c>
      <c r="N1588">
        <v>0</v>
      </c>
      <c r="O1588" s="5">
        <f>($E1588/$D1588)*100</f>
        <v>0</v>
      </c>
      <c r="P1588">
        <f>AVERAGE($E1588,$N1588)</f>
        <v>0</v>
      </c>
      <c r="Q1588" t="s">
        <v>8338</v>
      </c>
      <c r="R1588" t="s">
        <v>8345</v>
      </c>
      <c r="S1588" t="s">
        <v>8291</v>
      </c>
      <c r="T1588" t="b">
        <v>0</v>
      </c>
    </row>
    <row r="1589" spans="1:20" ht="66" x14ac:dyDescent="0.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 s="9">
        <f>(I1589/86400)+25569+(-5/24)</f>
        <v>41986.742650462962</v>
      </c>
      <c r="K1589">
        <v>1415918965</v>
      </c>
      <c r="L1589" s="9">
        <f>($K1589/86400)+DATE(1970,1,1)</f>
        <v>41956.950983796298</v>
      </c>
      <c r="M1589" t="b">
        <v>0</v>
      </c>
      <c r="N1589">
        <v>1</v>
      </c>
      <c r="O1589" s="5">
        <f>($E1589/$D1589)*100</f>
        <v>1.3333333333333334E-2</v>
      </c>
      <c r="P1589">
        <f>AVERAGE($E1589,$N1589)</f>
        <v>1</v>
      </c>
      <c r="Q1589" t="s">
        <v>8338</v>
      </c>
      <c r="R1589" t="s">
        <v>8345</v>
      </c>
      <c r="S1589" t="s">
        <v>8291</v>
      </c>
      <c r="T1589" t="b">
        <v>0</v>
      </c>
    </row>
    <row r="1590" spans="1:20" ht="33" x14ac:dyDescent="0.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 s="9">
        <f>(I1590/86400)+25569+(-5/24)</f>
        <v>42035.633333333331</v>
      </c>
      <c r="K1590">
        <v>1420091999</v>
      </c>
      <c r="L1590" s="9">
        <f>($K1590/86400)+DATE(1970,1,1)</f>
        <v>42005.24998842593</v>
      </c>
      <c r="M1590" t="b">
        <v>0</v>
      </c>
      <c r="N1590">
        <v>0</v>
      </c>
      <c r="O1590" s="5">
        <f>($E1590/$D1590)*100</f>
        <v>0</v>
      </c>
      <c r="P1590">
        <f>AVERAGE($E1590,$N1590)</f>
        <v>0</v>
      </c>
      <c r="Q1590" t="s">
        <v>8338</v>
      </c>
      <c r="R1590" t="s">
        <v>8345</v>
      </c>
      <c r="S1590" t="s">
        <v>8291</v>
      </c>
      <c r="T1590" t="b">
        <v>0</v>
      </c>
    </row>
    <row r="1591" spans="1:20" ht="49.5" x14ac:dyDescent="0.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 s="9">
        <f>(I1591/86400)+25569+(-5/24)</f>
        <v>42286.776458333326</v>
      </c>
      <c r="K1591">
        <v>1441841886</v>
      </c>
      <c r="L1591" s="9">
        <f>($K1591/86400)+DATE(1970,1,1)</f>
        <v>42256.984791666662</v>
      </c>
      <c r="M1591" t="b">
        <v>0</v>
      </c>
      <c r="N1591">
        <v>0</v>
      </c>
      <c r="O1591" s="5">
        <f>($E1591/$D1591)*100</f>
        <v>0</v>
      </c>
      <c r="P1591">
        <f>AVERAGE($E1591,$N1591)</f>
        <v>0</v>
      </c>
      <c r="Q1591" t="s">
        <v>8338</v>
      </c>
      <c r="R1591" t="s">
        <v>8345</v>
      </c>
      <c r="S1591" t="s">
        <v>8291</v>
      </c>
      <c r="T1591" t="b">
        <v>0</v>
      </c>
    </row>
    <row r="1592" spans="1:20" x14ac:dyDescent="0.3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 s="9">
        <f>(I1592/86400)+25569+(-5/24)</f>
        <v>42270.648888888885</v>
      </c>
      <c r="K1592">
        <v>1440448464</v>
      </c>
      <c r="L1592" s="9">
        <f>($K1592/86400)+DATE(1970,1,1)</f>
        <v>42240.857222222221</v>
      </c>
      <c r="M1592" t="b">
        <v>0</v>
      </c>
      <c r="N1592">
        <v>2</v>
      </c>
      <c r="O1592" s="5">
        <f>($E1592/$D1592)*100</f>
        <v>1.7000000000000002</v>
      </c>
      <c r="P1592">
        <f>AVERAGE($E1592,$N1592)</f>
        <v>511</v>
      </c>
      <c r="Q1592" t="s">
        <v>8338</v>
      </c>
      <c r="R1592" t="s">
        <v>8345</v>
      </c>
      <c r="S1592" t="s">
        <v>8291</v>
      </c>
      <c r="T1592" t="b">
        <v>0</v>
      </c>
    </row>
    <row r="1593" spans="1:20" ht="66" x14ac:dyDescent="0.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 s="9">
        <f>(I1593/86400)+25569+(-5/24)</f>
        <v>42463.476168981484</v>
      </c>
      <c r="K1593">
        <v>1457112341</v>
      </c>
      <c r="L1593" s="9">
        <f>($K1593/86400)+DATE(1970,1,1)</f>
        <v>42433.726168981477</v>
      </c>
      <c r="M1593" t="b">
        <v>0</v>
      </c>
      <c r="N1593">
        <v>92</v>
      </c>
      <c r="O1593" s="5">
        <f>($E1593/$D1593)*100</f>
        <v>29.228571428571428</v>
      </c>
      <c r="P1593">
        <f>AVERAGE($E1593,$N1593)</f>
        <v>2092</v>
      </c>
      <c r="Q1593" t="s">
        <v>8338</v>
      </c>
      <c r="R1593" t="s">
        <v>8345</v>
      </c>
      <c r="S1593" t="s">
        <v>8291</v>
      </c>
      <c r="T1593" t="b">
        <v>0</v>
      </c>
    </row>
    <row r="1594" spans="1:20" ht="49.5" x14ac:dyDescent="0.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 s="9">
        <f>(I1594/86400)+25569+(-5/24)</f>
        <v>42090.822743055549</v>
      </c>
      <c r="K1594">
        <v>1423619085</v>
      </c>
      <c r="L1594" s="9">
        <f>($K1594/86400)+DATE(1970,1,1)</f>
        <v>42046.072743055556</v>
      </c>
      <c r="M1594" t="b">
        <v>0</v>
      </c>
      <c r="N1594">
        <v>0</v>
      </c>
      <c r="O1594" s="5">
        <f>($E1594/$D1594)*100</f>
        <v>0</v>
      </c>
      <c r="P1594">
        <f>AVERAGE($E1594,$N1594)</f>
        <v>0</v>
      </c>
      <c r="Q1594" t="s">
        <v>8338</v>
      </c>
      <c r="R1594" t="s">
        <v>8345</v>
      </c>
      <c r="S1594" t="s">
        <v>8291</v>
      </c>
      <c r="T1594" t="b">
        <v>0</v>
      </c>
    </row>
    <row r="1595" spans="1:20" ht="49.5" x14ac:dyDescent="0.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 s="9">
        <f>(I1595/86400)+25569+(-5/24)</f>
        <v>42063.63721064815</v>
      </c>
      <c r="K1595">
        <v>1422562655</v>
      </c>
      <c r="L1595" s="9">
        <f>($K1595/86400)+DATE(1970,1,1)</f>
        <v>42033.845543981486</v>
      </c>
      <c r="M1595" t="b">
        <v>0</v>
      </c>
      <c r="N1595">
        <v>3</v>
      </c>
      <c r="O1595" s="5">
        <f>($E1595/$D1595)*100</f>
        <v>1.3636363636363637E-2</v>
      </c>
      <c r="P1595">
        <f>AVERAGE($E1595,$N1595)</f>
        <v>3</v>
      </c>
      <c r="Q1595" t="s">
        <v>8338</v>
      </c>
      <c r="R1595" t="s">
        <v>8345</v>
      </c>
      <c r="S1595" t="s">
        <v>8291</v>
      </c>
      <c r="T1595" t="b">
        <v>0</v>
      </c>
    </row>
    <row r="1596" spans="1:20" ht="49.5" x14ac:dyDescent="0.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 s="9">
        <f>(I1596/86400)+25569+(-5/24)</f>
        <v>42505.472916666666</v>
      </c>
      <c r="K1596">
        <v>1458147982</v>
      </c>
      <c r="L1596" s="9">
        <f>($K1596/86400)+DATE(1970,1,1)</f>
        <v>42445.712754629625</v>
      </c>
      <c r="M1596" t="b">
        <v>0</v>
      </c>
      <c r="N1596">
        <v>10</v>
      </c>
      <c r="O1596" s="5">
        <f>($E1596/$D1596)*100</f>
        <v>20.5</v>
      </c>
      <c r="P1596">
        <f>AVERAGE($E1596,$N1596)</f>
        <v>107.5</v>
      </c>
      <c r="Q1596" t="s">
        <v>8338</v>
      </c>
      <c r="R1596" t="s">
        <v>8345</v>
      </c>
      <c r="S1596" t="s">
        <v>8291</v>
      </c>
      <c r="T1596" t="b">
        <v>0</v>
      </c>
    </row>
    <row r="1597" spans="1:20" ht="66" x14ac:dyDescent="0.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 s="9">
        <f>(I1597/86400)+25569+(-5/24)</f>
        <v>41808.634027777771</v>
      </c>
      <c r="K1597">
        <v>1400634728</v>
      </c>
      <c r="L1597" s="9">
        <f>($K1597/86400)+DATE(1970,1,1)</f>
        <v>41780.050092592595</v>
      </c>
      <c r="M1597" t="b">
        <v>0</v>
      </c>
      <c r="N1597">
        <v>7</v>
      </c>
      <c r="O1597" s="5">
        <f>($E1597/$D1597)*100</f>
        <v>0.27999999999999997</v>
      </c>
      <c r="P1597">
        <f>AVERAGE($E1597,$N1597)</f>
        <v>143.5</v>
      </c>
      <c r="Q1597" t="s">
        <v>8338</v>
      </c>
      <c r="R1597" t="s">
        <v>8345</v>
      </c>
      <c r="S1597" t="s">
        <v>8291</v>
      </c>
      <c r="T1597" t="b">
        <v>0</v>
      </c>
    </row>
    <row r="1598" spans="1:20" ht="49.5" x14ac:dyDescent="0.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 s="9">
        <f>(I1598/86400)+25569+(-5/24)</f>
        <v>41986.26353009259</v>
      </c>
      <c r="K1598">
        <v>1414577969</v>
      </c>
      <c r="L1598" s="9">
        <f>($K1598/86400)+DATE(1970,1,1)</f>
        <v>41941.430196759262</v>
      </c>
      <c r="M1598" t="b">
        <v>0</v>
      </c>
      <c r="N1598">
        <v>3</v>
      </c>
      <c r="O1598" s="5">
        <f>($E1598/$D1598)*100</f>
        <v>2.3076923076923079</v>
      </c>
      <c r="P1598">
        <f>AVERAGE($E1598,$N1598)</f>
        <v>39</v>
      </c>
      <c r="Q1598" t="s">
        <v>8338</v>
      </c>
      <c r="R1598" t="s">
        <v>8345</v>
      </c>
      <c r="S1598" t="s">
        <v>8291</v>
      </c>
      <c r="T1598" t="b">
        <v>0</v>
      </c>
    </row>
    <row r="1599" spans="1:20" ht="49.5" x14ac:dyDescent="0.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 s="9">
        <f>(I1599/86400)+25569+(-5/24)</f>
        <v>42633.145798611113</v>
      </c>
      <c r="K1599">
        <v>1471768197</v>
      </c>
      <c r="L1599" s="9">
        <f>($K1599/86400)+DATE(1970,1,1)</f>
        <v>42603.354131944448</v>
      </c>
      <c r="M1599" t="b">
        <v>0</v>
      </c>
      <c r="N1599">
        <v>0</v>
      </c>
      <c r="O1599" s="5">
        <f>($E1599/$D1599)*100</f>
        <v>0</v>
      </c>
      <c r="P1599">
        <f>AVERAGE($E1599,$N1599)</f>
        <v>0</v>
      </c>
      <c r="Q1599" t="s">
        <v>8338</v>
      </c>
      <c r="R1599" t="s">
        <v>8345</v>
      </c>
      <c r="S1599" t="s">
        <v>8291</v>
      </c>
      <c r="T1599" t="b">
        <v>0</v>
      </c>
    </row>
    <row r="1600" spans="1:20" ht="66" x14ac:dyDescent="0.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 s="9">
        <f>(I1600/86400)+25569+(-5/24)</f>
        <v>42211.459004629629</v>
      </c>
      <c r="K1600">
        <v>1432742458</v>
      </c>
      <c r="L1600" s="9">
        <f>($K1600/86400)+DATE(1970,1,1)</f>
        <v>42151.667337962965</v>
      </c>
      <c r="M1600" t="b">
        <v>0</v>
      </c>
      <c r="N1600">
        <v>1</v>
      </c>
      <c r="O1600" s="5">
        <f>($E1600/$D1600)*100</f>
        <v>0.125</v>
      </c>
      <c r="P1600">
        <f>AVERAGE($E1600,$N1600)</f>
        <v>1</v>
      </c>
      <c r="Q1600" t="s">
        <v>8338</v>
      </c>
      <c r="R1600" t="s">
        <v>8345</v>
      </c>
      <c r="S1600" t="s">
        <v>8291</v>
      </c>
      <c r="T1600" t="b">
        <v>0</v>
      </c>
    </row>
    <row r="1601" spans="1:20" ht="49.5" x14ac:dyDescent="0.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 s="9">
        <f>(I1601/86400)+25569+(-5/24)</f>
        <v>42468.289074074077</v>
      </c>
      <c r="K1601">
        <v>1457528176</v>
      </c>
      <c r="L1601" s="9">
        <f>($K1601/86400)+DATE(1970,1,1)</f>
        <v>42438.53907407407</v>
      </c>
      <c r="M1601" t="b">
        <v>0</v>
      </c>
      <c r="N1601">
        <v>0</v>
      </c>
      <c r="O1601" s="5">
        <f>($E1601/$D1601)*100</f>
        <v>0</v>
      </c>
      <c r="P1601">
        <f>AVERAGE($E1601,$N1601)</f>
        <v>0</v>
      </c>
      <c r="Q1601" t="s">
        <v>8338</v>
      </c>
      <c r="R1601" t="s">
        <v>8345</v>
      </c>
      <c r="S1601" t="s">
        <v>8291</v>
      </c>
      <c r="T1601" t="b">
        <v>0</v>
      </c>
    </row>
    <row r="1602" spans="1:20" ht="66" x14ac:dyDescent="0.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 s="9">
        <f>(I1602/86400)+25569+(-5/24)</f>
        <v>41835.007638888885</v>
      </c>
      <c r="K1602">
        <v>1401585752</v>
      </c>
      <c r="L1602" s="9">
        <f>($K1602/86400)+DATE(1970,1,1)</f>
        <v>41791.057314814811</v>
      </c>
      <c r="M1602" t="b">
        <v>0</v>
      </c>
      <c r="N1602">
        <v>9</v>
      </c>
      <c r="O1602" s="5">
        <f>($E1602/$D1602)*100</f>
        <v>7.3400000000000007</v>
      </c>
      <c r="P1602">
        <f>AVERAGE($E1602,$N1602)</f>
        <v>188</v>
      </c>
      <c r="Q1602" t="s">
        <v>8338</v>
      </c>
      <c r="R1602" t="s">
        <v>8345</v>
      </c>
      <c r="S1602" t="s">
        <v>8291</v>
      </c>
      <c r="T1602" t="b">
        <v>0</v>
      </c>
    </row>
    <row r="1603" spans="1:20" ht="49.5" x14ac:dyDescent="0.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 s="9">
        <f>(I1603/86400)+25569+(-5/24)</f>
        <v>40667.884641203702</v>
      </c>
      <c r="K1603">
        <v>1301969633</v>
      </c>
      <c r="L1603" s="9">
        <f>($K1603/86400)+DATE(1970,1,1)</f>
        <v>40638.092974537038</v>
      </c>
      <c r="M1603" t="b">
        <v>0</v>
      </c>
      <c r="N1603">
        <v>56</v>
      </c>
      <c r="O1603" s="5">
        <f>($E1603/$D1603)*100</f>
        <v>108.2492</v>
      </c>
      <c r="P1603">
        <f>AVERAGE($E1603,$N1603)</f>
        <v>1381.115</v>
      </c>
      <c r="Q1603" t="s">
        <v>8325</v>
      </c>
      <c r="R1603" t="s">
        <v>8326</v>
      </c>
      <c r="S1603" t="s">
        <v>8276</v>
      </c>
      <c r="T1603" t="b">
        <v>1</v>
      </c>
    </row>
    <row r="1604" spans="1:20" ht="49.5" x14ac:dyDescent="0.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 s="9">
        <f>(I1604/86400)+25569+(-5/24)</f>
        <v>40830.75</v>
      </c>
      <c r="K1604">
        <v>1314947317</v>
      </c>
      <c r="L1604" s="9">
        <f>($K1604/86400)+DATE(1970,1,1)</f>
        <v>40788.297650462962</v>
      </c>
      <c r="M1604" t="b">
        <v>0</v>
      </c>
      <c r="N1604">
        <v>32</v>
      </c>
      <c r="O1604" s="5">
        <f>($E1604/$D1604)*100</f>
        <v>100.16666666666667</v>
      </c>
      <c r="P1604">
        <f>AVERAGE($E1604,$N1604)</f>
        <v>767.25</v>
      </c>
      <c r="Q1604" t="s">
        <v>8325</v>
      </c>
      <c r="R1604" t="s">
        <v>8326</v>
      </c>
      <c r="S1604" t="s">
        <v>8276</v>
      </c>
      <c r="T1604" t="b">
        <v>1</v>
      </c>
    </row>
    <row r="1605" spans="1:20" ht="49.5" x14ac:dyDescent="0.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 s="9">
        <f>(I1605/86400)+25569+(-5/24)</f>
        <v>40935.961331018516</v>
      </c>
      <c r="K1605">
        <v>1322539459</v>
      </c>
      <c r="L1605" s="9">
        <f>($K1605/86400)+DATE(1970,1,1)</f>
        <v>40876.169664351852</v>
      </c>
      <c r="M1605" t="b">
        <v>0</v>
      </c>
      <c r="N1605">
        <v>30</v>
      </c>
      <c r="O1605" s="5">
        <f>($E1605/$D1605)*100</f>
        <v>100.03299999999999</v>
      </c>
      <c r="P1605">
        <f>AVERAGE($E1605,$N1605)</f>
        <v>1015.33</v>
      </c>
      <c r="Q1605" t="s">
        <v>8325</v>
      </c>
      <c r="R1605" t="s">
        <v>8326</v>
      </c>
      <c r="S1605" t="s">
        <v>8276</v>
      </c>
      <c r="T1605" t="b">
        <v>1</v>
      </c>
    </row>
    <row r="1606" spans="1:20" ht="66" x14ac:dyDescent="0.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 s="9">
        <f>(I1606/86400)+25569+(-5/24)</f>
        <v>40985.595312500001</v>
      </c>
      <c r="K1606">
        <v>1328559435</v>
      </c>
      <c r="L1606" s="9">
        <f>($K1606/86400)+DATE(1970,1,1)</f>
        <v>40945.845312500001</v>
      </c>
      <c r="M1606" t="b">
        <v>0</v>
      </c>
      <c r="N1606">
        <v>70</v>
      </c>
      <c r="O1606" s="5">
        <f>($E1606/$D1606)*100</f>
        <v>122.10714285714286</v>
      </c>
      <c r="P1606">
        <f>AVERAGE($E1606,$N1606)</f>
        <v>1744.5</v>
      </c>
      <c r="Q1606" t="s">
        <v>8325</v>
      </c>
      <c r="R1606" t="s">
        <v>8326</v>
      </c>
      <c r="S1606" t="s">
        <v>8276</v>
      </c>
      <c r="T1606" t="b">
        <v>1</v>
      </c>
    </row>
    <row r="1607" spans="1:20" ht="66" x14ac:dyDescent="0.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 s="9">
        <f>(I1607/86400)+25569+(-5/24)</f>
        <v>40756.083333333328</v>
      </c>
      <c r="K1607">
        <v>1311380313</v>
      </c>
      <c r="L1607" s="9">
        <f>($K1607/86400)+DATE(1970,1,1)</f>
        <v>40747.012881944444</v>
      </c>
      <c r="M1607" t="b">
        <v>0</v>
      </c>
      <c r="N1607">
        <v>44</v>
      </c>
      <c r="O1607" s="5">
        <f>($E1607/$D1607)*100</f>
        <v>100.69333333333334</v>
      </c>
      <c r="P1607">
        <f>AVERAGE($E1607,$N1607)</f>
        <v>3042.8</v>
      </c>
      <c r="Q1607" t="s">
        <v>8325</v>
      </c>
      <c r="R1607" t="s">
        <v>8326</v>
      </c>
      <c r="S1607" t="s">
        <v>8276</v>
      </c>
      <c r="T1607" t="b">
        <v>1</v>
      </c>
    </row>
    <row r="1608" spans="1:20" ht="66" x14ac:dyDescent="0.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 s="9">
        <f>(I1608/86400)+25569+(-5/24)</f>
        <v>40625.861550925925</v>
      </c>
      <c r="K1608">
        <v>1293158438</v>
      </c>
      <c r="L1608" s="9">
        <f>($K1608/86400)+DATE(1970,1,1)</f>
        <v>40536.111550925925</v>
      </c>
      <c r="M1608" t="b">
        <v>0</v>
      </c>
      <c r="N1608">
        <v>92</v>
      </c>
      <c r="O1608" s="5">
        <f>($E1608/$D1608)*100</f>
        <v>101.004125</v>
      </c>
      <c r="P1608">
        <f>AVERAGE($E1608,$N1608)</f>
        <v>4086.165</v>
      </c>
      <c r="Q1608" t="s">
        <v>8325</v>
      </c>
      <c r="R1608" t="s">
        <v>8326</v>
      </c>
      <c r="S1608" t="s">
        <v>8276</v>
      </c>
      <c r="T1608" t="b">
        <v>1</v>
      </c>
    </row>
    <row r="1609" spans="1:20" ht="49.5" x14ac:dyDescent="0.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 s="9">
        <f>(I1609/86400)+25569+(-5/24)</f>
        <v>41074.600127314814</v>
      </c>
      <c r="K1609">
        <v>1337887451</v>
      </c>
      <c r="L1609" s="9">
        <f>($K1609/86400)+DATE(1970,1,1)</f>
        <v>41053.80846064815</v>
      </c>
      <c r="M1609" t="b">
        <v>0</v>
      </c>
      <c r="N1609">
        <v>205</v>
      </c>
      <c r="O1609" s="5">
        <f>($E1609/$D1609)*100</f>
        <v>145.11000000000001</v>
      </c>
      <c r="P1609">
        <f>AVERAGE($E1609,$N1609)</f>
        <v>7358</v>
      </c>
      <c r="Q1609" t="s">
        <v>8325</v>
      </c>
      <c r="R1609" t="s">
        <v>8326</v>
      </c>
      <c r="S1609" t="s">
        <v>8276</v>
      </c>
      <c r="T1609" t="b">
        <v>1</v>
      </c>
    </row>
    <row r="1610" spans="1:20" ht="49.5" x14ac:dyDescent="0.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 s="9">
        <f>(I1610/86400)+25569+(-5/24)</f>
        <v>41640.018055555549</v>
      </c>
      <c r="K1610">
        <v>1385754986</v>
      </c>
      <c r="L1610" s="9">
        <f>($K1610/86400)+DATE(1970,1,1)</f>
        <v>41607.83085648148</v>
      </c>
      <c r="M1610" t="b">
        <v>0</v>
      </c>
      <c r="N1610">
        <v>23</v>
      </c>
      <c r="O1610" s="5">
        <f>($E1610/$D1610)*100</f>
        <v>101.25</v>
      </c>
      <c r="P1610">
        <f>AVERAGE($E1610,$N1610)</f>
        <v>619</v>
      </c>
      <c r="Q1610" t="s">
        <v>8325</v>
      </c>
      <c r="R1610" t="s">
        <v>8326</v>
      </c>
      <c r="S1610" t="s">
        <v>8276</v>
      </c>
      <c r="T1610" t="b">
        <v>1</v>
      </c>
    </row>
    <row r="1611" spans="1:20" ht="49.5" x14ac:dyDescent="0.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 s="9">
        <f>(I1611/86400)+25569+(-5/24)</f>
        <v>40849.125</v>
      </c>
      <c r="K1611">
        <v>1315612909</v>
      </c>
      <c r="L1611" s="9">
        <f>($K1611/86400)+DATE(1970,1,1)</f>
        <v>40796.001261574071</v>
      </c>
      <c r="M1611" t="b">
        <v>0</v>
      </c>
      <c r="N1611">
        <v>4</v>
      </c>
      <c r="O1611" s="5">
        <f>($E1611/$D1611)*100</f>
        <v>118.33333333333333</v>
      </c>
      <c r="P1611">
        <f>AVERAGE($E1611,$N1611)</f>
        <v>889.5</v>
      </c>
      <c r="Q1611" t="s">
        <v>8325</v>
      </c>
      <c r="R1611" t="s">
        <v>8326</v>
      </c>
      <c r="S1611" t="s">
        <v>8276</v>
      </c>
      <c r="T1611" t="b">
        <v>1</v>
      </c>
    </row>
    <row r="1612" spans="1:20" ht="33" x14ac:dyDescent="0.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 s="9">
        <f>(I1612/86400)+25569+(-5/24)</f>
        <v>41258.716550925921</v>
      </c>
      <c r="K1612">
        <v>1353017510</v>
      </c>
      <c r="L1612" s="9">
        <f>($K1612/86400)+DATE(1970,1,1)</f>
        <v>41228.924884259257</v>
      </c>
      <c r="M1612" t="b">
        <v>0</v>
      </c>
      <c r="N1612">
        <v>112</v>
      </c>
      <c r="O1612" s="5">
        <f>($E1612/$D1612)*100</f>
        <v>271.85000000000002</v>
      </c>
      <c r="P1612">
        <f>AVERAGE($E1612,$N1612)</f>
        <v>2774.5</v>
      </c>
      <c r="Q1612" t="s">
        <v>8325</v>
      </c>
      <c r="R1612" t="s">
        <v>8326</v>
      </c>
      <c r="S1612" t="s">
        <v>8276</v>
      </c>
      <c r="T1612" t="b">
        <v>1</v>
      </c>
    </row>
    <row r="1613" spans="1:20" x14ac:dyDescent="0.3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 s="9">
        <f>(I1613/86400)+25569+(-5/24)</f>
        <v>41429.792037037034</v>
      </c>
      <c r="K1613">
        <v>1368576032</v>
      </c>
      <c r="L1613" s="9">
        <f>($K1613/86400)+DATE(1970,1,1)</f>
        <v>41409.00037037037</v>
      </c>
      <c r="M1613" t="b">
        <v>0</v>
      </c>
      <c r="N1613">
        <v>27</v>
      </c>
      <c r="O1613" s="5">
        <f>($E1613/$D1613)*100</f>
        <v>125.125</v>
      </c>
      <c r="P1613">
        <f>AVERAGE($E1613,$N1613)</f>
        <v>514</v>
      </c>
      <c r="Q1613" t="s">
        <v>8325</v>
      </c>
      <c r="R1613" t="s">
        <v>8326</v>
      </c>
      <c r="S1613" t="s">
        <v>8276</v>
      </c>
      <c r="T1613" t="b">
        <v>1</v>
      </c>
    </row>
    <row r="1614" spans="1:20" ht="49.5" x14ac:dyDescent="0.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 s="9">
        <f>(I1614/86400)+25569+(-5/24)</f>
        <v>41276.666481481479</v>
      </c>
      <c r="K1614">
        <v>1354568384</v>
      </c>
      <c r="L1614" s="9">
        <f>($K1614/86400)+DATE(1970,1,1)</f>
        <v>41246.874814814815</v>
      </c>
      <c r="M1614" t="b">
        <v>0</v>
      </c>
      <c r="N1614">
        <v>11</v>
      </c>
      <c r="O1614" s="5">
        <f>($E1614/$D1614)*100</f>
        <v>110.00000000000001</v>
      </c>
      <c r="P1614">
        <f>AVERAGE($E1614,$N1614)</f>
        <v>280.5</v>
      </c>
      <c r="Q1614" t="s">
        <v>8325</v>
      </c>
      <c r="R1614" t="s">
        <v>8326</v>
      </c>
      <c r="S1614" t="s">
        <v>8276</v>
      </c>
      <c r="T1614" t="b">
        <v>1</v>
      </c>
    </row>
    <row r="1615" spans="1:20" ht="66" x14ac:dyDescent="0.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 s="9">
        <f>(I1615/86400)+25569+(-5/24)</f>
        <v>41111.861134259256</v>
      </c>
      <c r="K1615">
        <v>1340329202</v>
      </c>
      <c r="L1615" s="9">
        <f>($K1615/86400)+DATE(1970,1,1)</f>
        <v>41082.069467592592</v>
      </c>
      <c r="M1615" t="b">
        <v>0</v>
      </c>
      <c r="N1615">
        <v>26</v>
      </c>
      <c r="O1615" s="5">
        <f>($E1615/$D1615)*100</f>
        <v>101.49999999999999</v>
      </c>
      <c r="P1615">
        <f>AVERAGE($E1615,$N1615)</f>
        <v>520.5</v>
      </c>
      <c r="Q1615" t="s">
        <v>8325</v>
      </c>
      <c r="R1615" t="s">
        <v>8326</v>
      </c>
      <c r="S1615" t="s">
        <v>8276</v>
      </c>
      <c r="T1615" t="b">
        <v>1</v>
      </c>
    </row>
    <row r="1616" spans="1:20" ht="66" x14ac:dyDescent="0.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 s="9">
        <f>(I1616/86400)+25569+(-5/24)</f>
        <v>41854.5</v>
      </c>
      <c r="K1616">
        <v>1401924769</v>
      </c>
      <c r="L1616" s="9">
        <f>($K1616/86400)+DATE(1970,1,1)</f>
        <v>41794.981122685189</v>
      </c>
      <c r="M1616" t="b">
        <v>0</v>
      </c>
      <c r="N1616">
        <v>77</v>
      </c>
      <c r="O1616" s="5">
        <f>($E1616/$D1616)*100</f>
        <v>102.69999999999999</v>
      </c>
      <c r="P1616">
        <f>AVERAGE($E1616,$N1616)</f>
        <v>2606</v>
      </c>
      <c r="Q1616" t="s">
        <v>8325</v>
      </c>
      <c r="R1616" t="s">
        <v>8326</v>
      </c>
      <c r="S1616" t="s">
        <v>8276</v>
      </c>
      <c r="T1616" t="b">
        <v>1</v>
      </c>
    </row>
    <row r="1617" spans="1:20" ht="49.5" x14ac:dyDescent="0.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 s="9">
        <f>(I1617/86400)+25569+(-5/24)</f>
        <v>40889.884212962963</v>
      </c>
      <c r="K1617">
        <v>1319850796</v>
      </c>
      <c r="L1617" s="9">
        <f>($K1617/86400)+DATE(1970,1,1)</f>
        <v>40845.050879629627</v>
      </c>
      <c r="M1617" t="b">
        <v>0</v>
      </c>
      <c r="N1617">
        <v>136</v>
      </c>
      <c r="O1617" s="5">
        <f>($E1617/$D1617)*100</f>
        <v>114.12500000000001</v>
      </c>
      <c r="P1617">
        <f>AVERAGE($E1617,$N1617)</f>
        <v>4633</v>
      </c>
      <c r="Q1617" t="s">
        <v>8325</v>
      </c>
      <c r="R1617" t="s">
        <v>8326</v>
      </c>
      <c r="S1617" t="s">
        <v>8276</v>
      </c>
      <c r="T1617" t="b">
        <v>1</v>
      </c>
    </row>
    <row r="1618" spans="1:20" ht="49.5" x14ac:dyDescent="0.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 s="9">
        <f>(I1618/86400)+25569+(-5/24)</f>
        <v>41235.708333333328</v>
      </c>
      <c r="K1618">
        <v>1350061821</v>
      </c>
      <c r="L1618" s="9">
        <f>($K1618/86400)+DATE(1970,1,1)</f>
        <v>41194.715520833335</v>
      </c>
      <c r="M1618" t="b">
        <v>0</v>
      </c>
      <c r="N1618">
        <v>157</v>
      </c>
      <c r="O1618" s="5">
        <f>($E1618/$D1618)*100</f>
        <v>104.2</v>
      </c>
      <c r="P1618">
        <f>AVERAGE($E1618,$N1618)</f>
        <v>5288.5</v>
      </c>
      <c r="Q1618" t="s">
        <v>8325</v>
      </c>
      <c r="R1618" t="s">
        <v>8326</v>
      </c>
      <c r="S1618" t="s">
        <v>8276</v>
      </c>
      <c r="T1618" t="b">
        <v>1</v>
      </c>
    </row>
    <row r="1619" spans="1:20" ht="49.5" x14ac:dyDescent="0.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 s="9">
        <f>(I1619/86400)+25569+(-5/24)</f>
        <v>41579.583333333328</v>
      </c>
      <c r="K1619">
        <v>1380470188</v>
      </c>
      <c r="L1619" s="9">
        <f>($K1619/86400)+DATE(1970,1,1)</f>
        <v>41546.664212962962</v>
      </c>
      <c r="M1619" t="b">
        <v>0</v>
      </c>
      <c r="N1619">
        <v>158</v>
      </c>
      <c r="O1619" s="5">
        <f>($E1619/$D1619)*100</f>
        <v>145.85714285714286</v>
      </c>
      <c r="P1619">
        <f>AVERAGE($E1619,$N1619)</f>
        <v>5184</v>
      </c>
      <c r="Q1619" t="s">
        <v>8325</v>
      </c>
      <c r="R1619" t="s">
        <v>8326</v>
      </c>
      <c r="S1619" t="s">
        <v>8276</v>
      </c>
      <c r="T1619" t="b">
        <v>1</v>
      </c>
    </row>
    <row r="1620" spans="1:20" ht="49.5" x14ac:dyDescent="0.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 s="9">
        <f>(I1620/86400)+25569+(-5/24)</f>
        <v>41341.446006944439</v>
      </c>
      <c r="K1620">
        <v>1359301335</v>
      </c>
      <c r="L1620" s="9">
        <f>($K1620/86400)+DATE(1970,1,1)</f>
        <v>41301.654340277775</v>
      </c>
      <c r="M1620" t="b">
        <v>0</v>
      </c>
      <c r="N1620">
        <v>27</v>
      </c>
      <c r="O1620" s="5">
        <f>($E1620/$D1620)*100</f>
        <v>105.06666666666666</v>
      </c>
      <c r="P1620">
        <f>AVERAGE($E1620,$N1620)</f>
        <v>801.5</v>
      </c>
      <c r="Q1620" t="s">
        <v>8325</v>
      </c>
      <c r="R1620" t="s">
        <v>8326</v>
      </c>
      <c r="S1620" t="s">
        <v>8276</v>
      </c>
      <c r="T1620" t="b">
        <v>1</v>
      </c>
    </row>
    <row r="1621" spans="1:20" ht="66" x14ac:dyDescent="0.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 s="9">
        <f>(I1621/86400)+25569+(-5/24)</f>
        <v>41896.977847222217</v>
      </c>
      <c r="K1621">
        <v>1408940886</v>
      </c>
      <c r="L1621" s="9">
        <f>($K1621/86400)+DATE(1970,1,1)</f>
        <v>41876.186180555553</v>
      </c>
      <c r="M1621" t="b">
        <v>0</v>
      </c>
      <c r="N1621">
        <v>23</v>
      </c>
      <c r="O1621" s="5">
        <f>($E1621/$D1621)*100</f>
        <v>133.33333333333331</v>
      </c>
      <c r="P1621">
        <f>AVERAGE($E1621,$N1621)</f>
        <v>1011.5</v>
      </c>
      <c r="Q1621" t="s">
        <v>8325</v>
      </c>
      <c r="R1621" t="s">
        <v>8326</v>
      </c>
      <c r="S1621" t="s">
        <v>8276</v>
      </c>
      <c r="T1621" t="b">
        <v>1</v>
      </c>
    </row>
    <row r="1622" spans="1:20" ht="33" x14ac:dyDescent="0.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 s="9">
        <f>(I1622/86400)+25569+(-5/24)</f>
        <v>41328.131249999999</v>
      </c>
      <c r="K1622">
        <v>1361002140</v>
      </c>
      <c r="L1622" s="9">
        <f>($K1622/86400)+DATE(1970,1,1)</f>
        <v>41321.339583333334</v>
      </c>
      <c r="M1622" t="b">
        <v>0</v>
      </c>
      <c r="N1622">
        <v>17</v>
      </c>
      <c r="O1622" s="5">
        <f>($E1622/$D1622)*100</f>
        <v>112.99999999999999</v>
      </c>
      <c r="P1622">
        <f>AVERAGE($E1622,$N1622)</f>
        <v>573.5</v>
      </c>
      <c r="Q1622" t="s">
        <v>8325</v>
      </c>
      <c r="R1622" t="s">
        <v>8326</v>
      </c>
      <c r="S1622" t="s">
        <v>8276</v>
      </c>
      <c r="T1622" t="b">
        <v>1</v>
      </c>
    </row>
    <row r="1623" spans="1:20" ht="49.5" x14ac:dyDescent="0.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 s="9">
        <f>(I1623/86400)+25569+(-5/24)</f>
        <v>41056.957638888889</v>
      </c>
      <c r="K1623">
        <v>1333550015</v>
      </c>
      <c r="L1623" s="9">
        <f>($K1623/86400)+DATE(1970,1,1)</f>
        <v>41003.60665509259</v>
      </c>
      <c r="M1623" t="b">
        <v>0</v>
      </c>
      <c r="N1623">
        <v>37</v>
      </c>
      <c r="O1623" s="5">
        <f>($E1623/$D1623)*100</f>
        <v>121.2</v>
      </c>
      <c r="P1623">
        <f>AVERAGE($E1623,$N1623)</f>
        <v>3048.5</v>
      </c>
      <c r="Q1623" t="s">
        <v>8325</v>
      </c>
      <c r="R1623" t="s">
        <v>8326</v>
      </c>
      <c r="S1623" t="s">
        <v>8276</v>
      </c>
      <c r="T1623" t="b">
        <v>1</v>
      </c>
    </row>
    <row r="1624" spans="1:20" ht="49.5" x14ac:dyDescent="0.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 s="9">
        <f>(I1624/86400)+25569+(-5/24)</f>
        <v>41990.124305555553</v>
      </c>
      <c r="K1624">
        <v>1415343874</v>
      </c>
      <c r="L1624" s="9">
        <f>($K1624/86400)+DATE(1970,1,1)</f>
        <v>41950.294837962967</v>
      </c>
      <c r="M1624" t="b">
        <v>0</v>
      </c>
      <c r="N1624">
        <v>65</v>
      </c>
      <c r="O1624" s="5">
        <f>($E1624/$D1624)*100</f>
        <v>101.72463768115942</v>
      </c>
      <c r="P1624">
        <f>AVERAGE($E1624,$N1624)</f>
        <v>3542</v>
      </c>
      <c r="Q1624" t="s">
        <v>8325</v>
      </c>
      <c r="R1624" t="s">
        <v>8326</v>
      </c>
      <c r="S1624" t="s">
        <v>8276</v>
      </c>
      <c r="T1624" t="b">
        <v>1</v>
      </c>
    </row>
    <row r="1625" spans="1:20" ht="66" x14ac:dyDescent="0.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 s="9">
        <f>(I1625/86400)+25569+(-5/24)</f>
        <v>41513.480196759258</v>
      </c>
      <c r="K1625">
        <v>1372437089</v>
      </c>
      <c r="L1625" s="9">
        <f>($K1625/86400)+DATE(1970,1,1)</f>
        <v>41453.688530092593</v>
      </c>
      <c r="M1625" t="b">
        <v>0</v>
      </c>
      <c r="N1625">
        <v>18</v>
      </c>
      <c r="O1625" s="5">
        <f>($E1625/$D1625)*100</f>
        <v>101.06666666666666</v>
      </c>
      <c r="P1625">
        <f>AVERAGE($E1625,$N1625)</f>
        <v>388</v>
      </c>
      <c r="Q1625" t="s">
        <v>8325</v>
      </c>
      <c r="R1625" t="s">
        <v>8326</v>
      </c>
      <c r="S1625" t="s">
        <v>8276</v>
      </c>
      <c r="T1625" t="b">
        <v>1</v>
      </c>
    </row>
    <row r="1626" spans="1:20" ht="49.5" x14ac:dyDescent="0.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 s="9">
        <f>(I1626/86400)+25569+(-5/24)</f>
        <v>41283.158969907403</v>
      </c>
      <c r="K1626">
        <v>1354265335</v>
      </c>
      <c r="L1626" s="9">
        <f>($K1626/86400)+DATE(1970,1,1)</f>
        <v>41243.367303240739</v>
      </c>
      <c r="M1626" t="b">
        <v>0</v>
      </c>
      <c r="N1626">
        <v>25</v>
      </c>
      <c r="O1626" s="5">
        <f>($E1626/$D1626)*100</f>
        <v>118</v>
      </c>
      <c r="P1626">
        <f>AVERAGE($E1626,$N1626)</f>
        <v>602.5</v>
      </c>
      <c r="Q1626" t="s">
        <v>8325</v>
      </c>
      <c r="R1626" t="s">
        <v>8326</v>
      </c>
      <c r="S1626" t="s">
        <v>8276</v>
      </c>
      <c r="T1626" t="b">
        <v>1</v>
      </c>
    </row>
    <row r="1627" spans="1:20" ht="66" x14ac:dyDescent="0.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 s="9">
        <f>(I1627/86400)+25569+(-5/24)</f>
        <v>41163.491354166668</v>
      </c>
      <c r="K1627">
        <v>1344962853</v>
      </c>
      <c r="L1627" s="9">
        <f>($K1627/86400)+DATE(1970,1,1)</f>
        <v>41135.699687500004</v>
      </c>
      <c r="M1627" t="b">
        <v>0</v>
      </c>
      <c r="N1627">
        <v>104</v>
      </c>
      <c r="O1627" s="5">
        <f>($E1627/$D1627)*100</f>
        <v>155.33333333333331</v>
      </c>
      <c r="P1627">
        <f>AVERAGE($E1627,$N1627)</f>
        <v>5877</v>
      </c>
      <c r="Q1627" t="s">
        <v>8325</v>
      </c>
      <c r="R1627" t="s">
        <v>8326</v>
      </c>
      <c r="S1627" t="s">
        <v>8276</v>
      </c>
      <c r="T1627" t="b">
        <v>1</v>
      </c>
    </row>
    <row r="1628" spans="1:20" ht="49.5" x14ac:dyDescent="0.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 s="9">
        <f>(I1628/86400)+25569+(-5/24)</f>
        <v>41609.681331018517</v>
      </c>
      <c r="K1628">
        <v>1383337267</v>
      </c>
      <c r="L1628" s="9">
        <f>($K1628/86400)+DATE(1970,1,1)</f>
        <v>41579.847997685181</v>
      </c>
      <c r="M1628" t="b">
        <v>0</v>
      </c>
      <c r="N1628">
        <v>108</v>
      </c>
      <c r="O1628" s="5">
        <f>($E1628/$D1628)*100</f>
        <v>101.18750000000001</v>
      </c>
      <c r="P1628">
        <f>AVERAGE($E1628,$N1628)</f>
        <v>4101.5</v>
      </c>
      <c r="Q1628" t="s">
        <v>8325</v>
      </c>
      <c r="R1628" t="s">
        <v>8326</v>
      </c>
      <c r="S1628" t="s">
        <v>8276</v>
      </c>
      <c r="T1628" t="b">
        <v>1</v>
      </c>
    </row>
    <row r="1629" spans="1:20" ht="66" x14ac:dyDescent="0.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 s="9">
        <f>(I1629/86400)+25569+(-5/24)</f>
        <v>41238.999305555553</v>
      </c>
      <c r="K1629">
        <v>1351011489</v>
      </c>
      <c r="L1629" s="9">
        <f>($K1629/86400)+DATE(1970,1,1)</f>
        <v>41205.707048611112</v>
      </c>
      <c r="M1629" t="b">
        <v>0</v>
      </c>
      <c r="N1629">
        <v>38</v>
      </c>
      <c r="O1629" s="5">
        <f>($E1629/$D1629)*100</f>
        <v>117</v>
      </c>
      <c r="P1629">
        <f>AVERAGE($E1629,$N1629)</f>
        <v>1189</v>
      </c>
      <c r="Q1629" t="s">
        <v>8325</v>
      </c>
      <c r="R1629" t="s">
        <v>8326</v>
      </c>
      <c r="S1629" t="s">
        <v>8276</v>
      </c>
      <c r="T1629" t="b">
        <v>1</v>
      </c>
    </row>
    <row r="1630" spans="1:20" ht="33" x14ac:dyDescent="0.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 s="9">
        <f>(I1630/86400)+25569+(-5/24)</f>
        <v>41807.528726851851</v>
      </c>
      <c r="K1630">
        <v>1400175682</v>
      </c>
      <c r="L1630" s="9">
        <f>($K1630/86400)+DATE(1970,1,1)</f>
        <v>41774.737060185187</v>
      </c>
      <c r="M1630" t="b">
        <v>0</v>
      </c>
      <c r="N1630">
        <v>88</v>
      </c>
      <c r="O1630" s="5">
        <f>($E1630/$D1630)*100</f>
        <v>100.925</v>
      </c>
      <c r="P1630">
        <f>AVERAGE($E1630,$N1630)</f>
        <v>2062.5</v>
      </c>
      <c r="Q1630" t="s">
        <v>8325</v>
      </c>
      <c r="R1630" t="s">
        <v>8326</v>
      </c>
      <c r="S1630" t="s">
        <v>8276</v>
      </c>
      <c r="T1630" t="b">
        <v>1</v>
      </c>
    </row>
    <row r="1631" spans="1:20" ht="33" x14ac:dyDescent="0.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 s="9">
        <f>(I1631/86400)+25569+(-5/24)</f>
        <v>41690.658946759257</v>
      </c>
      <c r="K1631">
        <v>1389041333</v>
      </c>
      <c r="L1631" s="9">
        <f>($K1631/86400)+DATE(1970,1,1)</f>
        <v>41645.867280092592</v>
      </c>
      <c r="M1631" t="b">
        <v>0</v>
      </c>
      <c r="N1631">
        <v>82</v>
      </c>
      <c r="O1631" s="5">
        <f>($E1631/$D1631)*100</f>
        <v>103.66666666666666</v>
      </c>
      <c r="P1631">
        <f>AVERAGE($E1631,$N1631)</f>
        <v>3151</v>
      </c>
      <c r="Q1631" t="s">
        <v>8325</v>
      </c>
      <c r="R1631" t="s">
        <v>8326</v>
      </c>
      <c r="S1631" t="s">
        <v>8276</v>
      </c>
      <c r="T1631" t="b">
        <v>1</v>
      </c>
    </row>
    <row r="1632" spans="1:20" ht="66" x14ac:dyDescent="0.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 s="9">
        <f>(I1632/86400)+25569+(-5/24)</f>
        <v>40970.082638888889</v>
      </c>
      <c r="K1632">
        <v>1328040375</v>
      </c>
      <c r="L1632" s="9">
        <f>($K1632/86400)+DATE(1970,1,1)</f>
        <v>40939.837673611109</v>
      </c>
      <c r="M1632" t="b">
        <v>0</v>
      </c>
      <c r="N1632">
        <v>126</v>
      </c>
      <c r="O1632" s="5">
        <f>($E1632/$D1632)*100</f>
        <v>265.25</v>
      </c>
      <c r="P1632">
        <f>AVERAGE($E1632,$N1632)</f>
        <v>5368</v>
      </c>
      <c r="Q1632" t="s">
        <v>8325</v>
      </c>
      <c r="R1632" t="s">
        <v>8326</v>
      </c>
      <c r="S1632" t="s">
        <v>8276</v>
      </c>
      <c r="T1632" t="b">
        <v>1</v>
      </c>
    </row>
    <row r="1633" spans="1:20" ht="66" x14ac:dyDescent="0.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 s="9">
        <f>(I1633/86400)+25569+(-5/24)</f>
        <v>41194.65116898148</v>
      </c>
      <c r="K1633">
        <v>1347482261</v>
      </c>
      <c r="L1633" s="9">
        <f>($K1633/86400)+DATE(1970,1,1)</f>
        <v>41164.859502314815</v>
      </c>
      <c r="M1633" t="b">
        <v>0</v>
      </c>
      <c r="N1633">
        <v>133</v>
      </c>
      <c r="O1633" s="5">
        <f>($E1633/$D1633)*100</f>
        <v>155.91</v>
      </c>
      <c r="P1633">
        <f>AVERAGE($E1633,$N1633)</f>
        <v>7862</v>
      </c>
      <c r="Q1633" t="s">
        <v>8325</v>
      </c>
      <c r="R1633" t="s">
        <v>8326</v>
      </c>
      <c r="S1633" t="s">
        <v>8276</v>
      </c>
      <c r="T1633" t="b">
        <v>1</v>
      </c>
    </row>
    <row r="1634" spans="1:20" ht="66" x14ac:dyDescent="0.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 s="9">
        <f>(I1634/86400)+25569+(-5/24)</f>
        <v>40810.132569444446</v>
      </c>
      <c r="K1634">
        <v>1311667854</v>
      </c>
      <c r="L1634" s="9">
        <f>($K1634/86400)+DATE(1970,1,1)</f>
        <v>40750.340902777782</v>
      </c>
      <c r="M1634" t="b">
        <v>0</v>
      </c>
      <c r="N1634">
        <v>47</v>
      </c>
      <c r="O1634" s="5">
        <f>($E1634/$D1634)*100</f>
        <v>101.62500000000001</v>
      </c>
      <c r="P1634">
        <f>AVERAGE($E1634,$N1634)</f>
        <v>2056</v>
      </c>
      <c r="Q1634" t="s">
        <v>8325</v>
      </c>
      <c r="R1634" t="s">
        <v>8326</v>
      </c>
      <c r="S1634" t="s">
        <v>8276</v>
      </c>
      <c r="T1634" t="b">
        <v>1</v>
      </c>
    </row>
    <row r="1635" spans="1:20" ht="66" x14ac:dyDescent="0.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 s="9">
        <f>(I1635/86400)+25569+(-5/24)</f>
        <v>40924</v>
      </c>
      <c r="K1635">
        <v>1324329156</v>
      </c>
      <c r="L1635" s="9">
        <f>($K1635/86400)+DATE(1970,1,1)</f>
        <v>40896.883750000001</v>
      </c>
      <c r="M1635" t="b">
        <v>0</v>
      </c>
      <c r="N1635">
        <v>58</v>
      </c>
      <c r="O1635" s="5">
        <f>($E1635/$D1635)*100</f>
        <v>100</v>
      </c>
      <c r="P1635">
        <f>AVERAGE($E1635,$N1635)</f>
        <v>5029</v>
      </c>
      <c r="Q1635" t="s">
        <v>8325</v>
      </c>
      <c r="R1635" t="s">
        <v>8326</v>
      </c>
      <c r="S1635" t="s">
        <v>8276</v>
      </c>
      <c r="T1635" t="b">
        <v>1</v>
      </c>
    </row>
    <row r="1636" spans="1:20" ht="49.5" x14ac:dyDescent="0.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 s="9">
        <f>(I1636/86400)+25569+(-5/24)</f>
        <v>40696.040972222218</v>
      </c>
      <c r="K1636">
        <v>1303706001</v>
      </c>
      <c r="L1636" s="9">
        <f>($K1636/86400)+DATE(1970,1,1)</f>
        <v>40658.189826388887</v>
      </c>
      <c r="M1636" t="b">
        <v>0</v>
      </c>
      <c r="N1636">
        <v>32</v>
      </c>
      <c r="O1636" s="5">
        <f>($E1636/$D1636)*100</f>
        <v>100.49999999999999</v>
      </c>
      <c r="P1636">
        <f>AVERAGE($E1636,$N1636)</f>
        <v>1021</v>
      </c>
      <c r="Q1636" t="s">
        <v>8325</v>
      </c>
      <c r="R1636" t="s">
        <v>8326</v>
      </c>
      <c r="S1636" t="s">
        <v>8276</v>
      </c>
      <c r="T1636" t="b">
        <v>1</v>
      </c>
    </row>
    <row r="1637" spans="1:20" ht="66" x14ac:dyDescent="0.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 s="9">
        <f>(I1637/86400)+25569+(-5/24)</f>
        <v>42562.660428240742</v>
      </c>
      <c r="K1637">
        <v>1463086261</v>
      </c>
      <c r="L1637" s="9">
        <f>($K1637/86400)+DATE(1970,1,1)</f>
        <v>42502.868761574078</v>
      </c>
      <c r="M1637" t="b">
        <v>0</v>
      </c>
      <c r="N1637">
        <v>37</v>
      </c>
      <c r="O1637" s="5">
        <f>($E1637/$D1637)*100</f>
        <v>125.29999999999998</v>
      </c>
      <c r="P1637">
        <f>AVERAGE($E1637,$N1637)</f>
        <v>1271.5</v>
      </c>
      <c r="Q1637" t="s">
        <v>8325</v>
      </c>
      <c r="R1637" t="s">
        <v>8326</v>
      </c>
      <c r="S1637" t="s">
        <v>8276</v>
      </c>
      <c r="T1637" t="b">
        <v>1</v>
      </c>
    </row>
    <row r="1638" spans="1:20" ht="66" x14ac:dyDescent="0.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 s="9">
        <f>(I1638/86400)+25569+(-5/24)</f>
        <v>40705.958333333328</v>
      </c>
      <c r="K1638">
        <v>1304129088</v>
      </c>
      <c r="L1638" s="9">
        <f>($K1638/86400)+DATE(1970,1,1)</f>
        <v>40663.08666666667</v>
      </c>
      <c r="M1638" t="b">
        <v>0</v>
      </c>
      <c r="N1638">
        <v>87</v>
      </c>
      <c r="O1638" s="5">
        <f>($E1638/$D1638)*100</f>
        <v>103.55555555555556</v>
      </c>
      <c r="P1638">
        <f>AVERAGE($E1638,$N1638)</f>
        <v>2373.5</v>
      </c>
      <c r="Q1638" t="s">
        <v>8325</v>
      </c>
      <c r="R1638" t="s">
        <v>8326</v>
      </c>
      <c r="S1638" t="s">
        <v>8276</v>
      </c>
      <c r="T1638" t="b">
        <v>1</v>
      </c>
    </row>
    <row r="1639" spans="1:20" ht="49.5" x14ac:dyDescent="0.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 s="9">
        <f>(I1639/86400)+25569+(-5/24)</f>
        <v>40178.777083333327</v>
      </c>
      <c r="K1639">
        <v>1257444140</v>
      </c>
      <c r="L1639" s="9">
        <f>($K1639/86400)+DATE(1970,1,1)</f>
        <v>40122.751620370371</v>
      </c>
      <c r="M1639" t="b">
        <v>0</v>
      </c>
      <c r="N1639">
        <v>15</v>
      </c>
      <c r="O1639" s="5">
        <f>($E1639/$D1639)*100</f>
        <v>103.8</v>
      </c>
      <c r="P1639">
        <f>AVERAGE($E1639,$N1639)</f>
        <v>267</v>
      </c>
      <c r="Q1639" t="s">
        <v>8325</v>
      </c>
      <c r="R1639" t="s">
        <v>8326</v>
      </c>
      <c r="S1639" t="s">
        <v>8276</v>
      </c>
      <c r="T1639" t="b">
        <v>1</v>
      </c>
    </row>
    <row r="1640" spans="1:20" ht="33" x14ac:dyDescent="0.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 s="9">
        <f>(I1640/86400)+25569+(-5/24)</f>
        <v>41333.684027777774</v>
      </c>
      <c r="K1640">
        <v>1358180968</v>
      </c>
      <c r="L1640" s="9">
        <f>($K1640/86400)+DATE(1970,1,1)</f>
        <v>41288.68712962963</v>
      </c>
      <c r="M1640" t="b">
        <v>0</v>
      </c>
      <c r="N1640">
        <v>27</v>
      </c>
      <c r="O1640" s="5">
        <f>($E1640/$D1640)*100</f>
        <v>105</v>
      </c>
      <c r="P1640">
        <f>AVERAGE($E1640,$N1640)</f>
        <v>538.5</v>
      </c>
      <c r="Q1640" t="s">
        <v>8325</v>
      </c>
      <c r="R1640" t="s">
        <v>8326</v>
      </c>
      <c r="S1640" t="s">
        <v>8276</v>
      </c>
      <c r="T1640" t="b">
        <v>1</v>
      </c>
    </row>
    <row r="1641" spans="1:20" ht="66" x14ac:dyDescent="0.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 s="9">
        <f>(I1641/86400)+25569+(-5/24)</f>
        <v>40971.444039351853</v>
      </c>
      <c r="K1641">
        <v>1328197165</v>
      </c>
      <c r="L1641" s="9">
        <f>($K1641/86400)+DATE(1970,1,1)</f>
        <v>40941.652372685188</v>
      </c>
      <c r="M1641" t="b">
        <v>0</v>
      </c>
      <c r="N1641">
        <v>19</v>
      </c>
      <c r="O1641" s="5">
        <f>($E1641/$D1641)*100</f>
        <v>100</v>
      </c>
      <c r="P1641">
        <f>AVERAGE($E1641,$N1641)</f>
        <v>909.5</v>
      </c>
      <c r="Q1641" t="s">
        <v>8325</v>
      </c>
      <c r="R1641" t="s">
        <v>8326</v>
      </c>
      <c r="S1641" t="s">
        <v>8276</v>
      </c>
      <c r="T1641" t="b">
        <v>1</v>
      </c>
    </row>
    <row r="1642" spans="1:20" ht="66" x14ac:dyDescent="0.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 s="9">
        <f>(I1642/86400)+25569+(-5/24)</f>
        <v>40392.874305555553</v>
      </c>
      <c r="K1642">
        <v>1279603955</v>
      </c>
      <c r="L1642" s="9">
        <f>($K1642/86400)+DATE(1970,1,1)</f>
        <v>40379.23096064815</v>
      </c>
      <c r="M1642" t="b">
        <v>0</v>
      </c>
      <c r="N1642">
        <v>17</v>
      </c>
      <c r="O1642" s="5">
        <f>($E1642/$D1642)*100</f>
        <v>169.86</v>
      </c>
      <c r="P1642">
        <f>AVERAGE($E1642,$N1642)</f>
        <v>348.22</v>
      </c>
      <c r="Q1642" t="s">
        <v>8325</v>
      </c>
      <c r="R1642" t="s">
        <v>8326</v>
      </c>
      <c r="S1642" t="s">
        <v>8276</v>
      </c>
      <c r="T1642" t="b">
        <v>1</v>
      </c>
    </row>
    <row r="1643" spans="1:20" ht="33" x14ac:dyDescent="0.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 s="9">
        <f>(I1643/86400)+25569+(-5/24)</f>
        <v>41992.388240740744</v>
      </c>
      <c r="K1643">
        <v>1416406744</v>
      </c>
      <c r="L1643" s="9">
        <f>($K1643/86400)+DATE(1970,1,1)</f>
        <v>41962.596574074079</v>
      </c>
      <c r="M1643" t="b">
        <v>0</v>
      </c>
      <c r="N1643">
        <v>26</v>
      </c>
      <c r="O1643" s="5">
        <f>($E1643/$D1643)*100</f>
        <v>101.4</v>
      </c>
      <c r="P1643">
        <f>AVERAGE($E1643,$N1643)</f>
        <v>1280.5</v>
      </c>
      <c r="Q1643" t="s">
        <v>8325</v>
      </c>
      <c r="R1643" t="s">
        <v>8346</v>
      </c>
      <c r="S1643" t="s">
        <v>8292</v>
      </c>
      <c r="T1643" t="b">
        <v>1</v>
      </c>
    </row>
    <row r="1644" spans="1:20" ht="49.5" x14ac:dyDescent="0.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 s="9">
        <f>(I1644/86400)+25569+(-5/24)</f>
        <v>40707.816284722219</v>
      </c>
      <c r="K1644">
        <v>1306283727</v>
      </c>
      <c r="L1644" s="9">
        <f>($K1644/86400)+DATE(1970,1,1)</f>
        <v>40688.024618055555</v>
      </c>
      <c r="M1644" t="b">
        <v>0</v>
      </c>
      <c r="N1644">
        <v>28</v>
      </c>
      <c r="O1644" s="5">
        <f>($E1644/$D1644)*100</f>
        <v>100</v>
      </c>
      <c r="P1644">
        <f>AVERAGE($E1644,$N1644)</f>
        <v>614</v>
      </c>
      <c r="Q1644" t="s">
        <v>8325</v>
      </c>
      <c r="R1644" t="s">
        <v>8346</v>
      </c>
      <c r="S1644" t="s">
        <v>8292</v>
      </c>
      <c r="T1644" t="b">
        <v>1</v>
      </c>
    </row>
    <row r="1645" spans="1:20" ht="33" x14ac:dyDescent="0.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 s="9">
        <f>(I1645/86400)+25569+(-5/24)</f>
        <v>41176.615879629629</v>
      </c>
      <c r="K1645">
        <v>1345924012</v>
      </c>
      <c r="L1645" s="9">
        <f>($K1645/86400)+DATE(1970,1,1)</f>
        <v>41146.824212962965</v>
      </c>
      <c r="M1645" t="b">
        <v>0</v>
      </c>
      <c r="N1645">
        <v>37</v>
      </c>
      <c r="O1645" s="5">
        <f>($E1645/$D1645)*100</f>
        <v>124.70000000000002</v>
      </c>
      <c r="P1645">
        <f>AVERAGE($E1645,$N1645)</f>
        <v>3136</v>
      </c>
      <c r="Q1645" t="s">
        <v>8325</v>
      </c>
      <c r="R1645" t="s">
        <v>8346</v>
      </c>
      <c r="S1645" t="s">
        <v>8292</v>
      </c>
      <c r="T1645" t="b">
        <v>1</v>
      </c>
    </row>
    <row r="1646" spans="1:20" ht="66" x14ac:dyDescent="0.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 s="9">
        <f>(I1646/86400)+25569+(-5/24)</f>
        <v>41234.893055555549</v>
      </c>
      <c r="K1646">
        <v>1348363560</v>
      </c>
      <c r="L1646" s="9">
        <f>($K1646/86400)+DATE(1970,1,1)</f>
        <v>41175.05972222222</v>
      </c>
      <c r="M1646" t="b">
        <v>0</v>
      </c>
      <c r="N1646">
        <v>128</v>
      </c>
      <c r="O1646" s="5">
        <f>($E1646/$D1646)*100</f>
        <v>109.5</v>
      </c>
      <c r="P1646">
        <f>AVERAGE($E1646,$N1646)</f>
        <v>5539</v>
      </c>
      <c r="Q1646" t="s">
        <v>8325</v>
      </c>
      <c r="R1646" t="s">
        <v>8346</v>
      </c>
      <c r="S1646" t="s">
        <v>8292</v>
      </c>
      <c r="T1646" t="b">
        <v>1</v>
      </c>
    </row>
    <row r="1647" spans="1:20" ht="49.5" x14ac:dyDescent="0.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 s="9">
        <f>(I1647/86400)+25569+(-5/24)</f>
        <v>41535.40902777778</v>
      </c>
      <c r="K1647">
        <v>1378306140</v>
      </c>
      <c r="L1647" s="9">
        <f>($K1647/86400)+DATE(1970,1,1)</f>
        <v>41521.617361111115</v>
      </c>
      <c r="M1647" t="b">
        <v>0</v>
      </c>
      <c r="N1647">
        <v>10</v>
      </c>
      <c r="O1647" s="5">
        <f>($E1647/$D1647)*100</f>
        <v>110.80000000000001</v>
      </c>
      <c r="P1647">
        <f>AVERAGE($E1647,$N1647)</f>
        <v>2775</v>
      </c>
      <c r="Q1647" t="s">
        <v>8325</v>
      </c>
      <c r="R1647" t="s">
        <v>8346</v>
      </c>
      <c r="S1647" t="s">
        <v>8292</v>
      </c>
      <c r="T1647" t="b">
        <v>1</v>
      </c>
    </row>
    <row r="1648" spans="1:20" ht="66" x14ac:dyDescent="0.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 s="9">
        <f>(I1648/86400)+25569+(-5/24)</f>
        <v>41865.549305555549</v>
      </c>
      <c r="K1648">
        <v>1405248503</v>
      </c>
      <c r="L1648" s="9">
        <f>($K1648/86400)+DATE(1970,1,1)</f>
        <v>41833.450266203705</v>
      </c>
      <c r="M1648" t="b">
        <v>0</v>
      </c>
      <c r="N1648">
        <v>83</v>
      </c>
      <c r="O1648" s="5">
        <f>($E1648/$D1648)*100</f>
        <v>110.2</v>
      </c>
      <c r="P1648">
        <f>AVERAGE($E1648,$N1648)</f>
        <v>1143.5</v>
      </c>
      <c r="Q1648" t="s">
        <v>8325</v>
      </c>
      <c r="R1648" t="s">
        <v>8346</v>
      </c>
      <c r="S1648" t="s">
        <v>8292</v>
      </c>
      <c r="T1648" t="b">
        <v>1</v>
      </c>
    </row>
    <row r="1649" spans="1:20" ht="49.5" x14ac:dyDescent="0.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 s="9">
        <f>(I1649/86400)+25569+(-5/24)</f>
        <v>41069.201122685183</v>
      </c>
      <c r="K1649">
        <v>1336643377</v>
      </c>
      <c r="L1649" s="9">
        <f>($K1649/86400)+DATE(1970,1,1)</f>
        <v>41039.409456018519</v>
      </c>
      <c r="M1649" t="b">
        <v>0</v>
      </c>
      <c r="N1649">
        <v>46</v>
      </c>
      <c r="O1649" s="5">
        <f>($E1649/$D1649)*100</f>
        <v>104.71999999999998</v>
      </c>
      <c r="P1649">
        <f>AVERAGE($E1649,$N1649)</f>
        <v>2641</v>
      </c>
      <c r="Q1649" t="s">
        <v>8325</v>
      </c>
      <c r="R1649" t="s">
        <v>8346</v>
      </c>
      <c r="S1649" t="s">
        <v>8292</v>
      </c>
      <c r="T1649" t="b">
        <v>1</v>
      </c>
    </row>
    <row r="1650" spans="1:20" ht="49.5" x14ac:dyDescent="0.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 s="9">
        <f>(I1650/86400)+25569+(-5/24)</f>
        <v>40622.454652777778</v>
      </c>
      <c r="K1650">
        <v>1298048082</v>
      </c>
      <c r="L1650" s="9">
        <f>($K1650/86400)+DATE(1970,1,1)</f>
        <v>40592.704652777778</v>
      </c>
      <c r="M1650" t="b">
        <v>0</v>
      </c>
      <c r="N1650">
        <v>90</v>
      </c>
      <c r="O1650" s="5">
        <f>($E1650/$D1650)*100</f>
        <v>125.26086956521738</v>
      </c>
      <c r="P1650">
        <f>AVERAGE($E1650,$N1650)</f>
        <v>1485.5</v>
      </c>
      <c r="Q1650" t="s">
        <v>8325</v>
      </c>
      <c r="R1650" t="s">
        <v>8346</v>
      </c>
      <c r="S1650" t="s">
        <v>8292</v>
      </c>
      <c r="T1650" t="b">
        <v>1</v>
      </c>
    </row>
    <row r="1651" spans="1:20" ht="66" x14ac:dyDescent="0.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 s="9">
        <f>(I1651/86400)+25569+(-5/24)</f>
        <v>41782.476331018515</v>
      </c>
      <c r="K1651">
        <v>1396974355</v>
      </c>
      <c r="L1651" s="9">
        <f>($K1651/86400)+DATE(1970,1,1)</f>
        <v>41737.684664351851</v>
      </c>
      <c r="M1651" t="b">
        <v>0</v>
      </c>
      <c r="N1651">
        <v>81</v>
      </c>
      <c r="O1651" s="5">
        <f>($E1651/$D1651)*100</f>
        <v>100.58763157894737</v>
      </c>
      <c r="P1651">
        <f>AVERAGE($E1651,$N1651)</f>
        <v>1951.665</v>
      </c>
      <c r="Q1651" t="s">
        <v>8325</v>
      </c>
      <c r="R1651" t="s">
        <v>8346</v>
      </c>
      <c r="S1651" t="s">
        <v>8292</v>
      </c>
      <c r="T1651" t="b">
        <v>1</v>
      </c>
    </row>
    <row r="1652" spans="1:20" ht="49.5" x14ac:dyDescent="0.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 s="9">
        <f>(I1652/86400)+25569+(-5/24)</f>
        <v>41556.227280092593</v>
      </c>
      <c r="K1652">
        <v>1378722437</v>
      </c>
      <c r="L1652" s="9">
        <f>($K1652/86400)+DATE(1970,1,1)</f>
        <v>41526.435613425929</v>
      </c>
      <c r="M1652" t="b">
        <v>0</v>
      </c>
      <c r="N1652">
        <v>32</v>
      </c>
      <c r="O1652" s="5">
        <f>($E1652/$D1652)*100</f>
        <v>141.55000000000001</v>
      </c>
      <c r="P1652">
        <f>AVERAGE($E1652,$N1652)</f>
        <v>1431.5</v>
      </c>
      <c r="Q1652" t="s">
        <v>8325</v>
      </c>
      <c r="R1652" t="s">
        <v>8346</v>
      </c>
      <c r="S1652" t="s">
        <v>8292</v>
      </c>
      <c r="T1652" t="b">
        <v>1</v>
      </c>
    </row>
    <row r="1653" spans="1:20" ht="66" x14ac:dyDescent="0.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 s="9">
        <f>(I1653/86400)+25569+(-5/24)</f>
        <v>40659.082638888889</v>
      </c>
      <c r="K1653">
        <v>1300916220</v>
      </c>
      <c r="L1653" s="9">
        <f>($K1653/86400)+DATE(1970,1,1)</f>
        <v>40625.900694444441</v>
      </c>
      <c r="M1653" t="b">
        <v>0</v>
      </c>
      <c r="N1653">
        <v>20</v>
      </c>
      <c r="O1653" s="5">
        <f>($E1653/$D1653)*100</f>
        <v>100.75</v>
      </c>
      <c r="P1653">
        <f>AVERAGE($E1653,$N1653)</f>
        <v>1017.5</v>
      </c>
      <c r="Q1653" t="s">
        <v>8325</v>
      </c>
      <c r="R1653" t="s">
        <v>8346</v>
      </c>
      <c r="S1653" t="s">
        <v>8292</v>
      </c>
      <c r="T1653" t="b">
        <v>1</v>
      </c>
    </row>
    <row r="1654" spans="1:20" ht="66" x14ac:dyDescent="0.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 s="9">
        <f>(I1654/86400)+25569+(-5/24)</f>
        <v>41602.326307870368</v>
      </c>
      <c r="K1654">
        <v>1382701793</v>
      </c>
      <c r="L1654" s="9">
        <f>($K1654/86400)+DATE(1970,1,1)</f>
        <v>41572.492974537039</v>
      </c>
      <c r="M1654" t="b">
        <v>0</v>
      </c>
      <c r="N1654">
        <v>70</v>
      </c>
      <c r="O1654" s="5">
        <f>($E1654/$D1654)*100</f>
        <v>100.66666666666666</v>
      </c>
      <c r="P1654">
        <f>AVERAGE($E1654,$N1654)</f>
        <v>2300</v>
      </c>
      <c r="Q1654" t="s">
        <v>8325</v>
      </c>
      <c r="R1654" t="s">
        <v>8346</v>
      </c>
      <c r="S1654" t="s">
        <v>8292</v>
      </c>
      <c r="T1654" t="b">
        <v>1</v>
      </c>
    </row>
    <row r="1655" spans="1:20" ht="49.5" x14ac:dyDescent="0.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 s="9">
        <f>(I1655/86400)+25569+(-5/24)</f>
        <v>40657.626111111109</v>
      </c>
      <c r="K1655">
        <v>1300996896</v>
      </c>
      <c r="L1655" s="9">
        <f>($K1655/86400)+DATE(1970,1,1)</f>
        <v>40626.834444444445</v>
      </c>
      <c r="M1655" t="b">
        <v>0</v>
      </c>
      <c r="N1655">
        <v>168</v>
      </c>
      <c r="O1655" s="5">
        <f>($E1655/$D1655)*100</f>
        <v>174.2304</v>
      </c>
      <c r="P1655">
        <f>AVERAGE($E1655,$N1655)</f>
        <v>4439.76</v>
      </c>
      <c r="Q1655" t="s">
        <v>8325</v>
      </c>
      <c r="R1655" t="s">
        <v>8346</v>
      </c>
      <c r="S1655" t="s">
        <v>8292</v>
      </c>
      <c r="T1655" t="b">
        <v>1</v>
      </c>
    </row>
    <row r="1656" spans="1:20" ht="66" x14ac:dyDescent="0.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 s="9">
        <f>(I1656/86400)+25569+(-5/24)</f>
        <v>41017.682407407403</v>
      </c>
      <c r="K1656">
        <v>1332192160</v>
      </c>
      <c r="L1656" s="9">
        <f>($K1656/86400)+DATE(1970,1,1)</f>
        <v>40987.890740740739</v>
      </c>
      <c r="M1656" t="b">
        <v>0</v>
      </c>
      <c r="N1656">
        <v>34</v>
      </c>
      <c r="O1656" s="5">
        <f>($E1656/$D1656)*100</f>
        <v>119.90909090909089</v>
      </c>
      <c r="P1656">
        <f>AVERAGE($E1656,$N1656)</f>
        <v>676.5</v>
      </c>
      <c r="Q1656" t="s">
        <v>8325</v>
      </c>
      <c r="R1656" t="s">
        <v>8346</v>
      </c>
      <c r="S1656" t="s">
        <v>8292</v>
      </c>
      <c r="T1656" t="b">
        <v>1</v>
      </c>
    </row>
    <row r="1657" spans="1:20" ht="49.5" x14ac:dyDescent="0.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 s="9">
        <f>(I1657/86400)+25569+(-5/24)</f>
        <v>41004.541898148142</v>
      </c>
      <c r="K1657">
        <v>1331060420</v>
      </c>
      <c r="L1657" s="9">
        <f>($K1657/86400)+DATE(1970,1,1)</f>
        <v>40974.791898148149</v>
      </c>
      <c r="M1657" t="b">
        <v>0</v>
      </c>
      <c r="N1657">
        <v>48</v>
      </c>
      <c r="O1657" s="5">
        <f>($E1657/$D1657)*100</f>
        <v>142.86666666666667</v>
      </c>
      <c r="P1657">
        <f>AVERAGE($E1657,$N1657)</f>
        <v>1095.5</v>
      </c>
      <c r="Q1657" t="s">
        <v>8325</v>
      </c>
      <c r="R1657" t="s">
        <v>8346</v>
      </c>
      <c r="S1657" t="s">
        <v>8292</v>
      </c>
      <c r="T1657" t="b">
        <v>1</v>
      </c>
    </row>
    <row r="1658" spans="1:20" ht="66" x14ac:dyDescent="0.3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 s="9">
        <f>(I1658/86400)+25569+(-5/24)</f>
        <v>41256.720509259256</v>
      </c>
      <c r="K1658">
        <v>1352845052</v>
      </c>
      <c r="L1658" s="9">
        <f>($K1658/86400)+DATE(1970,1,1)</f>
        <v>41226.928842592592</v>
      </c>
      <c r="M1658" t="b">
        <v>0</v>
      </c>
      <c r="N1658">
        <v>48</v>
      </c>
      <c r="O1658" s="5">
        <f>($E1658/$D1658)*100</f>
        <v>100.33493333333334</v>
      </c>
      <c r="P1658">
        <f>AVERAGE($E1658,$N1658)</f>
        <v>3786.56</v>
      </c>
      <c r="Q1658" t="s">
        <v>8325</v>
      </c>
      <c r="R1658" t="s">
        <v>8346</v>
      </c>
      <c r="S1658" t="s">
        <v>8292</v>
      </c>
      <c r="T1658" t="b">
        <v>1</v>
      </c>
    </row>
    <row r="1659" spans="1:20" ht="66" x14ac:dyDescent="0.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 s="9">
        <f>(I1659/86400)+25569+(-5/24)</f>
        <v>41053.573703703703</v>
      </c>
      <c r="K1659">
        <v>1335293168</v>
      </c>
      <c r="L1659" s="9">
        <f>($K1659/86400)+DATE(1970,1,1)</f>
        <v>41023.782037037039</v>
      </c>
      <c r="M1659" t="b">
        <v>0</v>
      </c>
      <c r="N1659">
        <v>221</v>
      </c>
      <c r="O1659" s="5">
        <f>($E1659/$D1659)*100</f>
        <v>104.93380000000001</v>
      </c>
      <c r="P1659">
        <f>AVERAGE($E1659,$N1659)</f>
        <v>13227.225</v>
      </c>
      <c r="Q1659" t="s">
        <v>8325</v>
      </c>
      <c r="R1659" t="s">
        <v>8346</v>
      </c>
      <c r="S1659" t="s">
        <v>8292</v>
      </c>
      <c r="T1659" t="b">
        <v>1</v>
      </c>
    </row>
    <row r="1660" spans="1:20" ht="66" x14ac:dyDescent="0.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 s="9">
        <f>(I1660/86400)+25569+(-5/24)</f>
        <v>41261.388888888883</v>
      </c>
      <c r="K1660">
        <v>1352524767</v>
      </c>
      <c r="L1660" s="9">
        <f>($K1660/86400)+DATE(1970,1,1)</f>
        <v>41223.22184027778</v>
      </c>
      <c r="M1660" t="b">
        <v>0</v>
      </c>
      <c r="N1660">
        <v>107</v>
      </c>
      <c r="O1660" s="5">
        <f>($E1660/$D1660)*100</f>
        <v>132.23333333333335</v>
      </c>
      <c r="P1660">
        <f>AVERAGE($E1660,$N1660)</f>
        <v>4020.5</v>
      </c>
      <c r="Q1660" t="s">
        <v>8325</v>
      </c>
      <c r="R1660" t="s">
        <v>8346</v>
      </c>
      <c r="S1660" t="s">
        <v>8292</v>
      </c>
      <c r="T1660" t="b">
        <v>1</v>
      </c>
    </row>
    <row r="1661" spans="1:20" ht="49.5" x14ac:dyDescent="0.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 s="9">
        <f>(I1661/86400)+25569+(-5/24)</f>
        <v>41625.291666666664</v>
      </c>
      <c r="K1661">
        <v>1384811721</v>
      </c>
      <c r="L1661" s="9">
        <f>($K1661/86400)+DATE(1970,1,1)</f>
        <v>41596.913437499999</v>
      </c>
      <c r="M1661" t="b">
        <v>0</v>
      </c>
      <c r="N1661">
        <v>45</v>
      </c>
      <c r="O1661" s="5">
        <f>($E1661/$D1661)*100</f>
        <v>112.79999999999998</v>
      </c>
      <c r="P1661">
        <f>AVERAGE($E1661,$N1661)</f>
        <v>304.5</v>
      </c>
      <c r="Q1661" t="s">
        <v>8325</v>
      </c>
      <c r="R1661" t="s">
        <v>8346</v>
      </c>
      <c r="S1661" t="s">
        <v>8292</v>
      </c>
      <c r="T1661" t="b">
        <v>1</v>
      </c>
    </row>
    <row r="1662" spans="1:20" ht="66" x14ac:dyDescent="0.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 s="9">
        <f>(I1662/86400)+25569+(-5/24)</f>
        <v>42490.707638888889</v>
      </c>
      <c r="K1662">
        <v>1459355950</v>
      </c>
      <c r="L1662" s="9">
        <f>($K1662/86400)+DATE(1970,1,1)</f>
        <v>42459.693865740745</v>
      </c>
      <c r="M1662" t="b">
        <v>0</v>
      </c>
      <c r="N1662">
        <v>36</v>
      </c>
      <c r="O1662" s="5">
        <f>($E1662/$D1662)*100</f>
        <v>1253.75</v>
      </c>
      <c r="P1662">
        <f>AVERAGE($E1662,$N1662)</f>
        <v>519.5</v>
      </c>
      <c r="Q1662" t="s">
        <v>8325</v>
      </c>
      <c r="R1662" t="s">
        <v>8346</v>
      </c>
      <c r="S1662" t="s">
        <v>8292</v>
      </c>
      <c r="T1662" t="b">
        <v>1</v>
      </c>
    </row>
    <row r="1663" spans="1:20" ht="82.5" x14ac:dyDescent="0.3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 s="9">
        <f>(I1663/86400)+25569+(-5/24)</f>
        <v>42386.666666666664</v>
      </c>
      <c r="K1663">
        <v>1449359831</v>
      </c>
      <c r="L1663" s="9">
        <f>($K1663/86400)+DATE(1970,1,1)</f>
        <v>42343.998043981483</v>
      </c>
      <c r="M1663" t="b">
        <v>0</v>
      </c>
      <c r="N1663">
        <v>101</v>
      </c>
      <c r="O1663" s="5">
        <f>($E1663/$D1663)*100</f>
        <v>102.50632911392405</v>
      </c>
      <c r="P1663">
        <f>AVERAGE($E1663,$N1663)</f>
        <v>4099.5</v>
      </c>
      <c r="Q1663" t="s">
        <v>8325</v>
      </c>
      <c r="R1663" t="s">
        <v>8346</v>
      </c>
      <c r="S1663" t="s">
        <v>8292</v>
      </c>
      <c r="T1663" t="b">
        <v>1</v>
      </c>
    </row>
    <row r="1664" spans="1:20" ht="66" x14ac:dyDescent="0.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 s="9">
        <f>(I1664/86400)+25569+(-5/24)</f>
        <v>40908.031666666662</v>
      </c>
      <c r="K1664">
        <v>1320122736</v>
      </c>
      <c r="L1664" s="9">
        <f>($K1664/86400)+DATE(1970,1,1)</f>
        <v>40848.198333333334</v>
      </c>
      <c r="M1664" t="b">
        <v>0</v>
      </c>
      <c r="N1664">
        <v>62</v>
      </c>
      <c r="O1664" s="5">
        <f>($E1664/$D1664)*100</f>
        <v>102.6375</v>
      </c>
      <c r="P1664">
        <f>AVERAGE($E1664,$N1664)</f>
        <v>4136.5</v>
      </c>
      <c r="Q1664" t="s">
        <v>8325</v>
      </c>
      <c r="R1664" t="s">
        <v>8346</v>
      </c>
      <c r="S1664" t="s">
        <v>8292</v>
      </c>
      <c r="T1664" t="b">
        <v>1</v>
      </c>
    </row>
    <row r="1665" spans="1:20" ht="49.5" x14ac:dyDescent="0.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 s="9">
        <f>(I1665/86400)+25569+(-5/24)</f>
        <v>42035.813738425924</v>
      </c>
      <c r="K1665">
        <v>1420158707</v>
      </c>
      <c r="L1665" s="9">
        <f>($K1665/86400)+DATE(1970,1,1)</f>
        <v>42006.02207175926</v>
      </c>
      <c r="M1665" t="b">
        <v>0</v>
      </c>
      <c r="N1665">
        <v>32</v>
      </c>
      <c r="O1665" s="5">
        <f>($E1665/$D1665)*100</f>
        <v>108</v>
      </c>
      <c r="P1665">
        <f>AVERAGE($E1665,$N1665)</f>
        <v>556</v>
      </c>
      <c r="Q1665" t="s">
        <v>8325</v>
      </c>
      <c r="R1665" t="s">
        <v>8346</v>
      </c>
      <c r="S1665" t="s">
        <v>8292</v>
      </c>
      <c r="T1665" t="b">
        <v>1</v>
      </c>
    </row>
    <row r="1666" spans="1:20" ht="49.5" x14ac:dyDescent="0.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 s="9">
        <f>(I1666/86400)+25569+(-5/24)</f>
        <v>40983.957638888889</v>
      </c>
      <c r="K1666">
        <v>1328033818</v>
      </c>
      <c r="L1666" s="9">
        <f>($K1666/86400)+DATE(1970,1,1)</f>
        <v>40939.761782407411</v>
      </c>
      <c r="M1666" t="b">
        <v>0</v>
      </c>
      <c r="N1666">
        <v>89</v>
      </c>
      <c r="O1666" s="5">
        <f>($E1666/$D1666)*100</f>
        <v>122.40879999999999</v>
      </c>
      <c r="P1666">
        <f>AVERAGE($E1666,$N1666)</f>
        <v>1574.61</v>
      </c>
      <c r="Q1666" t="s">
        <v>8325</v>
      </c>
      <c r="R1666" t="s">
        <v>8346</v>
      </c>
      <c r="S1666" t="s">
        <v>8292</v>
      </c>
      <c r="T1666" t="b">
        <v>1</v>
      </c>
    </row>
    <row r="1667" spans="1:20" ht="66" x14ac:dyDescent="0.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 s="9">
        <f>(I1667/86400)+25569+(-5/24)</f>
        <v>40595.916666666664</v>
      </c>
      <c r="K1667">
        <v>1295624113</v>
      </c>
      <c r="L1667" s="9">
        <f>($K1667/86400)+DATE(1970,1,1)</f>
        <v>40564.649456018517</v>
      </c>
      <c r="M1667" t="b">
        <v>0</v>
      </c>
      <c r="N1667">
        <v>93</v>
      </c>
      <c r="O1667" s="5">
        <f>($E1667/$D1667)*100</f>
        <v>119.45714285714286</v>
      </c>
      <c r="P1667">
        <f>AVERAGE($E1667,$N1667)</f>
        <v>2137</v>
      </c>
      <c r="Q1667" t="s">
        <v>8325</v>
      </c>
      <c r="R1667" t="s">
        <v>8346</v>
      </c>
      <c r="S1667" t="s">
        <v>8292</v>
      </c>
      <c r="T1667" t="b">
        <v>1</v>
      </c>
    </row>
    <row r="1668" spans="1:20" ht="49.5" x14ac:dyDescent="0.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 s="9">
        <f>(I1668/86400)+25569+(-5/24)</f>
        <v>41361.003159722219</v>
      </c>
      <c r="K1668">
        <v>1361858673</v>
      </c>
      <c r="L1668" s="9">
        <f>($K1668/86400)+DATE(1970,1,1)</f>
        <v>41331.253159722226</v>
      </c>
      <c r="M1668" t="b">
        <v>0</v>
      </c>
      <c r="N1668">
        <v>98</v>
      </c>
      <c r="O1668" s="5">
        <f>($E1668/$D1668)*100</f>
        <v>160.88</v>
      </c>
      <c r="P1668">
        <f>AVERAGE($E1668,$N1668)</f>
        <v>2060</v>
      </c>
      <c r="Q1668" t="s">
        <v>8325</v>
      </c>
      <c r="R1668" t="s">
        <v>8346</v>
      </c>
      <c r="S1668" t="s">
        <v>8292</v>
      </c>
      <c r="T1668" t="b">
        <v>1</v>
      </c>
    </row>
    <row r="1669" spans="1:20" ht="49.5" x14ac:dyDescent="0.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 s="9">
        <f>(I1669/86400)+25569+(-5/24)</f>
        <v>41709.082638888889</v>
      </c>
      <c r="K1669">
        <v>1392169298</v>
      </c>
      <c r="L1669" s="9">
        <f>($K1669/86400)+DATE(1970,1,1)</f>
        <v>41682.0705787037</v>
      </c>
      <c r="M1669" t="b">
        <v>0</v>
      </c>
      <c r="N1669">
        <v>82</v>
      </c>
      <c r="O1669" s="5">
        <f>($E1669/$D1669)*100</f>
        <v>126.85294117647059</v>
      </c>
      <c r="P1669">
        <f>AVERAGE($E1669,$N1669)</f>
        <v>2197.5</v>
      </c>
      <c r="Q1669" t="s">
        <v>8325</v>
      </c>
      <c r="R1669" t="s">
        <v>8346</v>
      </c>
      <c r="S1669" t="s">
        <v>8292</v>
      </c>
      <c r="T1669" t="b">
        <v>1</v>
      </c>
    </row>
    <row r="1670" spans="1:20" ht="66" x14ac:dyDescent="0.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 s="9">
        <f>(I1670/86400)+25569+(-5/24)</f>
        <v>40874.983090277776</v>
      </c>
      <c r="K1670">
        <v>1319859339</v>
      </c>
      <c r="L1670" s="9">
        <f>($K1670/86400)+DATE(1970,1,1)</f>
        <v>40845.149756944447</v>
      </c>
      <c r="M1670" t="b">
        <v>0</v>
      </c>
      <c r="N1670">
        <v>116</v>
      </c>
      <c r="O1670" s="5">
        <f>($E1670/$D1670)*100</f>
        <v>102.6375</v>
      </c>
      <c r="P1670">
        <f>AVERAGE($E1670,$N1670)</f>
        <v>4163.5</v>
      </c>
      <c r="Q1670" t="s">
        <v>8325</v>
      </c>
      <c r="R1670" t="s">
        <v>8346</v>
      </c>
      <c r="S1670" t="s">
        <v>8292</v>
      </c>
      <c r="T1670" t="b">
        <v>1</v>
      </c>
    </row>
    <row r="1671" spans="1:20" ht="66" x14ac:dyDescent="0.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 s="9">
        <f>(I1671/86400)+25569+(-5/24)</f>
        <v>42521.676805555551</v>
      </c>
      <c r="K1671">
        <v>1459545276</v>
      </c>
      <c r="L1671" s="9">
        <f>($K1671/86400)+DATE(1970,1,1)</f>
        <v>42461.885138888887</v>
      </c>
      <c r="M1671" t="b">
        <v>0</v>
      </c>
      <c r="N1671">
        <v>52</v>
      </c>
      <c r="O1671" s="5">
        <f>($E1671/$D1671)*100</f>
        <v>139.75</v>
      </c>
      <c r="P1671">
        <f>AVERAGE($E1671,$N1671)</f>
        <v>1423.5</v>
      </c>
      <c r="Q1671" t="s">
        <v>8325</v>
      </c>
      <c r="R1671" t="s">
        <v>8346</v>
      </c>
      <c r="S1671" t="s">
        <v>8292</v>
      </c>
      <c r="T1671" t="b">
        <v>1</v>
      </c>
    </row>
    <row r="1672" spans="1:20" ht="66" x14ac:dyDescent="0.3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 s="9">
        <f>(I1672/86400)+25569+(-5/24)</f>
        <v>40363.958333333328</v>
      </c>
      <c r="K1672">
        <v>1273961999</v>
      </c>
      <c r="L1672" s="9">
        <f>($K1672/86400)+DATE(1970,1,1)</f>
        <v>40313.930543981478</v>
      </c>
      <c r="M1672" t="b">
        <v>0</v>
      </c>
      <c r="N1672">
        <v>23</v>
      </c>
      <c r="O1672" s="5">
        <f>($E1672/$D1672)*100</f>
        <v>102.60000000000001</v>
      </c>
      <c r="P1672">
        <f>AVERAGE($E1672,$N1672)</f>
        <v>524.5</v>
      </c>
      <c r="Q1672" t="s">
        <v>8325</v>
      </c>
      <c r="R1672" t="s">
        <v>8346</v>
      </c>
      <c r="S1672" t="s">
        <v>8292</v>
      </c>
      <c r="T1672" t="b">
        <v>1</v>
      </c>
    </row>
    <row r="1673" spans="1:20" ht="33" x14ac:dyDescent="0.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 s="9">
        <f>(I1673/86400)+25569+(-5/24)</f>
        <v>42583.335810185185</v>
      </c>
      <c r="K1673">
        <v>1467464614</v>
      </c>
      <c r="L1673" s="9">
        <f>($K1673/86400)+DATE(1970,1,1)</f>
        <v>42553.54414351852</v>
      </c>
      <c r="M1673" t="b">
        <v>0</v>
      </c>
      <c r="N1673">
        <v>77</v>
      </c>
      <c r="O1673" s="5">
        <f>($E1673/$D1673)*100</f>
        <v>100.67349999999999</v>
      </c>
      <c r="P1673">
        <f>AVERAGE($E1673,$N1673)</f>
        <v>1045.2350000000001</v>
      </c>
      <c r="Q1673" t="s">
        <v>8325</v>
      </c>
      <c r="R1673" t="s">
        <v>8346</v>
      </c>
      <c r="S1673" t="s">
        <v>8292</v>
      </c>
      <c r="T1673" t="b">
        <v>1</v>
      </c>
    </row>
    <row r="1674" spans="1:20" ht="49.5" x14ac:dyDescent="0.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 s="9">
        <f>(I1674/86400)+25569+(-5/24)</f>
        <v>41064.448263888888</v>
      </c>
      <c r="K1674">
        <v>1336232730</v>
      </c>
      <c r="L1674" s="9">
        <f>($K1674/86400)+DATE(1970,1,1)</f>
        <v>41034.656597222223</v>
      </c>
      <c r="M1674" t="b">
        <v>0</v>
      </c>
      <c r="N1674">
        <v>49</v>
      </c>
      <c r="O1674" s="5">
        <f>($E1674/$D1674)*100</f>
        <v>112.94117647058823</v>
      </c>
      <c r="P1674">
        <f>AVERAGE($E1674,$N1674)</f>
        <v>984.5</v>
      </c>
      <c r="Q1674" t="s">
        <v>8325</v>
      </c>
      <c r="R1674" t="s">
        <v>8346</v>
      </c>
      <c r="S1674" t="s">
        <v>8292</v>
      </c>
      <c r="T1674" t="b">
        <v>1</v>
      </c>
    </row>
    <row r="1675" spans="1:20" ht="66" x14ac:dyDescent="0.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 s="9">
        <f>(I1675/86400)+25569+(-5/24)</f>
        <v>42069.670046296298</v>
      </c>
      <c r="K1675">
        <v>1423083892</v>
      </c>
      <c r="L1675" s="9">
        <f>($K1675/86400)+DATE(1970,1,1)</f>
        <v>42039.878379629634</v>
      </c>
      <c r="M1675" t="b">
        <v>0</v>
      </c>
      <c r="N1675">
        <v>59</v>
      </c>
      <c r="O1675" s="5">
        <f>($E1675/$D1675)*100</f>
        <v>128.09523809523807</v>
      </c>
      <c r="P1675">
        <f>AVERAGE($E1675,$N1675)</f>
        <v>1374.5</v>
      </c>
      <c r="Q1675" t="s">
        <v>8325</v>
      </c>
      <c r="R1675" t="s">
        <v>8346</v>
      </c>
      <c r="S1675" t="s">
        <v>8292</v>
      </c>
      <c r="T1675" t="b">
        <v>1</v>
      </c>
    </row>
    <row r="1676" spans="1:20" ht="66" x14ac:dyDescent="0.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 s="9">
        <f>(I1676/86400)+25569+(-5/24)</f>
        <v>42600.082638888889</v>
      </c>
      <c r="K1676">
        <v>1468852306</v>
      </c>
      <c r="L1676" s="9">
        <f>($K1676/86400)+DATE(1970,1,1)</f>
        <v>42569.605393518519</v>
      </c>
      <c r="M1676" t="b">
        <v>0</v>
      </c>
      <c r="N1676">
        <v>113</v>
      </c>
      <c r="O1676" s="5">
        <f>($E1676/$D1676)*100</f>
        <v>201.7</v>
      </c>
      <c r="P1676">
        <f>AVERAGE($E1676,$N1676)</f>
        <v>5099</v>
      </c>
      <c r="Q1676" t="s">
        <v>8325</v>
      </c>
      <c r="R1676" t="s">
        <v>8346</v>
      </c>
      <c r="S1676" t="s">
        <v>8292</v>
      </c>
      <c r="T1676" t="b">
        <v>1</v>
      </c>
    </row>
    <row r="1677" spans="1:20" ht="49.5" x14ac:dyDescent="0.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 s="9">
        <f>(I1677/86400)+25569+(-5/24)</f>
        <v>40832.710416666661</v>
      </c>
      <c r="K1677">
        <v>1316194540</v>
      </c>
      <c r="L1677" s="9">
        <f>($K1677/86400)+DATE(1970,1,1)</f>
        <v>40802.733101851853</v>
      </c>
      <c r="M1677" t="b">
        <v>0</v>
      </c>
      <c r="N1677">
        <v>34</v>
      </c>
      <c r="O1677" s="5">
        <f>($E1677/$D1677)*100</f>
        <v>137.416</v>
      </c>
      <c r="P1677">
        <f>AVERAGE($E1677,$N1677)</f>
        <v>704.08</v>
      </c>
      <c r="Q1677" t="s">
        <v>8325</v>
      </c>
      <c r="R1677" t="s">
        <v>8346</v>
      </c>
      <c r="S1677" t="s">
        <v>8292</v>
      </c>
      <c r="T1677" t="b">
        <v>1</v>
      </c>
    </row>
    <row r="1678" spans="1:20" ht="49.5" x14ac:dyDescent="0.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 s="9">
        <f>(I1678/86400)+25569+(-5/24)</f>
        <v>41019.957638888889</v>
      </c>
      <c r="K1678">
        <v>1330968347</v>
      </c>
      <c r="L1678" s="9">
        <f>($K1678/86400)+DATE(1970,1,1)</f>
        <v>40973.726238425923</v>
      </c>
      <c r="M1678" t="b">
        <v>0</v>
      </c>
      <c r="N1678">
        <v>42</v>
      </c>
      <c r="O1678" s="5">
        <f>($E1678/$D1678)*100</f>
        <v>115.33333333333333</v>
      </c>
      <c r="P1678">
        <f>AVERAGE($E1678,$N1678)</f>
        <v>1751</v>
      </c>
      <c r="Q1678" t="s">
        <v>8325</v>
      </c>
      <c r="R1678" t="s">
        <v>8346</v>
      </c>
      <c r="S1678" t="s">
        <v>8292</v>
      </c>
      <c r="T1678" t="b">
        <v>1</v>
      </c>
    </row>
    <row r="1679" spans="1:20" ht="49.5" x14ac:dyDescent="0.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 s="9">
        <f>(I1679/86400)+25569+(-5/24)</f>
        <v>42476.040972222218</v>
      </c>
      <c r="K1679">
        <v>1455615976</v>
      </c>
      <c r="L1679" s="9">
        <f>($K1679/86400)+DATE(1970,1,1)</f>
        <v>42416.407129629632</v>
      </c>
      <c r="M1679" t="b">
        <v>0</v>
      </c>
      <c r="N1679">
        <v>42</v>
      </c>
      <c r="O1679" s="5">
        <f>($E1679/$D1679)*100</f>
        <v>111.66666666666667</v>
      </c>
      <c r="P1679">
        <f>AVERAGE($E1679,$N1679)</f>
        <v>3371</v>
      </c>
      <c r="Q1679" t="s">
        <v>8325</v>
      </c>
      <c r="R1679" t="s">
        <v>8346</v>
      </c>
      <c r="S1679" t="s">
        <v>8292</v>
      </c>
      <c r="T1679" t="b">
        <v>1</v>
      </c>
    </row>
    <row r="1680" spans="1:20" ht="49.5" x14ac:dyDescent="0.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 s="9">
        <f>(I1680/86400)+25569+(-5/24)</f>
        <v>41676.646655092591</v>
      </c>
      <c r="K1680">
        <v>1390509071</v>
      </c>
      <c r="L1680" s="9">
        <f>($K1680/86400)+DATE(1970,1,1)</f>
        <v>41662.854988425926</v>
      </c>
      <c r="M1680" t="b">
        <v>0</v>
      </c>
      <c r="N1680">
        <v>49</v>
      </c>
      <c r="O1680" s="5">
        <f>($E1680/$D1680)*100</f>
        <v>118.39999999999999</v>
      </c>
      <c r="P1680">
        <f>AVERAGE($E1680,$N1680)</f>
        <v>912.5</v>
      </c>
      <c r="Q1680" t="s">
        <v>8325</v>
      </c>
      <c r="R1680" t="s">
        <v>8346</v>
      </c>
      <c r="S1680" t="s">
        <v>8292</v>
      </c>
      <c r="T1680" t="b">
        <v>1</v>
      </c>
    </row>
    <row r="1681" spans="1:20" ht="66" x14ac:dyDescent="0.3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 s="9">
        <f>(I1681/86400)+25569+(-5/24)</f>
        <v>40745.860474537032</v>
      </c>
      <c r="K1681">
        <v>1309311545</v>
      </c>
      <c r="L1681" s="9">
        <f>($K1681/86400)+DATE(1970,1,1)</f>
        <v>40723.068807870368</v>
      </c>
      <c r="M1681" t="b">
        <v>0</v>
      </c>
      <c r="N1681">
        <v>56</v>
      </c>
      <c r="O1681" s="5">
        <f>($E1681/$D1681)*100</f>
        <v>175</v>
      </c>
      <c r="P1681">
        <f>AVERAGE($E1681,$N1681)</f>
        <v>1778</v>
      </c>
      <c r="Q1681" t="s">
        <v>8325</v>
      </c>
      <c r="R1681" t="s">
        <v>8346</v>
      </c>
      <c r="S1681" t="s">
        <v>8292</v>
      </c>
      <c r="T1681" t="b">
        <v>1</v>
      </c>
    </row>
    <row r="1682" spans="1:20" ht="33" x14ac:dyDescent="0.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 s="9">
        <f>(I1682/86400)+25569+(-5/24)</f>
        <v>41832.549386574072</v>
      </c>
      <c r="K1682">
        <v>1402596667</v>
      </c>
      <c r="L1682" s="9">
        <f>($K1682/86400)+DATE(1970,1,1)</f>
        <v>41802.757719907408</v>
      </c>
      <c r="M1682" t="b">
        <v>0</v>
      </c>
      <c r="N1682">
        <v>25</v>
      </c>
      <c r="O1682" s="5">
        <f>($E1682/$D1682)*100</f>
        <v>117.5</v>
      </c>
      <c r="P1682">
        <f>AVERAGE($E1682,$N1682)</f>
        <v>600</v>
      </c>
      <c r="Q1682" t="s">
        <v>8325</v>
      </c>
      <c r="R1682" t="s">
        <v>8346</v>
      </c>
      <c r="S1682" t="s">
        <v>8292</v>
      </c>
      <c r="T1682" t="b">
        <v>1</v>
      </c>
    </row>
    <row r="1683" spans="1:20" ht="66" x14ac:dyDescent="0.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 s="9">
        <f>(I1683/86400)+25569+(-5/24)</f>
        <v>42822.874999999993</v>
      </c>
      <c r="K1683">
        <v>1486522484</v>
      </c>
      <c r="L1683" s="9">
        <f>($K1683/86400)+DATE(1970,1,1)</f>
        <v>42774.121342592596</v>
      </c>
      <c r="M1683" t="b">
        <v>0</v>
      </c>
      <c r="N1683">
        <v>884</v>
      </c>
      <c r="O1683" s="5">
        <f>($E1683/$D1683)*100</f>
        <v>101.42212307692309</v>
      </c>
      <c r="P1683">
        <f>AVERAGE($E1683,$N1683)</f>
        <v>33404.19</v>
      </c>
      <c r="Q1683" t="s">
        <v>8325</v>
      </c>
      <c r="R1683" t="s">
        <v>8347</v>
      </c>
      <c r="S1683" t="s">
        <v>8293</v>
      </c>
      <c r="T1683" t="b">
        <v>0</v>
      </c>
    </row>
    <row r="1684" spans="1:20" ht="49.5" x14ac:dyDescent="0.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 s="9">
        <f>(I1684/86400)+25569+(-5/24)</f>
        <v>42838.963657407403</v>
      </c>
      <c r="K1684">
        <v>1486962460</v>
      </c>
      <c r="L1684" s="9">
        <f>($K1684/86400)+DATE(1970,1,1)</f>
        <v>42779.21365740741</v>
      </c>
      <c r="M1684" t="b">
        <v>0</v>
      </c>
      <c r="N1684">
        <v>0</v>
      </c>
      <c r="O1684" s="5">
        <f>($E1684/$D1684)*100</f>
        <v>0</v>
      </c>
      <c r="P1684">
        <f>AVERAGE($E1684,$N1684)</f>
        <v>0</v>
      </c>
      <c r="Q1684" t="s">
        <v>8325</v>
      </c>
      <c r="R1684" t="s">
        <v>8347</v>
      </c>
      <c r="S1684" t="s">
        <v>8293</v>
      </c>
      <c r="T1684" t="b">
        <v>0</v>
      </c>
    </row>
    <row r="1685" spans="1:20" ht="49.5" x14ac:dyDescent="0.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 s="9">
        <f>(I1685/86400)+25569+(-5/24)</f>
        <v>42832.57335648148</v>
      </c>
      <c r="K1685">
        <v>1489517138</v>
      </c>
      <c r="L1685" s="9">
        <f>($K1685/86400)+DATE(1970,1,1)</f>
        <v>42808.781689814816</v>
      </c>
      <c r="M1685" t="b">
        <v>0</v>
      </c>
      <c r="N1685">
        <v>10</v>
      </c>
      <c r="O1685" s="5">
        <f>($E1685/$D1685)*100</f>
        <v>21.714285714285715</v>
      </c>
      <c r="P1685">
        <f>AVERAGE($E1685,$N1685)</f>
        <v>385</v>
      </c>
      <c r="Q1685" t="s">
        <v>8325</v>
      </c>
      <c r="R1685" t="s">
        <v>8347</v>
      </c>
      <c r="S1685" t="s">
        <v>8293</v>
      </c>
      <c r="T1685" t="b">
        <v>0</v>
      </c>
    </row>
    <row r="1686" spans="1:20" ht="33" x14ac:dyDescent="0.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 s="9">
        <f>(I1686/86400)+25569+(-5/24)</f>
        <v>42811.565289351849</v>
      </c>
      <c r="K1686">
        <v>1487360041</v>
      </c>
      <c r="L1686" s="9">
        <f>($K1686/86400)+DATE(1970,1,1)</f>
        <v>42783.815289351856</v>
      </c>
      <c r="M1686" t="b">
        <v>0</v>
      </c>
      <c r="N1686">
        <v>101</v>
      </c>
      <c r="O1686" s="5">
        <f>($E1686/$D1686)*100</f>
        <v>109.125</v>
      </c>
      <c r="P1686">
        <f>AVERAGE($E1686,$N1686)</f>
        <v>4415.5</v>
      </c>
      <c r="Q1686" t="s">
        <v>8325</v>
      </c>
      <c r="R1686" t="s">
        <v>8347</v>
      </c>
      <c r="S1686" t="s">
        <v>8293</v>
      </c>
      <c r="T1686" t="b">
        <v>0</v>
      </c>
    </row>
    <row r="1687" spans="1:20" ht="66" x14ac:dyDescent="0.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 s="9">
        <f>(I1687/86400)+25569+(-5/24)</f>
        <v>42818.0002662037</v>
      </c>
      <c r="K1687">
        <v>1487743223</v>
      </c>
      <c r="L1687" s="9">
        <f>($K1687/86400)+DATE(1970,1,1)</f>
        <v>42788.2502662037</v>
      </c>
      <c r="M1687" t="b">
        <v>0</v>
      </c>
      <c r="N1687">
        <v>15</v>
      </c>
      <c r="O1687" s="5">
        <f>($E1687/$D1687)*100</f>
        <v>102.85714285714285</v>
      </c>
      <c r="P1687">
        <f>AVERAGE($E1687,$N1687)</f>
        <v>187.5</v>
      </c>
      <c r="Q1687" t="s">
        <v>8325</v>
      </c>
      <c r="R1687" t="s">
        <v>8347</v>
      </c>
      <c r="S1687" t="s">
        <v>8293</v>
      </c>
      <c r="T1687" t="b">
        <v>0</v>
      </c>
    </row>
    <row r="1688" spans="1:20" ht="66" x14ac:dyDescent="0.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 s="9">
        <f>(I1688/86400)+25569+(-5/24)</f>
        <v>42852.593969907401</v>
      </c>
      <c r="K1688">
        <v>1488140119</v>
      </c>
      <c r="L1688" s="9">
        <f>($K1688/86400)+DATE(1970,1,1)</f>
        <v>42792.843969907408</v>
      </c>
      <c r="M1688" t="b">
        <v>0</v>
      </c>
      <c r="N1688">
        <v>1</v>
      </c>
      <c r="O1688" s="5">
        <f>($E1688/$D1688)*100</f>
        <v>0.36</v>
      </c>
      <c r="P1688">
        <f>AVERAGE($E1688,$N1688)</f>
        <v>9.5</v>
      </c>
      <c r="Q1688" t="s">
        <v>8325</v>
      </c>
      <c r="R1688" t="s">
        <v>8347</v>
      </c>
      <c r="S1688" t="s">
        <v>8293</v>
      </c>
      <c r="T1688" t="b">
        <v>0</v>
      </c>
    </row>
    <row r="1689" spans="1:20" ht="66" x14ac:dyDescent="0.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 s="9">
        <f>(I1689/86400)+25569+(-5/24)</f>
        <v>42835.635416666664</v>
      </c>
      <c r="K1689">
        <v>1488935245</v>
      </c>
      <c r="L1689" s="9">
        <f>($K1689/86400)+DATE(1970,1,1)</f>
        <v>42802.046817129631</v>
      </c>
      <c r="M1689" t="b">
        <v>0</v>
      </c>
      <c r="N1689">
        <v>39</v>
      </c>
      <c r="O1689" s="5">
        <f>($E1689/$D1689)*100</f>
        <v>31.25</v>
      </c>
      <c r="P1689">
        <f>AVERAGE($E1689,$N1689)</f>
        <v>1582</v>
      </c>
      <c r="Q1689" t="s">
        <v>8325</v>
      </c>
      <c r="R1689" t="s">
        <v>8347</v>
      </c>
      <c r="S1689" t="s">
        <v>8293</v>
      </c>
      <c r="T1689" t="b">
        <v>0</v>
      </c>
    </row>
    <row r="1690" spans="1:20" ht="66" x14ac:dyDescent="0.3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 s="9">
        <f>(I1690/86400)+25569+(-5/24)</f>
        <v>42834.28465277778</v>
      </c>
      <c r="K1690">
        <v>1489150194</v>
      </c>
      <c r="L1690" s="9">
        <f>($K1690/86400)+DATE(1970,1,1)</f>
        <v>42804.534652777773</v>
      </c>
      <c r="M1690" t="b">
        <v>0</v>
      </c>
      <c r="N1690">
        <v>7</v>
      </c>
      <c r="O1690" s="5">
        <f>($E1690/$D1690)*100</f>
        <v>44.3</v>
      </c>
      <c r="P1690">
        <f>AVERAGE($E1690,$N1690)</f>
        <v>889.5</v>
      </c>
      <c r="Q1690" t="s">
        <v>8325</v>
      </c>
      <c r="R1690" t="s">
        <v>8347</v>
      </c>
      <c r="S1690" t="s">
        <v>8293</v>
      </c>
      <c r="T1690" t="b">
        <v>0</v>
      </c>
    </row>
    <row r="1691" spans="1:20" ht="33" x14ac:dyDescent="0.3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 s="9">
        <f>(I1691/86400)+25569+(-5/24)</f>
        <v>42810.692476851851</v>
      </c>
      <c r="K1691">
        <v>1487111830</v>
      </c>
      <c r="L1691" s="9">
        <f>($K1691/86400)+DATE(1970,1,1)</f>
        <v>42780.942476851851</v>
      </c>
      <c r="M1691" t="b">
        <v>0</v>
      </c>
      <c r="N1691">
        <v>14</v>
      </c>
      <c r="O1691" s="5">
        <f>($E1691/$D1691)*100</f>
        <v>100</v>
      </c>
      <c r="P1691">
        <f>AVERAGE($E1691,$N1691)</f>
        <v>1207</v>
      </c>
      <c r="Q1691" t="s">
        <v>8325</v>
      </c>
      <c r="R1691" t="s">
        <v>8347</v>
      </c>
      <c r="S1691" t="s">
        <v>8293</v>
      </c>
      <c r="T1691" t="b">
        <v>0</v>
      </c>
    </row>
    <row r="1692" spans="1:20" ht="49.5" x14ac:dyDescent="0.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 s="9">
        <f>(I1692/86400)+25569+(-5/24)</f>
        <v>42831.181041666663</v>
      </c>
      <c r="K1692">
        <v>1488882042</v>
      </c>
      <c r="L1692" s="9">
        <f>($K1692/86400)+DATE(1970,1,1)</f>
        <v>42801.43104166667</v>
      </c>
      <c r="M1692" t="b">
        <v>0</v>
      </c>
      <c r="N1692">
        <v>11</v>
      </c>
      <c r="O1692" s="5">
        <f>($E1692/$D1692)*100</f>
        <v>25.4</v>
      </c>
      <c r="P1692">
        <f>AVERAGE($E1692,$N1692)</f>
        <v>323</v>
      </c>
      <c r="Q1692" t="s">
        <v>8325</v>
      </c>
      <c r="R1692" t="s">
        <v>8347</v>
      </c>
      <c r="S1692" t="s">
        <v>8293</v>
      </c>
      <c r="T1692" t="b">
        <v>0</v>
      </c>
    </row>
    <row r="1693" spans="1:20" ht="66" x14ac:dyDescent="0.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 s="9">
        <f>(I1693/86400)+25569+(-5/24)</f>
        <v>42827.833333333336</v>
      </c>
      <c r="K1693">
        <v>1488387008</v>
      </c>
      <c r="L1693" s="9">
        <f>($K1693/86400)+DATE(1970,1,1)</f>
        <v>42795.701481481483</v>
      </c>
      <c r="M1693" t="b">
        <v>0</v>
      </c>
      <c r="N1693">
        <v>38</v>
      </c>
      <c r="O1693" s="5">
        <f>($E1693/$D1693)*100</f>
        <v>33.473333333333329</v>
      </c>
      <c r="P1693">
        <f>AVERAGE($E1693,$N1693)</f>
        <v>5040</v>
      </c>
      <c r="Q1693" t="s">
        <v>8325</v>
      </c>
      <c r="R1693" t="s">
        <v>8347</v>
      </c>
      <c r="S1693" t="s">
        <v>8293</v>
      </c>
      <c r="T1693" t="b">
        <v>0</v>
      </c>
    </row>
    <row r="1694" spans="1:20" ht="49.5" x14ac:dyDescent="0.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 s="9">
        <f>(I1694/86400)+25569+(-5/24)</f>
        <v>42820.790972222218</v>
      </c>
      <c r="K1694">
        <v>1487734667</v>
      </c>
      <c r="L1694" s="9">
        <f>($K1694/86400)+DATE(1970,1,1)</f>
        <v>42788.151238425926</v>
      </c>
      <c r="M1694" t="b">
        <v>0</v>
      </c>
      <c r="N1694">
        <v>15</v>
      </c>
      <c r="O1694" s="5">
        <f>($E1694/$D1694)*100</f>
        <v>47.8</v>
      </c>
      <c r="P1694">
        <f>AVERAGE($E1694,$N1694)</f>
        <v>1202.5</v>
      </c>
      <c r="Q1694" t="s">
        <v>8325</v>
      </c>
      <c r="R1694" t="s">
        <v>8347</v>
      </c>
      <c r="S1694" t="s">
        <v>8293</v>
      </c>
      <c r="T1694" t="b">
        <v>0</v>
      </c>
    </row>
    <row r="1695" spans="1:20" ht="66" x14ac:dyDescent="0.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 s="9">
        <f>(I1695/86400)+25569+(-5/24)</f>
        <v>42834.624999999993</v>
      </c>
      <c r="K1695">
        <v>1489097112</v>
      </c>
      <c r="L1695" s="9">
        <f>($K1695/86400)+DATE(1970,1,1)</f>
        <v>42803.920277777783</v>
      </c>
      <c r="M1695" t="b">
        <v>0</v>
      </c>
      <c r="N1695">
        <v>8</v>
      </c>
      <c r="O1695" s="5">
        <f>($E1695/$D1695)*100</f>
        <v>9.3333333333333339</v>
      </c>
      <c r="P1695">
        <f>AVERAGE($E1695,$N1695)</f>
        <v>144</v>
      </c>
      <c r="Q1695" t="s">
        <v>8325</v>
      </c>
      <c r="R1695" t="s">
        <v>8347</v>
      </c>
      <c r="S1695" t="s">
        <v>8293</v>
      </c>
      <c r="T1695" t="b">
        <v>0</v>
      </c>
    </row>
    <row r="1696" spans="1:20" ht="66" x14ac:dyDescent="0.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 s="9">
        <f>(I1696/86400)+25569+(-5/24)</f>
        <v>42820.98333333333</v>
      </c>
      <c r="K1696">
        <v>1488038674</v>
      </c>
      <c r="L1696" s="9">
        <f>($K1696/86400)+DATE(1970,1,1)</f>
        <v>42791.669837962967</v>
      </c>
      <c r="M1696" t="b">
        <v>0</v>
      </c>
      <c r="N1696">
        <v>1</v>
      </c>
      <c r="O1696" s="5">
        <f>($E1696/$D1696)*100</f>
        <v>0.05</v>
      </c>
      <c r="P1696">
        <f>AVERAGE($E1696,$N1696)</f>
        <v>3</v>
      </c>
      <c r="Q1696" t="s">
        <v>8325</v>
      </c>
      <c r="R1696" t="s">
        <v>8347</v>
      </c>
      <c r="S1696" t="s">
        <v>8293</v>
      </c>
      <c r="T1696" t="b">
        <v>0</v>
      </c>
    </row>
    <row r="1697" spans="1:20" ht="66" x14ac:dyDescent="0.3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 s="9">
        <f>(I1697/86400)+25569+(-5/24)</f>
        <v>42834.833333333336</v>
      </c>
      <c r="K1697">
        <v>1488847514</v>
      </c>
      <c r="L1697" s="9">
        <f>($K1697/86400)+DATE(1970,1,1)</f>
        <v>42801.031412037039</v>
      </c>
      <c r="M1697" t="b">
        <v>0</v>
      </c>
      <c r="N1697">
        <v>23</v>
      </c>
      <c r="O1697" s="5">
        <f>($E1697/$D1697)*100</f>
        <v>11.708333333333334</v>
      </c>
      <c r="P1697">
        <f>AVERAGE($E1697,$N1697)</f>
        <v>714</v>
      </c>
      <c r="Q1697" t="s">
        <v>8325</v>
      </c>
      <c r="R1697" t="s">
        <v>8347</v>
      </c>
      <c r="S1697" t="s">
        <v>8293</v>
      </c>
      <c r="T1697" t="b">
        <v>0</v>
      </c>
    </row>
    <row r="1698" spans="1:20" ht="66" x14ac:dyDescent="0.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 s="9">
        <f>(I1698/86400)+25569+(-5/24)</f>
        <v>42825.819571759253</v>
      </c>
      <c r="K1698">
        <v>1488418811</v>
      </c>
      <c r="L1698" s="9">
        <f>($K1698/86400)+DATE(1970,1,1)</f>
        <v>42796.069571759261</v>
      </c>
      <c r="M1698" t="b">
        <v>0</v>
      </c>
      <c r="N1698">
        <v>0</v>
      </c>
      <c r="O1698" s="5">
        <f>($E1698/$D1698)*100</f>
        <v>0</v>
      </c>
      <c r="P1698">
        <f>AVERAGE($E1698,$N1698)</f>
        <v>0</v>
      </c>
      <c r="Q1698" t="s">
        <v>8325</v>
      </c>
      <c r="R1698" t="s">
        <v>8347</v>
      </c>
      <c r="S1698" t="s">
        <v>8293</v>
      </c>
      <c r="T1698" t="b">
        <v>0</v>
      </c>
    </row>
    <row r="1699" spans="1:20" ht="49.5" x14ac:dyDescent="0.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 s="9">
        <f>(I1699/86400)+25569+(-5/24)</f>
        <v>42834.782962962963</v>
      </c>
      <c r="K1699">
        <v>1489193248</v>
      </c>
      <c r="L1699" s="9">
        <f>($K1699/86400)+DATE(1970,1,1)</f>
        <v>42805.032962962963</v>
      </c>
      <c r="M1699" t="b">
        <v>0</v>
      </c>
      <c r="N1699">
        <v>22</v>
      </c>
      <c r="O1699" s="5">
        <f>($E1699/$D1699)*100</f>
        <v>20.208000000000002</v>
      </c>
      <c r="P1699">
        <f>AVERAGE($E1699,$N1699)</f>
        <v>1274</v>
      </c>
      <c r="Q1699" t="s">
        <v>8325</v>
      </c>
      <c r="R1699" t="s">
        <v>8347</v>
      </c>
      <c r="S1699" t="s">
        <v>8293</v>
      </c>
      <c r="T1699" t="b">
        <v>0</v>
      </c>
    </row>
    <row r="1700" spans="1:20" ht="82.5" x14ac:dyDescent="0.3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 s="9">
        <f>(I1700/86400)+25569+(-5/24)</f>
        <v>42819.939583333333</v>
      </c>
      <c r="K1700">
        <v>1488430760</v>
      </c>
      <c r="L1700" s="9">
        <f>($K1700/86400)+DATE(1970,1,1)</f>
        <v>42796.207870370374</v>
      </c>
      <c r="M1700" t="b">
        <v>0</v>
      </c>
      <c r="N1700">
        <v>0</v>
      </c>
      <c r="O1700" s="5">
        <f>($E1700/$D1700)*100</f>
        <v>0</v>
      </c>
      <c r="P1700">
        <f>AVERAGE($E1700,$N1700)</f>
        <v>0</v>
      </c>
      <c r="Q1700" t="s">
        <v>8325</v>
      </c>
      <c r="R1700" t="s">
        <v>8347</v>
      </c>
      <c r="S1700" t="s">
        <v>8293</v>
      </c>
      <c r="T1700" t="b">
        <v>0</v>
      </c>
    </row>
    <row r="1701" spans="1:20" ht="66" x14ac:dyDescent="0.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 s="9">
        <f>(I1701/86400)+25569+(-5/24)</f>
        <v>42836.655613425923</v>
      </c>
      <c r="K1701">
        <v>1489351445</v>
      </c>
      <c r="L1701" s="9">
        <f>($K1701/86400)+DATE(1970,1,1)</f>
        <v>42806.863946759258</v>
      </c>
      <c r="M1701" t="b">
        <v>0</v>
      </c>
      <c r="N1701">
        <v>4</v>
      </c>
      <c r="O1701" s="5">
        <f>($E1701/$D1701)*100</f>
        <v>4.2311459353574925</v>
      </c>
      <c r="P1701">
        <f>AVERAGE($E1701,$N1701)</f>
        <v>110</v>
      </c>
      <c r="Q1701" t="s">
        <v>8325</v>
      </c>
      <c r="R1701" t="s">
        <v>8347</v>
      </c>
      <c r="S1701" t="s">
        <v>8293</v>
      </c>
      <c r="T1701" t="b">
        <v>0</v>
      </c>
    </row>
    <row r="1702" spans="1:20" ht="66" x14ac:dyDescent="0.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 s="9">
        <f>(I1702/86400)+25569+(-5/24)</f>
        <v>42825.958333333336</v>
      </c>
      <c r="K1702">
        <v>1488418990</v>
      </c>
      <c r="L1702" s="9">
        <f>($K1702/86400)+DATE(1970,1,1)</f>
        <v>42796.071643518517</v>
      </c>
      <c r="M1702" t="b">
        <v>0</v>
      </c>
      <c r="N1702">
        <v>79</v>
      </c>
      <c r="O1702" s="5">
        <f>($E1702/$D1702)*100</f>
        <v>26.06</v>
      </c>
      <c r="P1702">
        <f>AVERAGE($E1702,$N1702)</f>
        <v>2645.5</v>
      </c>
      <c r="Q1702" t="s">
        <v>8325</v>
      </c>
      <c r="R1702" t="s">
        <v>8347</v>
      </c>
      <c r="S1702" t="s">
        <v>8293</v>
      </c>
      <c r="T1702" t="b">
        <v>0</v>
      </c>
    </row>
    <row r="1703" spans="1:20" ht="66" x14ac:dyDescent="0.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 s="9">
        <f>(I1703/86400)+25569+(-5/24)</f>
        <v>42019.456076388888</v>
      </c>
      <c r="K1703">
        <v>1418745405</v>
      </c>
      <c r="L1703" s="9">
        <f>($K1703/86400)+DATE(1970,1,1)</f>
        <v>41989.664409722223</v>
      </c>
      <c r="M1703" t="b">
        <v>0</v>
      </c>
      <c r="N1703">
        <v>2</v>
      </c>
      <c r="O1703" s="5">
        <f>($E1703/$D1703)*100</f>
        <v>0.19801980198019803</v>
      </c>
      <c r="P1703">
        <f>AVERAGE($E1703,$N1703)</f>
        <v>6</v>
      </c>
      <c r="Q1703" t="s">
        <v>8325</v>
      </c>
      <c r="R1703" t="s">
        <v>8347</v>
      </c>
      <c r="S1703" t="s">
        <v>8293</v>
      </c>
      <c r="T1703" t="b">
        <v>0</v>
      </c>
    </row>
    <row r="1704" spans="1:20" ht="33" x14ac:dyDescent="0.3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 s="9">
        <f>(I1704/86400)+25569+(-5/24)</f>
        <v>42093.619791666664</v>
      </c>
      <c r="K1704">
        <v>1425156750</v>
      </c>
      <c r="L1704" s="9">
        <f>($K1704/86400)+DATE(1970,1,1)</f>
        <v>42063.869791666672</v>
      </c>
      <c r="M1704" t="b">
        <v>0</v>
      </c>
      <c r="N1704">
        <v>1</v>
      </c>
      <c r="O1704" s="5">
        <f>($E1704/$D1704)*100</f>
        <v>6.0606060606060606E-3</v>
      </c>
      <c r="P1704">
        <f>AVERAGE($E1704,$N1704)</f>
        <v>1</v>
      </c>
      <c r="Q1704" t="s">
        <v>8325</v>
      </c>
      <c r="R1704" t="s">
        <v>8347</v>
      </c>
      <c r="S1704" t="s">
        <v>8293</v>
      </c>
      <c r="T1704" t="b">
        <v>0</v>
      </c>
    </row>
    <row r="1705" spans="1:20" ht="66" x14ac:dyDescent="0.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 s="9">
        <f>(I1705/86400)+25569+(-5/24)</f>
        <v>42247.073344907403</v>
      </c>
      <c r="K1705">
        <v>1435819537</v>
      </c>
      <c r="L1705" s="9">
        <f>($K1705/86400)+DATE(1970,1,1)</f>
        <v>42187.281678240739</v>
      </c>
      <c r="M1705" t="b">
        <v>0</v>
      </c>
      <c r="N1705">
        <v>2</v>
      </c>
      <c r="O1705" s="5">
        <f>($E1705/$D1705)*100</f>
        <v>1.02</v>
      </c>
      <c r="P1705">
        <f>AVERAGE($E1705,$N1705)</f>
        <v>26.5</v>
      </c>
      <c r="Q1705" t="s">
        <v>8325</v>
      </c>
      <c r="R1705" t="s">
        <v>8347</v>
      </c>
      <c r="S1705" t="s">
        <v>8293</v>
      </c>
      <c r="T1705" t="b">
        <v>0</v>
      </c>
    </row>
    <row r="1706" spans="1:20" ht="49.5" x14ac:dyDescent="0.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 s="9">
        <f>(I1706/86400)+25569+(-5/24)</f>
        <v>42050.931400462963</v>
      </c>
      <c r="K1706">
        <v>1421464873</v>
      </c>
      <c r="L1706" s="9">
        <f>($K1706/86400)+DATE(1970,1,1)</f>
        <v>42021.139733796299</v>
      </c>
      <c r="M1706" t="b">
        <v>0</v>
      </c>
      <c r="N1706">
        <v>11</v>
      </c>
      <c r="O1706" s="5">
        <f>($E1706/$D1706)*100</f>
        <v>65.100000000000009</v>
      </c>
      <c r="P1706">
        <f>AVERAGE($E1706,$N1706)</f>
        <v>656.5</v>
      </c>
      <c r="Q1706" t="s">
        <v>8325</v>
      </c>
      <c r="R1706" t="s">
        <v>8347</v>
      </c>
      <c r="S1706" t="s">
        <v>8293</v>
      </c>
      <c r="T1706" t="b">
        <v>0</v>
      </c>
    </row>
    <row r="1707" spans="1:20" ht="49.5" x14ac:dyDescent="0.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 s="9">
        <f>(I1707/86400)+25569+(-5/24)</f>
        <v>42256.458333333336</v>
      </c>
      <c r="K1707">
        <v>1440807846</v>
      </c>
      <c r="L1707" s="9">
        <f>($K1707/86400)+DATE(1970,1,1)</f>
        <v>42245.016736111109</v>
      </c>
      <c r="M1707" t="b">
        <v>0</v>
      </c>
      <c r="N1707">
        <v>0</v>
      </c>
      <c r="O1707" s="5">
        <f>($E1707/$D1707)*100</f>
        <v>0</v>
      </c>
      <c r="P1707">
        <f>AVERAGE($E1707,$N1707)</f>
        <v>0</v>
      </c>
      <c r="Q1707" t="s">
        <v>8325</v>
      </c>
      <c r="R1707" t="s">
        <v>8347</v>
      </c>
      <c r="S1707" t="s">
        <v>8293</v>
      </c>
      <c r="T1707" t="b">
        <v>0</v>
      </c>
    </row>
    <row r="1708" spans="1:20" ht="49.5" x14ac:dyDescent="0.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 s="9">
        <f>(I1708/86400)+25569+(-5/24)</f>
        <v>42239.098055555551</v>
      </c>
      <c r="K1708">
        <v>1435130472</v>
      </c>
      <c r="L1708" s="9">
        <f>($K1708/86400)+DATE(1970,1,1)</f>
        <v>42179.306388888886</v>
      </c>
      <c r="M1708" t="b">
        <v>0</v>
      </c>
      <c r="N1708">
        <v>0</v>
      </c>
      <c r="O1708" s="5">
        <f>($E1708/$D1708)*100</f>
        <v>0</v>
      </c>
      <c r="P1708">
        <f>AVERAGE($E1708,$N1708)</f>
        <v>0</v>
      </c>
      <c r="Q1708" t="s">
        <v>8325</v>
      </c>
      <c r="R1708" t="s">
        <v>8347</v>
      </c>
      <c r="S1708" t="s">
        <v>8293</v>
      </c>
      <c r="T1708" t="b">
        <v>0</v>
      </c>
    </row>
    <row r="1709" spans="1:20" ht="66" x14ac:dyDescent="0.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 s="9">
        <f>(I1709/86400)+25569+(-5/24)</f>
        <v>42457.471006944441</v>
      </c>
      <c r="K1709">
        <v>1456593495</v>
      </c>
      <c r="L1709" s="9">
        <f>($K1709/86400)+DATE(1970,1,1)</f>
        <v>42427.721006944441</v>
      </c>
      <c r="M1709" t="b">
        <v>0</v>
      </c>
      <c r="N1709">
        <v>9</v>
      </c>
      <c r="O1709" s="5">
        <f>($E1709/$D1709)*100</f>
        <v>9.74</v>
      </c>
      <c r="P1709">
        <f>AVERAGE($E1709,$N1709)</f>
        <v>248</v>
      </c>
      <c r="Q1709" t="s">
        <v>8325</v>
      </c>
      <c r="R1709" t="s">
        <v>8347</v>
      </c>
      <c r="S1709" t="s">
        <v>8293</v>
      </c>
      <c r="T1709" t="b">
        <v>0</v>
      </c>
    </row>
    <row r="1710" spans="1:20" ht="66" x14ac:dyDescent="0.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 s="9">
        <f>(I1710/86400)+25569+(-5/24)</f>
        <v>42491.658634259256</v>
      </c>
      <c r="K1710">
        <v>1458679706</v>
      </c>
      <c r="L1710" s="9">
        <f>($K1710/86400)+DATE(1970,1,1)</f>
        <v>42451.866967592592</v>
      </c>
      <c r="M1710" t="b">
        <v>0</v>
      </c>
      <c r="N1710">
        <v>0</v>
      </c>
      <c r="O1710" s="5">
        <f>($E1710/$D1710)*100</f>
        <v>0</v>
      </c>
      <c r="P1710">
        <f>AVERAGE($E1710,$N1710)</f>
        <v>0</v>
      </c>
      <c r="Q1710" t="s">
        <v>8325</v>
      </c>
      <c r="R1710" t="s">
        <v>8347</v>
      </c>
      <c r="S1710" t="s">
        <v>8293</v>
      </c>
      <c r="T1710" t="b">
        <v>0</v>
      </c>
    </row>
    <row r="1711" spans="1:20" ht="49.5" x14ac:dyDescent="0.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 s="9">
        <f>(I1711/86400)+25569+(-5/24)</f>
        <v>41882.610416666663</v>
      </c>
      <c r="K1711">
        <v>1405949514</v>
      </c>
      <c r="L1711" s="9">
        <f>($K1711/86400)+DATE(1970,1,1)</f>
        <v>41841.563819444447</v>
      </c>
      <c r="M1711" t="b">
        <v>0</v>
      </c>
      <c r="N1711">
        <v>4</v>
      </c>
      <c r="O1711" s="5">
        <f>($E1711/$D1711)*100</f>
        <v>4.8571428571428568</v>
      </c>
      <c r="P1711">
        <f>AVERAGE($E1711,$N1711)</f>
        <v>44.5</v>
      </c>
      <c r="Q1711" t="s">
        <v>8325</v>
      </c>
      <c r="R1711" t="s">
        <v>8347</v>
      </c>
      <c r="S1711" t="s">
        <v>8293</v>
      </c>
      <c r="T1711" t="b">
        <v>0</v>
      </c>
    </row>
    <row r="1712" spans="1:20" ht="33" x14ac:dyDescent="0.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 s="9">
        <f>(I1712/86400)+25569+(-5/24)</f>
        <v>42387.333333333336</v>
      </c>
      <c r="K1712">
        <v>1449151888</v>
      </c>
      <c r="L1712" s="9">
        <f>($K1712/86400)+DATE(1970,1,1)</f>
        <v>42341.591296296298</v>
      </c>
      <c r="M1712" t="b">
        <v>0</v>
      </c>
      <c r="N1712">
        <v>1</v>
      </c>
      <c r="O1712" s="5">
        <f>($E1712/$D1712)*100</f>
        <v>0.67999999999999994</v>
      </c>
      <c r="P1712">
        <f>AVERAGE($E1712,$N1712)</f>
        <v>17.5</v>
      </c>
      <c r="Q1712" t="s">
        <v>8325</v>
      </c>
      <c r="R1712" t="s">
        <v>8347</v>
      </c>
      <c r="S1712" t="s">
        <v>8293</v>
      </c>
      <c r="T1712" t="b">
        <v>0</v>
      </c>
    </row>
    <row r="1713" spans="1:20" ht="66" x14ac:dyDescent="0.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 s="9">
        <f>(I1713/86400)+25569+(-5/24)</f>
        <v>41883.437893518516</v>
      </c>
      <c r="K1713">
        <v>1406907034</v>
      </c>
      <c r="L1713" s="9">
        <f>($K1713/86400)+DATE(1970,1,1)</f>
        <v>41852.646226851852</v>
      </c>
      <c r="M1713" t="b">
        <v>0</v>
      </c>
      <c r="N1713">
        <v>2</v>
      </c>
      <c r="O1713" s="5">
        <f>($E1713/$D1713)*100</f>
        <v>10.5</v>
      </c>
      <c r="P1713">
        <f>AVERAGE($E1713,$N1713)</f>
        <v>526</v>
      </c>
      <c r="Q1713" t="s">
        <v>8325</v>
      </c>
      <c r="R1713" t="s">
        <v>8347</v>
      </c>
      <c r="S1713" t="s">
        <v>8293</v>
      </c>
      <c r="T1713" t="b">
        <v>0</v>
      </c>
    </row>
    <row r="1714" spans="1:20" ht="66" x14ac:dyDescent="0.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 s="9">
        <f>(I1714/86400)+25569+(-5/24)</f>
        <v>42185.705474537033</v>
      </c>
      <c r="K1714">
        <v>1430517353</v>
      </c>
      <c r="L1714" s="9">
        <f>($K1714/86400)+DATE(1970,1,1)</f>
        <v>42125.913807870369</v>
      </c>
      <c r="M1714" t="b">
        <v>0</v>
      </c>
      <c r="N1714">
        <v>0</v>
      </c>
      <c r="O1714" s="5">
        <f>($E1714/$D1714)*100</f>
        <v>0</v>
      </c>
      <c r="P1714">
        <f>AVERAGE($E1714,$N1714)</f>
        <v>0</v>
      </c>
      <c r="Q1714" t="s">
        <v>8325</v>
      </c>
      <c r="R1714" t="s">
        <v>8347</v>
      </c>
      <c r="S1714" t="s">
        <v>8293</v>
      </c>
      <c r="T1714" t="b">
        <v>0</v>
      </c>
    </row>
    <row r="1715" spans="1:20" ht="66" x14ac:dyDescent="0.3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 s="9">
        <f>(I1715/86400)+25569+(-5/24)</f>
        <v>41917.592731481483</v>
      </c>
      <c r="K1715">
        <v>1409944412</v>
      </c>
      <c r="L1715" s="9">
        <f>($K1715/86400)+DATE(1970,1,1)</f>
        <v>41887.801064814819</v>
      </c>
      <c r="M1715" t="b">
        <v>0</v>
      </c>
      <c r="N1715">
        <v>1</v>
      </c>
      <c r="O1715" s="5">
        <f>($E1715/$D1715)*100</f>
        <v>1.6666666666666667</v>
      </c>
      <c r="P1715">
        <f>AVERAGE($E1715,$N1715)</f>
        <v>25.5</v>
      </c>
      <c r="Q1715" t="s">
        <v>8325</v>
      </c>
      <c r="R1715" t="s">
        <v>8347</v>
      </c>
      <c r="S1715" t="s">
        <v>8293</v>
      </c>
      <c r="T1715" t="b">
        <v>0</v>
      </c>
    </row>
    <row r="1716" spans="1:20" ht="66" x14ac:dyDescent="0.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 s="9">
        <f>(I1716/86400)+25569+(-5/24)</f>
        <v>42125.710196759253</v>
      </c>
      <c r="K1716">
        <v>1427925761</v>
      </c>
      <c r="L1716" s="9">
        <f>($K1716/86400)+DATE(1970,1,1)</f>
        <v>42095.918530092589</v>
      </c>
      <c r="M1716" t="b">
        <v>0</v>
      </c>
      <c r="N1716">
        <v>17</v>
      </c>
      <c r="O1716" s="5">
        <f>($E1716/$D1716)*100</f>
        <v>7.8680000000000003</v>
      </c>
      <c r="P1716">
        <f>AVERAGE($E1716,$N1716)</f>
        <v>992</v>
      </c>
      <c r="Q1716" t="s">
        <v>8325</v>
      </c>
      <c r="R1716" t="s">
        <v>8347</v>
      </c>
      <c r="S1716" t="s">
        <v>8293</v>
      </c>
      <c r="T1716" t="b">
        <v>0</v>
      </c>
    </row>
    <row r="1717" spans="1:20" ht="66" x14ac:dyDescent="0.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 s="9">
        <f>(I1717/86400)+25569+(-5/24)</f>
        <v>42093.931944444441</v>
      </c>
      <c r="K1717">
        <v>1425186785</v>
      </c>
      <c r="L1717" s="9">
        <f>($K1717/86400)+DATE(1970,1,1)</f>
        <v>42064.217418981483</v>
      </c>
      <c r="M1717" t="b">
        <v>0</v>
      </c>
      <c r="N1717">
        <v>2</v>
      </c>
      <c r="O1717" s="5">
        <f>($E1717/$D1717)*100</f>
        <v>0.22</v>
      </c>
      <c r="P1717">
        <f>AVERAGE($E1717,$N1717)</f>
        <v>6.5</v>
      </c>
      <c r="Q1717" t="s">
        <v>8325</v>
      </c>
      <c r="R1717" t="s">
        <v>8347</v>
      </c>
      <c r="S1717" t="s">
        <v>8293</v>
      </c>
      <c r="T1717" t="b">
        <v>0</v>
      </c>
    </row>
    <row r="1718" spans="1:20" ht="66" x14ac:dyDescent="0.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 s="9">
        <f>(I1718/86400)+25569+(-5/24)</f>
        <v>42713.410868055558</v>
      </c>
      <c r="K1718">
        <v>1477835499</v>
      </c>
      <c r="L1718" s="9">
        <f>($K1718/86400)+DATE(1970,1,1)</f>
        <v>42673.577534722222</v>
      </c>
      <c r="M1718" t="b">
        <v>0</v>
      </c>
      <c r="N1718">
        <v>3</v>
      </c>
      <c r="O1718" s="5">
        <f>($E1718/$D1718)*100</f>
        <v>7.5</v>
      </c>
      <c r="P1718">
        <f>AVERAGE($E1718,$N1718)</f>
        <v>76.5</v>
      </c>
      <c r="Q1718" t="s">
        <v>8325</v>
      </c>
      <c r="R1718" t="s">
        <v>8347</v>
      </c>
      <c r="S1718" t="s">
        <v>8293</v>
      </c>
      <c r="T1718" t="b">
        <v>0</v>
      </c>
    </row>
    <row r="1719" spans="1:20" ht="49.5" x14ac:dyDescent="0.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 s="9">
        <f>(I1719/86400)+25569+(-5/24)</f>
        <v>42480.958333333336</v>
      </c>
      <c r="K1719">
        <v>1459467238</v>
      </c>
      <c r="L1719" s="9">
        <f>($K1719/86400)+DATE(1970,1,1)</f>
        <v>42460.981921296298</v>
      </c>
      <c r="M1719" t="b">
        <v>0</v>
      </c>
      <c r="N1719">
        <v>41</v>
      </c>
      <c r="O1719" s="5">
        <f>($E1719/$D1719)*100</f>
        <v>42.725880551301685</v>
      </c>
      <c r="P1719">
        <f>AVERAGE($E1719,$N1719)</f>
        <v>718</v>
      </c>
      <c r="Q1719" t="s">
        <v>8325</v>
      </c>
      <c r="R1719" t="s">
        <v>8347</v>
      </c>
      <c r="S1719" t="s">
        <v>8293</v>
      </c>
      <c r="T1719" t="b">
        <v>0</v>
      </c>
    </row>
    <row r="1720" spans="1:20" x14ac:dyDescent="0.3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 s="9">
        <f>(I1720/86400)+25569+(-5/24)</f>
        <v>42503.999305555553</v>
      </c>
      <c r="K1720">
        <v>1459435149</v>
      </c>
      <c r="L1720" s="9">
        <f>($K1720/86400)+DATE(1970,1,1)</f>
        <v>42460.610520833332</v>
      </c>
      <c r="M1720" t="b">
        <v>0</v>
      </c>
      <c r="N1720">
        <v>2</v>
      </c>
      <c r="O1720" s="5">
        <f>($E1720/$D1720)*100</f>
        <v>0.2142857142857143</v>
      </c>
      <c r="P1720">
        <f>AVERAGE($E1720,$N1720)</f>
        <v>38.5</v>
      </c>
      <c r="Q1720" t="s">
        <v>8325</v>
      </c>
      <c r="R1720" t="s">
        <v>8347</v>
      </c>
      <c r="S1720" t="s">
        <v>8293</v>
      </c>
      <c r="T1720" t="b">
        <v>0</v>
      </c>
    </row>
    <row r="1721" spans="1:20" ht="66" x14ac:dyDescent="0.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 s="9">
        <f>(I1721/86400)+25569+(-5/24)</f>
        <v>41899.326284722221</v>
      </c>
      <c r="K1721">
        <v>1408366191</v>
      </c>
      <c r="L1721" s="9">
        <f>($K1721/86400)+DATE(1970,1,1)</f>
        <v>41869.534618055557</v>
      </c>
      <c r="M1721" t="b">
        <v>0</v>
      </c>
      <c r="N1721">
        <v>3</v>
      </c>
      <c r="O1721" s="5">
        <f>($E1721/$D1721)*100</f>
        <v>0.87500000000000011</v>
      </c>
      <c r="P1721">
        <f>AVERAGE($E1721,$N1721)</f>
        <v>19</v>
      </c>
      <c r="Q1721" t="s">
        <v>8325</v>
      </c>
      <c r="R1721" t="s">
        <v>8347</v>
      </c>
      <c r="S1721" t="s">
        <v>8293</v>
      </c>
      <c r="T1721" t="b">
        <v>0</v>
      </c>
    </row>
    <row r="1722" spans="1:20" ht="66" x14ac:dyDescent="0.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 s="9">
        <f>(I1722/86400)+25569+(-5/24)</f>
        <v>41952.616562499999</v>
      </c>
      <c r="K1722">
        <v>1412966871</v>
      </c>
      <c r="L1722" s="9">
        <f>($K1722/86400)+DATE(1970,1,1)</f>
        <v>41922.783229166671</v>
      </c>
      <c r="M1722" t="b">
        <v>0</v>
      </c>
      <c r="N1722">
        <v>8</v>
      </c>
      <c r="O1722" s="5">
        <f>($E1722/$D1722)*100</f>
        <v>5.625</v>
      </c>
      <c r="P1722">
        <f>AVERAGE($E1722,$N1722)</f>
        <v>116.5</v>
      </c>
      <c r="Q1722" t="s">
        <v>8325</v>
      </c>
      <c r="R1722" t="s">
        <v>8347</v>
      </c>
      <c r="S1722" t="s">
        <v>8293</v>
      </c>
      <c r="T1722" t="b">
        <v>0</v>
      </c>
    </row>
    <row r="1723" spans="1:20" ht="66" x14ac:dyDescent="0.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 s="9">
        <f>(I1723/86400)+25569+(-5/24)</f>
        <v>42349.25304398148</v>
      </c>
      <c r="K1723">
        <v>1447239863</v>
      </c>
      <c r="L1723" s="9">
        <f>($K1723/86400)+DATE(1970,1,1)</f>
        <v>42319.461377314816</v>
      </c>
      <c r="M1723" t="b">
        <v>0</v>
      </c>
      <c r="N1723">
        <v>0</v>
      </c>
      <c r="O1723" s="5">
        <f>($E1723/$D1723)*100</f>
        <v>0</v>
      </c>
      <c r="P1723">
        <f>AVERAGE($E1723,$N1723)</f>
        <v>0</v>
      </c>
      <c r="Q1723" t="s">
        <v>8325</v>
      </c>
      <c r="R1723" t="s">
        <v>8347</v>
      </c>
      <c r="S1723" t="s">
        <v>8293</v>
      </c>
      <c r="T1723" t="b">
        <v>0</v>
      </c>
    </row>
    <row r="1724" spans="1:20" ht="49.5" x14ac:dyDescent="0.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 s="9">
        <f>(I1724/86400)+25569+(-5/24)</f>
        <v>42462.798611111109</v>
      </c>
      <c r="K1724">
        <v>1456441429</v>
      </c>
      <c r="L1724" s="9">
        <f>($K1724/86400)+DATE(1970,1,1)</f>
        <v>42425.960983796293</v>
      </c>
      <c r="M1724" t="b">
        <v>0</v>
      </c>
      <c r="N1724">
        <v>1</v>
      </c>
      <c r="O1724" s="5">
        <f>($E1724/$D1724)*100</f>
        <v>3.4722222222222224E-2</v>
      </c>
      <c r="P1724">
        <f>AVERAGE($E1724,$N1724)</f>
        <v>1</v>
      </c>
      <c r="Q1724" t="s">
        <v>8325</v>
      </c>
      <c r="R1724" t="s">
        <v>8347</v>
      </c>
      <c r="S1724" t="s">
        <v>8293</v>
      </c>
      <c r="T1724" t="b">
        <v>0</v>
      </c>
    </row>
    <row r="1725" spans="1:20" ht="66" x14ac:dyDescent="0.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 s="9">
        <f>(I1725/86400)+25569+(-5/24)</f>
        <v>42186.041666666664</v>
      </c>
      <c r="K1725">
        <v>1430855315</v>
      </c>
      <c r="L1725" s="9">
        <f>($K1725/86400)+DATE(1970,1,1)</f>
        <v>42129.82540509259</v>
      </c>
      <c r="M1725" t="b">
        <v>0</v>
      </c>
      <c r="N1725">
        <v>3</v>
      </c>
      <c r="O1725" s="5">
        <f>($E1725/$D1725)*100</f>
        <v>6.5</v>
      </c>
      <c r="P1725">
        <f>AVERAGE($E1725,$N1725)</f>
        <v>326.5</v>
      </c>
      <c r="Q1725" t="s">
        <v>8325</v>
      </c>
      <c r="R1725" t="s">
        <v>8347</v>
      </c>
      <c r="S1725" t="s">
        <v>8293</v>
      </c>
      <c r="T1725" t="b">
        <v>0</v>
      </c>
    </row>
    <row r="1726" spans="1:20" ht="66" x14ac:dyDescent="0.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 s="9">
        <f>(I1726/86400)+25569+(-5/24)</f>
        <v>41942.724097222221</v>
      </c>
      <c r="K1726">
        <v>1412115762</v>
      </c>
      <c r="L1726" s="9">
        <f>($K1726/86400)+DATE(1970,1,1)</f>
        <v>41912.932430555556</v>
      </c>
      <c r="M1726" t="b">
        <v>0</v>
      </c>
      <c r="N1726">
        <v>4</v>
      </c>
      <c r="O1726" s="5">
        <f>($E1726/$D1726)*100</f>
        <v>0.58333333333333337</v>
      </c>
      <c r="P1726">
        <f>AVERAGE($E1726,$N1726)</f>
        <v>19.5</v>
      </c>
      <c r="Q1726" t="s">
        <v>8325</v>
      </c>
      <c r="R1726" t="s">
        <v>8347</v>
      </c>
      <c r="S1726" t="s">
        <v>8293</v>
      </c>
      <c r="T1726" t="b">
        <v>0</v>
      </c>
    </row>
    <row r="1727" spans="1:20" ht="66" x14ac:dyDescent="0.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 s="9">
        <f>(I1727/86400)+25569+(-5/24)</f>
        <v>41875.759826388887</v>
      </c>
      <c r="K1727">
        <v>1406330049</v>
      </c>
      <c r="L1727" s="9">
        <f>($K1727/86400)+DATE(1970,1,1)</f>
        <v>41845.968159722222</v>
      </c>
      <c r="M1727" t="b">
        <v>0</v>
      </c>
      <c r="N1727">
        <v>9</v>
      </c>
      <c r="O1727" s="5">
        <f>($E1727/$D1727)*100</f>
        <v>10.181818181818182</v>
      </c>
      <c r="P1727">
        <f>AVERAGE($E1727,$N1727)</f>
        <v>284.5</v>
      </c>
      <c r="Q1727" t="s">
        <v>8325</v>
      </c>
      <c r="R1727" t="s">
        <v>8347</v>
      </c>
      <c r="S1727" t="s">
        <v>8293</v>
      </c>
      <c r="T1727" t="b">
        <v>0</v>
      </c>
    </row>
    <row r="1728" spans="1:20" ht="33" x14ac:dyDescent="0.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 s="9">
        <f>(I1728/86400)+25569+(-5/24)</f>
        <v>41817.711388888885</v>
      </c>
      <c r="K1728">
        <v>1401401064</v>
      </c>
      <c r="L1728" s="9">
        <f>($K1728/86400)+DATE(1970,1,1)</f>
        <v>41788.919722222221</v>
      </c>
      <c r="M1728" t="b">
        <v>0</v>
      </c>
      <c r="N1728">
        <v>16</v>
      </c>
      <c r="O1728" s="5">
        <f>($E1728/$D1728)*100</f>
        <v>33.784615384615385</v>
      </c>
      <c r="P1728">
        <f>AVERAGE($E1728,$N1728)</f>
        <v>1106</v>
      </c>
      <c r="Q1728" t="s">
        <v>8325</v>
      </c>
      <c r="R1728" t="s">
        <v>8347</v>
      </c>
      <c r="S1728" t="s">
        <v>8293</v>
      </c>
      <c r="T1728" t="b">
        <v>0</v>
      </c>
    </row>
    <row r="1729" spans="1:20" ht="66" x14ac:dyDescent="0.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 s="9">
        <f>(I1729/86400)+25569+(-5/24)</f>
        <v>42099.249999999993</v>
      </c>
      <c r="K1729">
        <v>1423520177</v>
      </c>
      <c r="L1729" s="9">
        <f>($K1729/86400)+DATE(1970,1,1)</f>
        <v>42044.927974537037</v>
      </c>
      <c r="M1729" t="b">
        <v>0</v>
      </c>
      <c r="N1729">
        <v>1</v>
      </c>
      <c r="O1729" s="5">
        <f>($E1729/$D1729)*100</f>
        <v>3.3333333333333333E-2</v>
      </c>
      <c r="P1729">
        <f>AVERAGE($E1729,$N1729)</f>
        <v>1</v>
      </c>
      <c r="Q1729" t="s">
        <v>8325</v>
      </c>
      <c r="R1729" t="s">
        <v>8347</v>
      </c>
      <c r="S1729" t="s">
        <v>8293</v>
      </c>
      <c r="T1729" t="b">
        <v>0</v>
      </c>
    </row>
    <row r="1730" spans="1:20" ht="49.5" x14ac:dyDescent="0.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 s="9">
        <f>(I1730/86400)+25569+(-5/24)</f>
        <v>42298.417523148142</v>
      </c>
      <c r="K1730">
        <v>1442847674</v>
      </c>
      <c r="L1730" s="9">
        <f>($K1730/86400)+DATE(1970,1,1)</f>
        <v>42268.625856481478</v>
      </c>
      <c r="M1730" t="b">
        <v>0</v>
      </c>
      <c r="N1730">
        <v>7</v>
      </c>
      <c r="O1730" s="5">
        <f>($E1730/$D1730)*100</f>
        <v>68.400000000000006</v>
      </c>
      <c r="P1730">
        <f>AVERAGE($E1730,$N1730)</f>
        <v>431</v>
      </c>
      <c r="Q1730" t="s">
        <v>8325</v>
      </c>
      <c r="R1730" t="s">
        <v>8347</v>
      </c>
      <c r="S1730" t="s">
        <v>8293</v>
      </c>
      <c r="T1730" t="b">
        <v>0</v>
      </c>
    </row>
    <row r="1731" spans="1:20" ht="66" x14ac:dyDescent="0.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 s="9">
        <f>(I1731/86400)+25569+(-5/24)</f>
        <v>42530.843819444439</v>
      </c>
      <c r="K1731">
        <v>1460337306</v>
      </c>
      <c r="L1731" s="9">
        <f>($K1731/86400)+DATE(1970,1,1)</f>
        <v>42471.052152777775</v>
      </c>
      <c r="M1731" t="b">
        <v>0</v>
      </c>
      <c r="N1731">
        <v>0</v>
      </c>
      <c r="O1731" s="5">
        <f>($E1731/$D1731)*100</f>
        <v>0</v>
      </c>
      <c r="P1731">
        <f>AVERAGE($E1731,$N1731)</f>
        <v>0</v>
      </c>
      <c r="Q1731" t="s">
        <v>8325</v>
      </c>
      <c r="R1731" t="s">
        <v>8347</v>
      </c>
      <c r="S1731" t="s">
        <v>8293</v>
      </c>
      <c r="T1731" t="b">
        <v>0</v>
      </c>
    </row>
    <row r="1732" spans="1:20" ht="49.5" x14ac:dyDescent="0.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 s="9">
        <f>(I1732/86400)+25569+(-5/24)</f>
        <v>42301.879432870366</v>
      </c>
      <c r="K1732">
        <v>1443146783</v>
      </c>
      <c r="L1732" s="9">
        <f>($K1732/86400)+DATE(1970,1,1)</f>
        <v>42272.087766203702</v>
      </c>
      <c r="M1732" t="b">
        <v>0</v>
      </c>
      <c r="N1732">
        <v>0</v>
      </c>
      <c r="O1732" s="5">
        <f>($E1732/$D1732)*100</f>
        <v>0</v>
      </c>
      <c r="P1732">
        <f>AVERAGE($E1732,$N1732)</f>
        <v>0</v>
      </c>
      <c r="Q1732" t="s">
        <v>8325</v>
      </c>
      <c r="R1732" t="s">
        <v>8347</v>
      </c>
      <c r="S1732" t="s">
        <v>8293</v>
      </c>
      <c r="T1732" t="b">
        <v>0</v>
      </c>
    </row>
    <row r="1733" spans="1:20" ht="33" x14ac:dyDescent="0.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 s="9">
        <f>(I1733/86400)+25569+(-5/24)</f>
        <v>42166.416666666664</v>
      </c>
      <c r="K1733">
        <v>1432849552</v>
      </c>
      <c r="L1733" s="9">
        <f>($K1733/86400)+DATE(1970,1,1)</f>
        <v>42152.906851851847</v>
      </c>
      <c r="M1733" t="b">
        <v>0</v>
      </c>
      <c r="N1733">
        <v>0</v>
      </c>
      <c r="O1733" s="5">
        <f>($E1733/$D1733)*100</f>
        <v>0</v>
      </c>
      <c r="P1733">
        <f>AVERAGE($E1733,$N1733)</f>
        <v>0</v>
      </c>
      <c r="Q1733" t="s">
        <v>8325</v>
      </c>
      <c r="R1733" t="s">
        <v>8347</v>
      </c>
      <c r="S1733" t="s">
        <v>8293</v>
      </c>
      <c r="T1733" t="b">
        <v>0</v>
      </c>
    </row>
    <row r="1734" spans="1:20" ht="66" x14ac:dyDescent="0.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 s="9">
        <f>(I1734/86400)+25569+(-5/24)</f>
        <v>42384.999999999993</v>
      </c>
      <c r="K1734">
        <v>1447777481</v>
      </c>
      <c r="L1734" s="9">
        <f>($K1734/86400)+DATE(1970,1,1)</f>
        <v>42325.683807870373</v>
      </c>
      <c r="M1734" t="b">
        <v>0</v>
      </c>
      <c r="N1734">
        <v>0</v>
      </c>
      <c r="O1734" s="5">
        <f>($E1734/$D1734)*100</f>
        <v>0</v>
      </c>
      <c r="P1734">
        <f>AVERAGE($E1734,$N1734)</f>
        <v>0</v>
      </c>
      <c r="Q1734" t="s">
        <v>8325</v>
      </c>
      <c r="R1734" t="s">
        <v>8347</v>
      </c>
      <c r="S1734" t="s">
        <v>8293</v>
      </c>
      <c r="T1734" t="b">
        <v>0</v>
      </c>
    </row>
    <row r="1735" spans="1:20" ht="66" x14ac:dyDescent="0.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 s="9">
        <f>(I1735/86400)+25569+(-5/24)</f>
        <v>42626.687499999993</v>
      </c>
      <c r="K1735">
        <v>1472746374</v>
      </c>
      <c r="L1735" s="9">
        <f>($K1735/86400)+DATE(1970,1,1)</f>
        <v>42614.675625000003</v>
      </c>
      <c r="M1735" t="b">
        <v>0</v>
      </c>
      <c r="N1735">
        <v>0</v>
      </c>
      <c r="O1735" s="5">
        <f>($E1735/$D1735)*100</f>
        <v>0</v>
      </c>
      <c r="P1735">
        <f>AVERAGE($E1735,$N1735)</f>
        <v>0</v>
      </c>
      <c r="Q1735" t="s">
        <v>8325</v>
      </c>
      <c r="R1735" t="s">
        <v>8347</v>
      </c>
      <c r="S1735" t="s">
        <v>8293</v>
      </c>
      <c r="T1735" t="b">
        <v>0</v>
      </c>
    </row>
    <row r="1736" spans="1:20" ht="49.5" x14ac:dyDescent="0.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 s="9">
        <f>(I1736/86400)+25569+(-5/24)</f>
        <v>42131.828194444439</v>
      </c>
      <c r="K1736">
        <v>1428454356</v>
      </c>
      <c r="L1736" s="9">
        <f>($K1736/86400)+DATE(1970,1,1)</f>
        <v>42102.036527777775</v>
      </c>
      <c r="M1736" t="b">
        <v>0</v>
      </c>
      <c r="N1736">
        <v>1</v>
      </c>
      <c r="O1736" s="5">
        <f>($E1736/$D1736)*100</f>
        <v>2.2222222222222223E-2</v>
      </c>
      <c r="P1736">
        <f>AVERAGE($E1736,$N1736)</f>
        <v>1</v>
      </c>
      <c r="Q1736" t="s">
        <v>8325</v>
      </c>
      <c r="R1736" t="s">
        <v>8347</v>
      </c>
      <c r="S1736" t="s">
        <v>8293</v>
      </c>
      <c r="T1736" t="b">
        <v>0</v>
      </c>
    </row>
    <row r="1737" spans="1:20" ht="49.5" x14ac:dyDescent="0.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 s="9">
        <f>(I1737/86400)+25569+(-5/24)</f>
        <v>42589.605844907404</v>
      </c>
      <c r="K1737">
        <v>1468006345</v>
      </c>
      <c r="L1737" s="9">
        <f>($K1737/86400)+DATE(1970,1,1)</f>
        <v>42559.81417824074</v>
      </c>
      <c r="M1737" t="b">
        <v>0</v>
      </c>
      <c r="N1737">
        <v>2</v>
      </c>
      <c r="O1737" s="5">
        <f>($E1737/$D1737)*100</f>
        <v>11</v>
      </c>
      <c r="P1737">
        <f>AVERAGE($E1737,$N1737)</f>
        <v>56</v>
      </c>
      <c r="Q1737" t="s">
        <v>8325</v>
      </c>
      <c r="R1737" t="s">
        <v>8347</v>
      </c>
      <c r="S1737" t="s">
        <v>8293</v>
      </c>
      <c r="T1737" t="b">
        <v>0</v>
      </c>
    </row>
    <row r="1738" spans="1:20" ht="49.5" x14ac:dyDescent="0.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 s="9">
        <f>(I1738/86400)+25569+(-5/24)</f>
        <v>42316.694826388884</v>
      </c>
      <c r="K1738">
        <v>1444423233</v>
      </c>
      <c r="L1738" s="9">
        <f>($K1738/86400)+DATE(1970,1,1)</f>
        <v>42286.861493055556</v>
      </c>
      <c r="M1738" t="b">
        <v>0</v>
      </c>
      <c r="N1738">
        <v>1</v>
      </c>
      <c r="O1738" s="5">
        <f>($E1738/$D1738)*100</f>
        <v>0.73333333333333328</v>
      </c>
      <c r="P1738">
        <f>AVERAGE($E1738,$N1738)</f>
        <v>11.5</v>
      </c>
      <c r="Q1738" t="s">
        <v>8325</v>
      </c>
      <c r="R1738" t="s">
        <v>8347</v>
      </c>
      <c r="S1738" t="s">
        <v>8293</v>
      </c>
      <c r="T1738" t="b">
        <v>0</v>
      </c>
    </row>
    <row r="1739" spans="1:20" ht="66" x14ac:dyDescent="0.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 s="9">
        <f>(I1739/86400)+25569+(-5/24)</f>
        <v>42205.740648148145</v>
      </c>
      <c r="K1739">
        <v>1434840392</v>
      </c>
      <c r="L1739" s="9">
        <f>($K1739/86400)+DATE(1970,1,1)</f>
        <v>42175.948981481481</v>
      </c>
      <c r="M1739" t="b">
        <v>0</v>
      </c>
      <c r="N1739">
        <v>15</v>
      </c>
      <c r="O1739" s="5">
        <f>($E1739/$D1739)*100</f>
        <v>21.25</v>
      </c>
      <c r="P1739">
        <f>AVERAGE($E1739,$N1739)</f>
        <v>432.5</v>
      </c>
      <c r="Q1739" t="s">
        <v>8325</v>
      </c>
      <c r="R1739" t="s">
        <v>8347</v>
      </c>
      <c r="S1739" t="s">
        <v>8293</v>
      </c>
      <c r="T1739" t="b">
        <v>0</v>
      </c>
    </row>
    <row r="1740" spans="1:20" ht="49.5" x14ac:dyDescent="0.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 s="9">
        <f>(I1740/86400)+25569+(-5/24)</f>
        <v>41914.665995370371</v>
      </c>
      <c r="K1740">
        <v>1409691542</v>
      </c>
      <c r="L1740" s="9">
        <f>($K1740/86400)+DATE(1970,1,1)</f>
        <v>41884.874328703707</v>
      </c>
      <c r="M1740" t="b">
        <v>0</v>
      </c>
      <c r="N1740">
        <v>1</v>
      </c>
      <c r="O1740" s="5">
        <f>($E1740/$D1740)*100</f>
        <v>0.4</v>
      </c>
      <c r="P1740">
        <f>AVERAGE($E1740,$N1740)</f>
        <v>10.5</v>
      </c>
      <c r="Q1740" t="s">
        <v>8325</v>
      </c>
      <c r="R1740" t="s">
        <v>8347</v>
      </c>
      <c r="S1740" t="s">
        <v>8293</v>
      </c>
      <c r="T1740" t="b">
        <v>0</v>
      </c>
    </row>
    <row r="1741" spans="1:20" ht="49.5" x14ac:dyDescent="0.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 s="9">
        <f>(I1741/86400)+25569+(-5/24)</f>
        <v>42494.624212962961</v>
      </c>
      <c r="K1741">
        <v>1457297932</v>
      </c>
      <c r="L1741" s="9">
        <f>($K1741/86400)+DATE(1970,1,1)</f>
        <v>42435.874212962968</v>
      </c>
      <c r="M1741" t="b">
        <v>0</v>
      </c>
      <c r="N1741">
        <v>1</v>
      </c>
      <c r="O1741" s="5">
        <f>($E1741/$D1741)*100</f>
        <v>0.1</v>
      </c>
      <c r="P1741">
        <f>AVERAGE($E1741,$N1741)</f>
        <v>1</v>
      </c>
      <c r="Q1741" t="s">
        <v>8325</v>
      </c>
      <c r="R1741" t="s">
        <v>8347</v>
      </c>
      <c r="S1741" t="s">
        <v>8293</v>
      </c>
      <c r="T1741" t="b">
        <v>0</v>
      </c>
    </row>
    <row r="1742" spans="1:20" ht="66" x14ac:dyDescent="0.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 s="9">
        <f>(I1742/86400)+25569+(-5/24)</f>
        <v>42201.609050925923</v>
      </c>
      <c r="K1742">
        <v>1434483422</v>
      </c>
      <c r="L1742" s="9">
        <f>($K1742/86400)+DATE(1970,1,1)</f>
        <v>42171.817384259259</v>
      </c>
      <c r="M1742" t="b">
        <v>0</v>
      </c>
      <c r="N1742">
        <v>0</v>
      </c>
      <c r="O1742" s="5">
        <f>($E1742/$D1742)*100</f>
        <v>0</v>
      </c>
      <c r="P1742">
        <f>AVERAGE($E1742,$N1742)</f>
        <v>0</v>
      </c>
      <c r="Q1742" t="s">
        <v>8325</v>
      </c>
      <c r="R1742" t="s">
        <v>8347</v>
      </c>
      <c r="S1742" t="s">
        <v>8293</v>
      </c>
      <c r="T1742" t="b">
        <v>0</v>
      </c>
    </row>
    <row r="1743" spans="1:20" ht="49.5" x14ac:dyDescent="0.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 s="9">
        <f>(I1743/86400)+25569+(-5/24)</f>
        <v>42165.419803240737</v>
      </c>
      <c r="K1743">
        <v>1430060671</v>
      </c>
      <c r="L1743" s="9">
        <f>($K1743/86400)+DATE(1970,1,1)</f>
        <v>42120.628136574072</v>
      </c>
      <c r="M1743" t="b">
        <v>0</v>
      </c>
      <c r="N1743">
        <v>52</v>
      </c>
      <c r="O1743" s="5">
        <f>($E1743/$D1743)*100</f>
        <v>110.83333333333334</v>
      </c>
      <c r="P1743">
        <f>AVERAGE($E1743,$N1743)</f>
        <v>691</v>
      </c>
      <c r="Q1743" t="s">
        <v>8338</v>
      </c>
      <c r="R1743" t="s">
        <v>8339</v>
      </c>
      <c r="S1743" t="s">
        <v>8285</v>
      </c>
      <c r="T1743" t="b">
        <v>1</v>
      </c>
    </row>
    <row r="1744" spans="1:20" ht="66" x14ac:dyDescent="0.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 s="9">
        <f>(I1744/86400)+25569+(-5/24)</f>
        <v>42742.666666666664</v>
      </c>
      <c r="K1744">
        <v>1481058170</v>
      </c>
      <c r="L1744" s="9">
        <f>($K1744/86400)+DATE(1970,1,1)</f>
        <v>42710.876967592594</v>
      </c>
      <c r="M1744" t="b">
        <v>0</v>
      </c>
      <c r="N1744">
        <v>34</v>
      </c>
      <c r="O1744" s="5">
        <f>($E1744/$D1744)*100</f>
        <v>108.74999999999999</v>
      </c>
      <c r="P1744">
        <f>AVERAGE($E1744,$N1744)</f>
        <v>1104.5</v>
      </c>
      <c r="Q1744" t="s">
        <v>8338</v>
      </c>
      <c r="R1744" t="s">
        <v>8339</v>
      </c>
      <c r="S1744" t="s">
        <v>8285</v>
      </c>
      <c r="T1744" t="b">
        <v>1</v>
      </c>
    </row>
    <row r="1745" spans="1:20" ht="49.5" x14ac:dyDescent="0.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 s="9">
        <f>(I1745/86400)+25569+(-5/24)</f>
        <v>42608.957638888889</v>
      </c>
      <c r="K1745">
        <v>1470348775</v>
      </c>
      <c r="L1745" s="9">
        <f>($K1745/86400)+DATE(1970,1,1)</f>
        <v>42586.925636574073</v>
      </c>
      <c r="M1745" t="b">
        <v>0</v>
      </c>
      <c r="N1745">
        <v>67</v>
      </c>
      <c r="O1745" s="5">
        <f>($E1745/$D1745)*100</f>
        <v>100.41666666666667</v>
      </c>
      <c r="P1745">
        <f>AVERAGE($E1745,$N1745)</f>
        <v>3046</v>
      </c>
      <c r="Q1745" t="s">
        <v>8338</v>
      </c>
      <c r="R1745" t="s">
        <v>8339</v>
      </c>
      <c r="S1745" t="s">
        <v>8285</v>
      </c>
      <c r="T1745" t="b">
        <v>1</v>
      </c>
    </row>
    <row r="1746" spans="1:20" ht="66" x14ac:dyDescent="0.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 s="9">
        <f>(I1746/86400)+25569+(-5/24)</f>
        <v>42071.355057870365</v>
      </c>
      <c r="K1746">
        <v>1421937077</v>
      </c>
      <c r="L1746" s="9">
        <f>($K1746/86400)+DATE(1970,1,1)</f>
        <v>42026.605057870373</v>
      </c>
      <c r="M1746" t="b">
        <v>0</v>
      </c>
      <c r="N1746">
        <v>70</v>
      </c>
      <c r="O1746" s="5">
        <f>($E1746/$D1746)*100</f>
        <v>118.45454545454545</v>
      </c>
      <c r="P1746">
        <f>AVERAGE($E1746,$N1746)</f>
        <v>3292.5</v>
      </c>
      <c r="Q1746" t="s">
        <v>8338</v>
      </c>
      <c r="R1746" t="s">
        <v>8339</v>
      </c>
      <c r="S1746" t="s">
        <v>8285</v>
      </c>
      <c r="T1746" t="b">
        <v>1</v>
      </c>
    </row>
    <row r="1747" spans="1:20" ht="66" x14ac:dyDescent="0.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 s="9">
        <f>(I1747/86400)+25569+(-5/24)</f>
        <v>42725.874999999993</v>
      </c>
      <c r="K1747">
        <v>1479276838</v>
      </c>
      <c r="L1747" s="9">
        <f>($K1747/86400)+DATE(1970,1,1)</f>
        <v>42690.259699074071</v>
      </c>
      <c r="M1747" t="b">
        <v>0</v>
      </c>
      <c r="N1747">
        <v>89</v>
      </c>
      <c r="O1747" s="5">
        <f>($E1747/$D1747)*100</f>
        <v>114.01428571428571</v>
      </c>
      <c r="P1747">
        <f>AVERAGE($E1747,$N1747)</f>
        <v>4035</v>
      </c>
      <c r="Q1747" t="s">
        <v>8338</v>
      </c>
      <c r="R1747" t="s">
        <v>8339</v>
      </c>
      <c r="S1747" t="s">
        <v>8285</v>
      </c>
      <c r="T1747" t="b">
        <v>1</v>
      </c>
    </row>
    <row r="1748" spans="1:20" ht="66" x14ac:dyDescent="0.3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 s="9">
        <f>(I1748/86400)+25569+(-5/24)</f>
        <v>42697.874999999993</v>
      </c>
      <c r="K1748">
        <v>1477368867</v>
      </c>
      <c r="L1748" s="9">
        <f>($K1748/86400)+DATE(1970,1,1)</f>
        <v>42668.176701388889</v>
      </c>
      <c r="M1748" t="b">
        <v>0</v>
      </c>
      <c r="N1748">
        <v>107</v>
      </c>
      <c r="O1748" s="5">
        <f>($E1748/$D1748)*100</f>
        <v>148.10000000000002</v>
      </c>
      <c r="P1748">
        <f>AVERAGE($E1748,$N1748)</f>
        <v>11161</v>
      </c>
      <c r="Q1748" t="s">
        <v>8338</v>
      </c>
      <c r="R1748" t="s">
        <v>8339</v>
      </c>
      <c r="S1748" t="s">
        <v>8285</v>
      </c>
      <c r="T1748" t="b">
        <v>1</v>
      </c>
    </row>
    <row r="1749" spans="1:20" ht="66" x14ac:dyDescent="0.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 s="9">
        <f>(I1749/86400)+25569+(-5/24)</f>
        <v>42321.416666666664</v>
      </c>
      <c r="K1749">
        <v>1444904830</v>
      </c>
      <c r="L1749" s="9">
        <f>($K1749/86400)+DATE(1970,1,1)</f>
        <v>42292.435532407406</v>
      </c>
      <c r="M1749" t="b">
        <v>0</v>
      </c>
      <c r="N1749">
        <v>159</v>
      </c>
      <c r="O1749" s="5">
        <f>($E1749/$D1749)*100</f>
        <v>104.95555555555556</v>
      </c>
      <c r="P1749">
        <f>AVERAGE($E1749,$N1749)</f>
        <v>4802.5</v>
      </c>
      <c r="Q1749" t="s">
        <v>8338</v>
      </c>
      <c r="R1749" t="s">
        <v>8339</v>
      </c>
      <c r="S1749" t="s">
        <v>8285</v>
      </c>
      <c r="T1749" t="b">
        <v>1</v>
      </c>
    </row>
    <row r="1750" spans="1:20" ht="49.5" x14ac:dyDescent="0.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 s="9">
        <f>(I1750/86400)+25569+(-5/24)</f>
        <v>42249.742395833331</v>
      </c>
      <c r="K1750">
        <v>1438642143</v>
      </c>
      <c r="L1750" s="9">
        <f>($K1750/86400)+DATE(1970,1,1)</f>
        <v>42219.950729166667</v>
      </c>
      <c r="M1750" t="b">
        <v>0</v>
      </c>
      <c r="N1750">
        <v>181</v>
      </c>
      <c r="O1750" s="5">
        <f>($E1750/$D1750)*100</f>
        <v>129.94800000000001</v>
      </c>
      <c r="P1750">
        <f>AVERAGE($E1750,$N1750)</f>
        <v>32577.5</v>
      </c>
      <c r="Q1750" t="s">
        <v>8338</v>
      </c>
      <c r="R1750" t="s">
        <v>8339</v>
      </c>
      <c r="S1750" t="s">
        <v>8285</v>
      </c>
      <c r="T1750" t="b">
        <v>1</v>
      </c>
    </row>
    <row r="1751" spans="1:20" ht="49.5" x14ac:dyDescent="0.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 s="9">
        <f>(I1751/86400)+25569+(-5/24)</f>
        <v>42795.583333333336</v>
      </c>
      <c r="K1751">
        <v>1485213921</v>
      </c>
      <c r="L1751" s="9">
        <f>($K1751/86400)+DATE(1970,1,1)</f>
        <v>42758.975937499999</v>
      </c>
      <c r="M1751" t="b">
        <v>0</v>
      </c>
      <c r="N1751">
        <v>131</v>
      </c>
      <c r="O1751" s="5">
        <f>($E1751/$D1751)*100</f>
        <v>123.48756218905473</v>
      </c>
      <c r="P1751">
        <f>AVERAGE($E1751,$N1751)</f>
        <v>6270.75</v>
      </c>
      <c r="Q1751" t="s">
        <v>8338</v>
      </c>
      <c r="R1751" t="s">
        <v>8339</v>
      </c>
      <c r="S1751" t="s">
        <v>8285</v>
      </c>
      <c r="T1751" t="b">
        <v>1</v>
      </c>
    </row>
    <row r="1752" spans="1:20" ht="66" x14ac:dyDescent="0.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 s="9">
        <f>(I1752/86400)+25569+(-5/24)</f>
        <v>42479.628518518519</v>
      </c>
      <c r="K1752">
        <v>1458936304</v>
      </c>
      <c r="L1752" s="9">
        <f>($K1752/86400)+DATE(1970,1,1)</f>
        <v>42454.836851851855</v>
      </c>
      <c r="M1752" t="b">
        <v>0</v>
      </c>
      <c r="N1752">
        <v>125</v>
      </c>
      <c r="O1752" s="5">
        <f>($E1752/$D1752)*100</f>
        <v>201.62</v>
      </c>
      <c r="P1752">
        <f>AVERAGE($E1752,$N1752)</f>
        <v>5103</v>
      </c>
      <c r="Q1752" t="s">
        <v>8338</v>
      </c>
      <c r="R1752" t="s">
        <v>8339</v>
      </c>
      <c r="S1752" t="s">
        <v>8285</v>
      </c>
      <c r="T1752" t="b">
        <v>1</v>
      </c>
    </row>
    <row r="1753" spans="1:20" ht="33" x14ac:dyDescent="0.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 s="9">
        <f>(I1753/86400)+25569+(-5/24)</f>
        <v>42082.5315162037</v>
      </c>
      <c r="K1753">
        <v>1424198723</v>
      </c>
      <c r="L1753" s="9">
        <f>($K1753/86400)+DATE(1970,1,1)</f>
        <v>42052.7815162037</v>
      </c>
      <c r="M1753" t="b">
        <v>0</v>
      </c>
      <c r="N1753">
        <v>61</v>
      </c>
      <c r="O1753" s="5">
        <f>($E1753/$D1753)*100</f>
        <v>102.89999999999999</v>
      </c>
      <c r="P1753">
        <f>AVERAGE($E1753,$N1753)</f>
        <v>5175.5</v>
      </c>
      <c r="Q1753" t="s">
        <v>8338</v>
      </c>
      <c r="R1753" t="s">
        <v>8339</v>
      </c>
      <c r="S1753" t="s">
        <v>8285</v>
      </c>
      <c r="T1753" t="b">
        <v>1</v>
      </c>
    </row>
    <row r="1754" spans="1:20" ht="49.5" x14ac:dyDescent="0.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 s="9">
        <f>(I1754/86400)+25569+(-5/24)</f>
        <v>42657.044930555552</v>
      </c>
      <c r="K1754">
        <v>1473833082</v>
      </c>
      <c r="L1754" s="9">
        <f>($K1754/86400)+DATE(1970,1,1)</f>
        <v>42627.253263888888</v>
      </c>
      <c r="M1754" t="b">
        <v>0</v>
      </c>
      <c r="N1754">
        <v>90</v>
      </c>
      <c r="O1754" s="5">
        <f>($E1754/$D1754)*100</f>
        <v>260.16666666666663</v>
      </c>
      <c r="P1754">
        <f>AVERAGE($E1754,$N1754)</f>
        <v>1606</v>
      </c>
      <c r="Q1754" t="s">
        <v>8338</v>
      </c>
      <c r="R1754" t="s">
        <v>8339</v>
      </c>
      <c r="S1754" t="s">
        <v>8285</v>
      </c>
      <c r="T1754" t="b">
        <v>1</v>
      </c>
    </row>
    <row r="1755" spans="1:20" ht="49.5" x14ac:dyDescent="0.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 s="9">
        <f>(I1755/86400)+25569+(-5/24)</f>
        <v>42450.499629629623</v>
      </c>
      <c r="K1755">
        <v>1455991168</v>
      </c>
      <c r="L1755" s="9">
        <f>($K1755/86400)+DATE(1970,1,1)</f>
        <v>42420.74962962963</v>
      </c>
      <c r="M1755" t="b">
        <v>0</v>
      </c>
      <c r="N1755">
        <v>35</v>
      </c>
      <c r="O1755" s="5">
        <f>($E1755/$D1755)*100</f>
        <v>108</v>
      </c>
      <c r="P1755">
        <f>AVERAGE($E1755,$N1755)</f>
        <v>8117.5</v>
      </c>
      <c r="Q1755" t="s">
        <v>8338</v>
      </c>
      <c r="R1755" t="s">
        <v>8339</v>
      </c>
      <c r="S1755" t="s">
        <v>8285</v>
      </c>
      <c r="T1755" t="b">
        <v>1</v>
      </c>
    </row>
    <row r="1756" spans="1:20" ht="66" x14ac:dyDescent="0.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 s="9">
        <f>(I1756/86400)+25569+(-5/24)</f>
        <v>42097.626770833333</v>
      </c>
      <c r="K1756">
        <v>1425502953</v>
      </c>
      <c r="L1756" s="9">
        <f>($K1756/86400)+DATE(1970,1,1)</f>
        <v>42067.876770833333</v>
      </c>
      <c r="M1756" t="b">
        <v>0</v>
      </c>
      <c r="N1756">
        <v>90</v>
      </c>
      <c r="O1756" s="5">
        <f>($E1756/$D1756)*100</f>
        <v>110.52941176470587</v>
      </c>
      <c r="P1756">
        <f>AVERAGE($E1756,$N1756)</f>
        <v>4742.5</v>
      </c>
      <c r="Q1756" t="s">
        <v>8338</v>
      </c>
      <c r="R1756" t="s">
        <v>8339</v>
      </c>
      <c r="S1756" t="s">
        <v>8285</v>
      </c>
      <c r="T1756" t="b">
        <v>1</v>
      </c>
    </row>
    <row r="1757" spans="1:20" ht="66" x14ac:dyDescent="0.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 s="9">
        <f>(I1757/86400)+25569+(-5/24)</f>
        <v>42282.580567129626</v>
      </c>
      <c r="K1757">
        <v>1441479361</v>
      </c>
      <c r="L1757" s="9">
        <f>($K1757/86400)+DATE(1970,1,1)</f>
        <v>42252.788900462961</v>
      </c>
      <c r="M1757" t="b">
        <v>0</v>
      </c>
      <c r="N1757">
        <v>4</v>
      </c>
      <c r="O1757" s="5">
        <f>($E1757/$D1757)*100</f>
        <v>120</v>
      </c>
      <c r="P1757">
        <f>AVERAGE($E1757,$N1757)</f>
        <v>17</v>
      </c>
      <c r="Q1757" t="s">
        <v>8338</v>
      </c>
      <c r="R1757" t="s">
        <v>8339</v>
      </c>
      <c r="S1757" t="s">
        <v>8285</v>
      </c>
      <c r="T1757" t="b">
        <v>1</v>
      </c>
    </row>
    <row r="1758" spans="1:20" ht="49.5" x14ac:dyDescent="0.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 s="9">
        <f>(I1758/86400)+25569+(-5/24)</f>
        <v>42610.959131944437</v>
      </c>
      <c r="K1758">
        <v>1468987269</v>
      </c>
      <c r="L1758" s="9">
        <f>($K1758/86400)+DATE(1970,1,1)</f>
        <v>42571.167465277773</v>
      </c>
      <c r="M1758" t="b">
        <v>0</v>
      </c>
      <c r="N1758">
        <v>120</v>
      </c>
      <c r="O1758" s="5">
        <f>($E1758/$D1758)*100</f>
        <v>102.82909090909091</v>
      </c>
      <c r="P1758">
        <f>AVERAGE($E1758,$N1758)</f>
        <v>2887.8</v>
      </c>
      <c r="Q1758" t="s">
        <v>8338</v>
      </c>
      <c r="R1758" t="s">
        <v>8339</v>
      </c>
      <c r="S1758" t="s">
        <v>8285</v>
      </c>
      <c r="T1758" t="b">
        <v>1</v>
      </c>
    </row>
    <row r="1759" spans="1:20" ht="49.5" x14ac:dyDescent="0.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 s="9">
        <f>(I1759/86400)+25569+(-5/24)</f>
        <v>42763.603472222218</v>
      </c>
      <c r="K1759">
        <v>1483041083</v>
      </c>
      <c r="L1759" s="9">
        <f>($K1759/86400)+DATE(1970,1,1)</f>
        <v>42733.827349537038</v>
      </c>
      <c r="M1759" t="b">
        <v>0</v>
      </c>
      <c r="N1759">
        <v>14</v>
      </c>
      <c r="O1759" s="5">
        <f>($E1759/$D1759)*100</f>
        <v>115.99999999999999</v>
      </c>
      <c r="P1759">
        <f>AVERAGE($E1759,$N1759)</f>
        <v>2907</v>
      </c>
      <c r="Q1759" t="s">
        <v>8338</v>
      </c>
      <c r="R1759" t="s">
        <v>8339</v>
      </c>
      <c r="S1759" t="s">
        <v>8285</v>
      </c>
      <c r="T1759" t="b">
        <v>1</v>
      </c>
    </row>
    <row r="1760" spans="1:20" ht="66" x14ac:dyDescent="0.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 s="9">
        <f>(I1760/86400)+25569+(-5/24)</f>
        <v>42565.74759259259</v>
      </c>
      <c r="K1760">
        <v>1463352992</v>
      </c>
      <c r="L1760" s="9">
        <f>($K1760/86400)+DATE(1970,1,1)</f>
        <v>42505.955925925926</v>
      </c>
      <c r="M1760" t="b">
        <v>0</v>
      </c>
      <c r="N1760">
        <v>27</v>
      </c>
      <c r="O1760" s="5">
        <f>($E1760/$D1760)*100</f>
        <v>114.7</v>
      </c>
      <c r="P1760">
        <f>AVERAGE($E1760,$N1760)</f>
        <v>587</v>
      </c>
      <c r="Q1760" t="s">
        <v>8338</v>
      </c>
      <c r="R1760" t="s">
        <v>8339</v>
      </c>
      <c r="S1760" t="s">
        <v>8285</v>
      </c>
      <c r="T1760" t="b">
        <v>1</v>
      </c>
    </row>
    <row r="1761" spans="1:20" ht="33" x14ac:dyDescent="0.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 s="9">
        <f>(I1761/86400)+25569+(-5/24)</f>
        <v>42088.579039351847</v>
      </c>
      <c r="K1761">
        <v>1425585229</v>
      </c>
      <c r="L1761" s="9">
        <f>($K1761/86400)+DATE(1970,1,1)</f>
        <v>42068.829039351855</v>
      </c>
      <c r="M1761" t="b">
        <v>0</v>
      </c>
      <c r="N1761">
        <v>49</v>
      </c>
      <c r="O1761" s="5">
        <f>($E1761/$D1761)*100</f>
        <v>106.60000000000001</v>
      </c>
      <c r="P1761">
        <f>AVERAGE($E1761,$N1761)</f>
        <v>2689.5</v>
      </c>
      <c r="Q1761" t="s">
        <v>8338</v>
      </c>
      <c r="R1761" t="s">
        <v>8339</v>
      </c>
      <c r="S1761" t="s">
        <v>8285</v>
      </c>
      <c r="T1761" t="b">
        <v>1</v>
      </c>
    </row>
    <row r="1762" spans="1:20" ht="66" x14ac:dyDescent="0.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 s="9">
        <f>(I1762/86400)+25569+(-5/24)</f>
        <v>42425.464270833334</v>
      </c>
      <c r="K1762">
        <v>1454688513</v>
      </c>
      <c r="L1762" s="9">
        <f>($K1762/86400)+DATE(1970,1,1)</f>
        <v>42405.67260416667</v>
      </c>
      <c r="M1762" t="b">
        <v>0</v>
      </c>
      <c r="N1762">
        <v>102</v>
      </c>
      <c r="O1762" s="5">
        <f>($E1762/$D1762)*100</f>
        <v>165.44</v>
      </c>
      <c r="P1762">
        <f>AVERAGE($E1762,$N1762)</f>
        <v>4187</v>
      </c>
      <c r="Q1762" t="s">
        <v>8338</v>
      </c>
      <c r="R1762" t="s">
        <v>8339</v>
      </c>
      <c r="S1762" t="s">
        <v>8285</v>
      </c>
      <c r="T1762" t="b">
        <v>1</v>
      </c>
    </row>
    <row r="1763" spans="1:20" ht="33" x14ac:dyDescent="0.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 s="9">
        <f>(I1763/86400)+25569+(-5/24)</f>
        <v>42259.359490740739</v>
      </c>
      <c r="K1763">
        <v>1437745060</v>
      </c>
      <c r="L1763" s="9">
        <f>($K1763/86400)+DATE(1970,1,1)</f>
        <v>42209.567824074074</v>
      </c>
      <c r="M1763" t="b">
        <v>0</v>
      </c>
      <c r="N1763">
        <v>3</v>
      </c>
      <c r="O1763" s="5">
        <f>($E1763/$D1763)*100</f>
        <v>155</v>
      </c>
      <c r="P1763">
        <f>AVERAGE($E1763,$N1763)</f>
        <v>79</v>
      </c>
      <c r="Q1763" t="s">
        <v>8338</v>
      </c>
      <c r="R1763" t="s">
        <v>8339</v>
      </c>
      <c r="S1763" t="s">
        <v>8285</v>
      </c>
      <c r="T1763" t="b">
        <v>1</v>
      </c>
    </row>
    <row r="1764" spans="1:20" ht="33" x14ac:dyDescent="0.3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 s="9">
        <f>(I1764/86400)+25569+(-5/24)</f>
        <v>42440.773668981477</v>
      </c>
      <c r="K1764">
        <v>1455147245</v>
      </c>
      <c r="L1764" s="9">
        <f>($K1764/86400)+DATE(1970,1,1)</f>
        <v>42410.982002314813</v>
      </c>
      <c r="M1764" t="b">
        <v>0</v>
      </c>
      <c r="N1764">
        <v>25</v>
      </c>
      <c r="O1764" s="5">
        <f>($E1764/$D1764)*100</f>
        <v>885</v>
      </c>
      <c r="P1764">
        <f>AVERAGE($E1764,$N1764)</f>
        <v>455</v>
      </c>
      <c r="Q1764" t="s">
        <v>8338</v>
      </c>
      <c r="R1764" t="s">
        <v>8339</v>
      </c>
      <c r="S1764" t="s">
        <v>8285</v>
      </c>
      <c r="T1764" t="b">
        <v>1</v>
      </c>
    </row>
    <row r="1765" spans="1:20" ht="66" x14ac:dyDescent="0.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 s="9">
        <f>(I1765/86400)+25569+(-5/24)</f>
        <v>42666.660185185181</v>
      </c>
      <c r="K1765">
        <v>1474663840</v>
      </c>
      <c r="L1765" s="9">
        <f>($K1765/86400)+DATE(1970,1,1)</f>
        <v>42636.868518518517</v>
      </c>
      <c r="M1765" t="b">
        <v>0</v>
      </c>
      <c r="N1765">
        <v>118</v>
      </c>
      <c r="O1765" s="5">
        <f>($E1765/$D1765)*100</f>
        <v>101.90833333333333</v>
      </c>
      <c r="P1765">
        <f>AVERAGE($E1765,$N1765)</f>
        <v>6173.5</v>
      </c>
      <c r="Q1765" t="s">
        <v>8338</v>
      </c>
      <c r="R1765" t="s">
        <v>8339</v>
      </c>
      <c r="S1765" t="s">
        <v>8285</v>
      </c>
      <c r="T1765" t="b">
        <v>1</v>
      </c>
    </row>
    <row r="1766" spans="1:20" ht="66" x14ac:dyDescent="0.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 s="9">
        <f>(I1766/86400)+25569+(-5/24)</f>
        <v>41854.27753472222</v>
      </c>
      <c r="K1766">
        <v>1404560379</v>
      </c>
      <c r="L1766" s="9">
        <f>($K1766/86400)+DATE(1970,1,1)</f>
        <v>41825.485868055555</v>
      </c>
      <c r="M1766" t="b">
        <v>1</v>
      </c>
      <c r="N1766">
        <v>39</v>
      </c>
      <c r="O1766" s="5">
        <f>($E1766/$D1766)*100</f>
        <v>19.600000000000001</v>
      </c>
      <c r="P1766">
        <f>AVERAGE($E1766,$N1766)</f>
        <v>1097.5</v>
      </c>
      <c r="Q1766" t="s">
        <v>8338</v>
      </c>
      <c r="R1766" t="s">
        <v>8339</v>
      </c>
      <c r="S1766" t="s">
        <v>8285</v>
      </c>
      <c r="T1766" t="b">
        <v>0</v>
      </c>
    </row>
    <row r="1767" spans="1:20" ht="66" x14ac:dyDescent="0.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 s="9">
        <f>(I1767/86400)+25569+(-5/24)</f>
        <v>41864.772129629629</v>
      </c>
      <c r="K1767">
        <v>1405380712</v>
      </c>
      <c r="L1767" s="9">
        <f>($K1767/86400)+DATE(1970,1,1)</f>
        <v>41834.980462962965</v>
      </c>
      <c r="M1767" t="b">
        <v>1</v>
      </c>
      <c r="N1767">
        <v>103</v>
      </c>
      <c r="O1767" s="5">
        <f>($E1767/$D1767)*100</f>
        <v>59.467839999999995</v>
      </c>
      <c r="P1767">
        <f>AVERAGE($E1767,$N1767)</f>
        <v>3768.24</v>
      </c>
      <c r="Q1767" t="s">
        <v>8338</v>
      </c>
      <c r="R1767" t="s">
        <v>8339</v>
      </c>
      <c r="S1767" t="s">
        <v>8285</v>
      </c>
      <c r="T1767" t="b">
        <v>0</v>
      </c>
    </row>
    <row r="1768" spans="1:20" ht="33" x14ac:dyDescent="0.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 s="9">
        <f>(I1768/86400)+25569+(-5/24)</f>
        <v>41876.65148148148</v>
      </c>
      <c r="K1768">
        <v>1407184688</v>
      </c>
      <c r="L1768" s="9">
        <f>($K1768/86400)+DATE(1970,1,1)</f>
        <v>41855.859814814816</v>
      </c>
      <c r="M1768" t="b">
        <v>1</v>
      </c>
      <c r="N1768">
        <v>0</v>
      </c>
      <c r="O1768" s="5">
        <f>($E1768/$D1768)*100</f>
        <v>0</v>
      </c>
      <c r="P1768">
        <f>AVERAGE($E1768,$N1768)</f>
        <v>0</v>
      </c>
      <c r="Q1768" t="s">
        <v>8338</v>
      </c>
      <c r="R1768" t="s">
        <v>8339</v>
      </c>
      <c r="S1768" t="s">
        <v>8285</v>
      </c>
      <c r="T1768" t="b">
        <v>0</v>
      </c>
    </row>
    <row r="1769" spans="1:20" ht="49.5" x14ac:dyDescent="0.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 s="9">
        <f>(I1769/86400)+25569+(-5/24)</f>
        <v>41854.450046296297</v>
      </c>
      <c r="K1769">
        <v>1404488884</v>
      </c>
      <c r="L1769" s="9">
        <f>($K1769/86400)+DATE(1970,1,1)</f>
        <v>41824.658379629633</v>
      </c>
      <c r="M1769" t="b">
        <v>1</v>
      </c>
      <c r="N1769">
        <v>39</v>
      </c>
      <c r="O1769" s="5">
        <f>($E1769/$D1769)*100</f>
        <v>45.72</v>
      </c>
      <c r="P1769">
        <f>AVERAGE($E1769,$N1769)</f>
        <v>1162.5</v>
      </c>
      <c r="Q1769" t="s">
        <v>8338</v>
      </c>
      <c r="R1769" t="s">
        <v>8339</v>
      </c>
      <c r="S1769" t="s">
        <v>8285</v>
      </c>
      <c r="T1769" t="b">
        <v>0</v>
      </c>
    </row>
    <row r="1770" spans="1:20" ht="49.5" x14ac:dyDescent="0.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 s="9">
        <f>(I1770/86400)+25569+(-5/24)</f>
        <v>41909.352361111109</v>
      </c>
      <c r="K1770">
        <v>1406640444</v>
      </c>
      <c r="L1770" s="9">
        <f>($K1770/86400)+DATE(1970,1,1)</f>
        <v>41849.560694444444</v>
      </c>
      <c r="M1770" t="b">
        <v>1</v>
      </c>
      <c r="N1770">
        <v>15</v>
      </c>
      <c r="O1770" s="5">
        <f>($E1770/$D1770)*100</f>
        <v>3.74</v>
      </c>
      <c r="P1770">
        <f>AVERAGE($E1770,$N1770)</f>
        <v>101</v>
      </c>
      <c r="Q1770" t="s">
        <v>8338</v>
      </c>
      <c r="R1770" t="s">
        <v>8339</v>
      </c>
      <c r="S1770" t="s">
        <v>8285</v>
      </c>
      <c r="T1770" t="b">
        <v>0</v>
      </c>
    </row>
    <row r="1771" spans="1:20" ht="49.5" x14ac:dyDescent="0.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 s="9">
        <f>(I1771/86400)+25569+(-5/24)</f>
        <v>42017.610636574071</v>
      </c>
      <c r="K1771">
        <v>1418585959</v>
      </c>
      <c r="L1771" s="9">
        <f>($K1771/86400)+DATE(1970,1,1)</f>
        <v>41987.818969907406</v>
      </c>
      <c r="M1771" t="b">
        <v>1</v>
      </c>
      <c r="N1771">
        <v>22</v>
      </c>
      <c r="O1771" s="5">
        <f>($E1771/$D1771)*100</f>
        <v>2.7025000000000001</v>
      </c>
      <c r="P1771">
        <f>AVERAGE($E1771,$N1771)</f>
        <v>551.5</v>
      </c>
      <c r="Q1771" t="s">
        <v>8338</v>
      </c>
      <c r="R1771" t="s">
        <v>8339</v>
      </c>
      <c r="S1771" t="s">
        <v>8285</v>
      </c>
      <c r="T1771" t="b">
        <v>0</v>
      </c>
    </row>
    <row r="1772" spans="1:20" ht="66" x14ac:dyDescent="0.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 s="9">
        <f>(I1772/86400)+25569+(-5/24)</f>
        <v>41926.571689814817</v>
      </c>
      <c r="K1772">
        <v>1410288194</v>
      </c>
      <c r="L1772" s="9">
        <f>($K1772/86400)+DATE(1970,1,1)</f>
        <v>41891.780023148152</v>
      </c>
      <c r="M1772" t="b">
        <v>1</v>
      </c>
      <c r="N1772">
        <v>92</v>
      </c>
      <c r="O1772" s="5">
        <f>($E1772/$D1772)*100</f>
        <v>56.51428571428572</v>
      </c>
      <c r="P1772">
        <f>AVERAGE($E1772,$N1772)</f>
        <v>6969</v>
      </c>
      <c r="Q1772" t="s">
        <v>8338</v>
      </c>
      <c r="R1772" t="s">
        <v>8339</v>
      </c>
      <c r="S1772" t="s">
        <v>8285</v>
      </c>
      <c r="T1772" t="b">
        <v>0</v>
      </c>
    </row>
    <row r="1773" spans="1:20" ht="66" x14ac:dyDescent="0.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 s="9">
        <f>(I1773/86400)+25569+(-5/24)</f>
        <v>41935.771296296291</v>
      </c>
      <c r="K1773">
        <v>1411515040</v>
      </c>
      <c r="L1773" s="9">
        <f>($K1773/86400)+DATE(1970,1,1)</f>
        <v>41905.979629629626</v>
      </c>
      <c r="M1773" t="b">
        <v>1</v>
      </c>
      <c r="N1773">
        <v>25</v>
      </c>
      <c r="O1773" s="5">
        <f>($E1773/$D1773)*100</f>
        <v>21.30952380952381</v>
      </c>
      <c r="P1773">
        <f>AVERAGE($E1773,$N1773)</f>
        <v>460</v>
      </c>
      <c r="Q1773" t="s">
        <v>8338</v>
      </c>
      <c r="R1773" t="s">
        <v>8339</v>
      </c>
      <c r="S1773" t="s">
        <v>8285</v>
      </c>
      <c r="T1773" t="b">
        <v>0</v>
      </c>
    </row>
    <row r="1774" spans="1:20" ht="49.5" x14ac:dyDescent="0.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 s="9">
        <f>(I1774/86400)+25569+(-5/24)</f>
        <v>41826.509675925925</v>
      </c>
      <c r="K1774">
        <v>1399482836</v>
      </c>
      <c r="L1774" s="9">
        <f>($K1774/86400)+DATE(1970,1,1)</f>
        <v>41766.718009259261</v>
      </c>
      <c r="M1774" t="b">
        <v>1</v>
      </c>
      <c r="N1774">
        <v>19</v>
      </c>
      <c r="O1774" s="5">
        <f>($E1774/$D1774)*100</f>
        <v>15.6</v>
      </c>
      <c r="P1774">
        <f>AVERAGE($E1774,$N1774)</f>
        <v>438.5</v>
      </c>
      <c r="Q1774" t="s">
        <v>8338</v>
      </c>
      <c r="R1774" t="s">
        <v>8339</v>
      </c>
      <c r="S1774" t="s">
        <v>8285</v>
      </c>
      <c r="T1774" t="b">
        <v>0</v>
      </c>
    </row>
    <row r="1775" spans="1:20" ht="66" x14ac:dyDescent="0.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 s="9">
        <f>(I1775/86400)+25569+(-5/24)</f>
        <v>42023.552060185182</v>
      </c>
      <c r="K1775">
        <v>1417803298</v>
      </c>
      <c r="L1775" s="9">
        <f>($K1775/86400)+DATE(1970,1,1)</f>
        <v>41978.760393518518</v>
      </c>
      <c r="M1775" t="b">
        <v>1</v>
      </c>
      <c r="N1775">
        <v>19</v>
      </c>
      <c r="O1775" s="5">
        <f>($E1775/$D1775)*100</f>
        <v>6.2566666666666677</v>
      </c>
      <c r="P1775">
        <f>AVERAGE($E1775,$N1775)</f>
        <v>948</v>
      </c>
      <c r="Q1775" t="s">
        <v>8338</v>
      </c>
      <c r="R1775" t="s">
        <v>8339</v>
      </c>
      <c r="S1775" t="s">
        <v>8285</v>
      </c>
      <c r="T1775" t="b">
        <v>0</v>
      </c>
    </row>
    <row r="1776" spans="1:20" ht="66" x14ac:dyDescent="0.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 s="9">
        <f>(I1776/86400)+25569+(-5/24)</f>
        <v>41972.415972222218</v>
      </c>
      <c r="K1776">
        <v>1413609292</v>
      </c>
      <c r="L1776" s="9">
        <f>($K1776/86400)+DATE(1970,1,1)</f>
        <v>41930.218657407408</v>
      </c>
      <c r="M1776" t="b">
        <v>1</v>
      </c>
      <c r="N1776">
        <v>13</v>
      </c>
      <c r="O1776" s="5">
        <f>($E1776/$D1776)*100</f>
        <v>45.92</v>
      </c>
      <c r="P1776">
        <f>AVERAGE($E1776,$N1776)</f>
        <v>580.5</v>
      </c>
      <c r="Q1776" t="s">
        <v>8338</v>
      </c>
      <c r="R1776" t="s">
        <v>8339</v>
      </c>
      <c r="S1776" t="s">
        <v>8285</v>
      </c>
      <c r="T1776" t="b">
        <v>0</v>
      </c>
    </row>
    <row r="1777" spans="1:20" ht="49.5" x14ac:dyDescent="0.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 s="9">
        <f>(I1777/86400)+25569+(-5/24)</f>
        <v>41936.768055555549</v>
      </c>
      <c r="K1777">
        <v>1410305160</v>
      </c>
      <c r="L1777" s="9">
        <f>($K1777/86400)+DATE(1970,1,1)</f>
        <v>41891.976388888885</v>
      </c>
      <c r="M1777" t="b">
        <v>1</v>
      </c>
      <c r="N1777">
        <v>124</v>
      </c>
      <c r="O1777" s="5">
        <f>($E1777/$D1777)*100</f>
        <v>65.101538461538468</v>
      </c>
      <c r="P1777">
        <f>AVERAGE($E1777,$N1777)</f>
        <v>10641</v>
      </c>
      <c r="Q1777" t="s">
        <v>8338</v>
      </c>
      <c r="R1777" t="s">
        <v>8339</v>
      </c>
      <c r="S1777" t="s">
        <v>8285</v>
      </c>
      <c r="T1777" t="b">
        <v>0</v>
      </c>
    </row>
    <row r="1778" spans="1:20" ht="49.5" x14ac:dyDescent="0.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 s="9">
        <f>(I1778/86400)+25569+(-5/24)</f>
        <v>41941.748506944445</v>
      </c>
      <c r="K1778">
        <v>1411513071</v>
      </c>
      <c r="L1778" s="9">
        <f>($K1778/86400)+DATE(1970,1,1)</f>
        <v>41905.95684027778</v>
      </c>
      <c r="M1778" t="b">
        <v>1</v>
      </c>
      <c r="N1778">
        <v>4</v>
      </c>
      <c r="O1778" s="5">
        <f>($E1778/$D1778)*100</f>
        <v>6.7</v>
      </c>
      <c r="P1778">
        <f>AVERAGE($E1778,$N1778)</f>
        <v>169.5</v>
      </c>
      <c r="Q1778" t="s">
        <v>8338</v>
      </c>
      <c r="R1778" t="s">
        <v>8339</v>
      </c>
      <c r="S1778" t="s">
        <v>8285</v>
      </c>
      <c r="T1778" t="b">
        <v>0</v>
      </c>
    </row>
    <row r="1779" spans="1:20" ht="66" x14ac:dyDescent="0.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 s="9">
        <f>(I1779/86400)+25569+(-5/24)</f>
        <v>42055.14876157407</v>
      </c>
      <c r="K1779">
        <v>1421829253</v>
      </c>
      <c r="L1779" s="9">
        <f>($K1779/86400)+DATE(1970,1,1)</f>
        <v>42025.357094907406</v>
      </c>
      <c r="M1779" t="b">
        <v>1</v>
      </c>
      <c r="N1779">
        <v>10</v>
      </c>
      <c r="O1779" s="5">
        <f>($E1779/$D1779)*100</f>
        <v>13.5625</v>
      </c>
      <c r="P1779">
        <f>AVERAGE($E1779,$N1779)</f>
        <v>330.5</v>
      </c>
      <c r="Q1779" t="s">
        <v>8338</v>
      </c>
      <c r="R1779" t="s">
        <v>8339</v>
      </c>
      <c r="S1779" t="s">
        <v>8285</v>
      </c>
      <c r="T1779" t="b">
        <v>0</v>
      </c>
    </row>
    <row r="1780" spans="1:20" ht="66" x14ac:dyDescent="0.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 s="9">
        <f>(I1780/86400)+25569+(-5/24)</f>
        <v>42090.613368055558</v>
      </c>
      <c r="K1780">
        <v>1423600995</v>
      </c>
      <c r="L1780" s="9">
        <f>($K1780/86400)+DATE(1970,1,1)</f>
        <v>42045.86336805555</v>
      </c>
      <c r="M1780" t="b">
        <v>1</v>
      </c>
      <c r="N1780">
        <v>15</v>
      </c>
      <c r="O1780" s="5">
        <f>($E1780/$D1780)*100</f>
        <v>1.9900000000000002</v>
      </c>
      <c r="P1780">
        <f>AVERAGE($E1780,$N1780)</f>
        <v>505</v>
      </c>
      <c r="Q1780" t="s">
        <v>8338</v>
      </c>
      <c r="R1780" t="s">
        <v>8339</v>
      </c>
      <c r="S1780" t="s">
        <v>8285</v>
      </c>
      <c r="T1780" t="b">
        <v>0</v>
      </c>
    </row>
    <row r="1781" spans="1:20" ht="66" x14ac:dyDescent="0.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 s="9">
        <f>(I1781/86400)+25569+(-5/24)</f>
        <v>42615.483564814807</v>
      </c>
      <c r="K1781">
        <v>1470242180</v>
      </c>
      <c r="L1781" s="9">
        <f>($K1781/86400)+DATE(1970,1,1)</f>
        <v>42585.691898148143</v>
      </c>
      <c r="M1781" t="b">
        <v>1</v>
      </c>
      <c r="N1781">
        <v>38</v>
      </c>
      <c r="O1781" s="5">
        <f>($E1781/$D1781)*100</f>
        <v>36.236363636363642</v>
      </c>
      <c r="P1781">
        <f>AVERAGE($E1781,$N1781)</f>
        <v>2012</v>
      </c>
      <c r="Q1781" t="s">
        <v>8338</v>
      </c>
      <c r="R1781" t="s">
        <v>8339</v>
      </c>
      <c r="S1781" t="s">
        <v>8285</v>
      </c>
      <c r="T1781" t="b">
        <v>0</v>
      </c>
    </row>
    <row r="1782" spans="1:20" ht="66" x14ac:dyDescent="0.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 s="9">
        <f>(I1782/86400)+25569+(-5/24)</f>
        <v>42553.392476851848</v>
      </c>
      <c r="K1782">
        <v>1462285510</v>
      </c>
      <c r="L1782" s="9">
        <f>($K1782/86400)+DATE(1970,1,1)</f>
        <v>42493.600810185184</v>
      </c>
      <c r="M1782" t="b">
        <v>1</v>
      </c>
      <c r="N1782">
        <v>152</v>
      </c>
      <c r="O1782" s="5">
        <f>($E1782/$D1782)*100</f>
        <v>39.743333333333339</v>
      </c>
      <c r="P1782">
        <f>AVERAGE($E1782,$N1782)</f>
        <v>6037.5</v>
      </c>
      <c r="Q1782" t="s">
        <v>8338</v>
      </c>
      <c r="R1782" t="s">
        <v>8339</v>
      </c>
      <c r="S1782" t="s">
        <v>8285</v>
      </c>
      <c r="T1782" t="b">
        <v>0</v>
      </c>
    </row>
    <row r="1783" spans="1:20" ht="66" x14ac:dyDescent="0.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 s="9">
        <f>(I1783/86400)+25569+(-5/24)</f>
        <v>42628.409085648142</v>
      </c>
      <c r="K1783">
        <v>1471272545</v>
      </c>
      <c r="L1783" s="9">
        <f>($K1783/86400)+DATE(1970,1,1)</f>
        <v>42597.617418981477</v>
      </c>
      <c r="M1783" t="b">
        <v>1</v>
      </c>
      <c r="N1783">
        <v>24</v>
      </c>
      <c r="O1783" s="5">
        <f>($E1783/$D1783)*100</f>
        <v>25.763636363636365</v>
      </c>
      <c r="P1783">
        <f>AVERAGE($E1783,$N1783)</f>
        <v>720.5</v>
      </c>
      <c r="Q1783" t="s">
        <v>8338</v>
      </c>
      <c r="R1783" t="s">
        <v>8339</v>
      </c>
      <c r="S1783" t="s">
        <v>8285</v>
      </c>
      <c r="T1783" t="b">
        <v>0</v>
      </c>
    </row>
    <row r="1784" spans="1:20" ht="66" x14ac:dyDescent="0.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 s="9">
        <f>(I1784/86400)+25569+(-5/24)</f>
        <v>42421.366770833331</v>
      </c>
      <c r="K1784">
        <v>1453211289</v>
      </c>
      <c r="L1784" s="9">
        <f>($K1784/86400)+DATE(1970,1,1)</f>
        <v>42388.575104166666</v>
      </c>
      <c r="M1784" t="b">
        <v>1</v>
      </c>
      <c r="N1784">
        <v>76</v>
      </c>
      <c r="O1784" s="5">
        <f>($E1784/$D1784)*100</f>
        <v>15.491428571428573</v>
      </c>
      <c r="P1784">
        <f>AVERAGE($E1784,$N1784)</f>
        <v>2749</v>
      </c>
      <c r="Q1784" t="s">
        <v>8338</v>
      </c>
      <c r="R1784" t="s">
        <v>8339</v>
      </c>
      <c r="S1784" t="s">
        <v>8285</v>
      </c>
      <c r="T1784" t="b">
        <v>0</v>
      </c>
    </row>
    <row r="1785" spans="1:20" ht="66" x14ac:dyDescent="0.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 s="9">
        <f>(I1785/86400)+25569+(-5/24)</f>
        <v>42145.741643518515</v>
      </c>
      <c r="K1785">
        <v>1429656478</v>
      </c>
      <c r="L1785" s="9">
        <f>($K1785/86400)+DATE(1970,1,1)</f>
        <v>42115.949976851851</v>
      </c>
      <c r="M1785" t="b">
        <v>1</v>
      </c>
      <c r="N1785">
        <v>185</v>
      </c>
      <c r="O1785" s="5">
        <f>($E1785/$D1785)*100</f>
        <v>23.692499999999999</v>
      </c>
      <c r="P1785">
        <f>AVERAGE($E1785,$N1785)</f>
        <v>4831</v>
      </c>
      <c r="Q1785" t="s">
        <v>8338</v>
      </c>
      <c r="R1785" t="s">
        <v>8339</v>
      </c>
      <c r="S1785" t="s">
        <v>8285</v>
      </c>
      <c r="T1785" t="b">
        <v>0</v>
      </c>
    </row>
    <row r="1786" spans="1:20" ht="66" x14ac:dyDescent="0.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 s="9">
        <f>(I1786/86400)+25569+(-5/24)</f>
        <v>42034.934027777774</v>
      </c>
      <c r="K1786">
        <v>1419954240</v>
      </c>
      <c r="L1786" s="9">
        <f>($K1786/86400)+DATE(1970,1,1)</f>
        <v>42003.655555555553</v>
      </c>
      <c r="M1786" t="b">
        <v>1</v>
      </c>
      <c r="N1786">
        <v>33</v>
      </c>
      <c r="O1786" s="5">
        <f>($E1786/$D1786)*100</f>
        <v>39.76</v>
      </c>
      <c r="P1786">
        <f>AVERAGE($E1786,$N1786)</f>
        <v>1010.5</v>
      </c>
      <c r="Q1786" t="s">
        <v>8338</v>
      </c>
      <c r="R1786" t="s">
        <v>8339</v>
      </c>
      <c r="S1786" t="s">
        <v>8285</v>
      </c>
      <c r="T1786" t="b">
        <v>0</v>
      </c>
    </row>
    <row r="1787" spans="1:20" ht="49.5" x14ac:dyDescent="0.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 s="9">
        <f>(I1787/86400)+25569+(-5/24)</f>
        <v>41927.791666666664</v>
      </c>
      <c r="K1787">
        <v>1410750855</v>
      </c>
      <c r="L1787" s="9">
        <f>($K1787/86400)+DATE(1970,1,1)</f>
        <v>41897.134895833333</v>
      </c>
      <c r="M1787" t="b">
        <v>1</v>
      </c>
      <c r="N1787">
        <v>108</v>
      </c>
      <c r="O1787" s="5">
        <f>($E1787/$D1787)*100</f>
        <v>20.220833333333331</v>
      </c>
      <c r="P1787">
        <f>AVERAGE($E1787,$N1787)</f>
        <v>2480.5</v>
      </c>
      <c r="Q1787" t="s">
        <v>8338</v>
      </c>
      <c r="R1787" t="s">
        <v>8339</v>
      </c>
      <c r="S1787" t="s">
        <v>8285</v>
      </c>
      <c r="T1787" t="b">
        <v>0</v>
      </c>
    </row>
    <row r="1788" spans="1:20" ht="66" x14ac:dyDescent="0.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 s="9">
        <f>(I1788/86400)+25569+(-5/24)</f>
        <v>41988.342326388891</v>
      </c>
      <c r="K1788">
        <v>1416057177</v>
      </c>
      <c r="L1788" s="9">
        <f>($K1788/86400)+DATE(1970,1,1)</f>
        <v>41958.550659722227</v>
      </c>
      <c r="M1788" t="b">
        <v>1</v>
      </c>
      <c r="N1788">
        <v>29</v>
      </c>
      <c r="O1788" s="5">
        <f>($E1788/$D1788)*100</f>
        <v>47.631578947368418</v>
      </c>
      <c r="P1788">
        <f>AVERAGE($E1788,$N1788)</f>
        <v>467</v>
      </c>
      <c r="Q1788" t="s">
        <v>8338</v>
      </c>
      <c r="R1788" t="s">
        <v>8339</v>
      </c>
      <c r="S1788" t="s">
        <v>8285</v>
      </c>
      <c r="T1788" t="b">
        <v>0</v>
      </c>
    </row>
    <row r="1789" spans="1:20" ht="49.5" x14ac:dyDescent="0.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 s="9">
        <f>(I1789/86400)+25569+(-5/24)</f>
        <v>42098.40552083333</v>
      </c>
      <c r="K1789">
        <v>1425570237</v>
      </c>
      <c r="L1789" s="9">
        <f>($K1789/86400)+DATE(1970,1,1)</f>
        <v>42068.65552083333</v>
      </c>
      <c r="M1789" t="b">
        <v>1</v>
      </c>
      <c r="N1789">
        <v>24</v>
      </c>
      <c r="O1789" s="5">
        <f>($E1789/$D1789)*100</f>
        <v>15.329999999999998</v>
      </c>
      <c r="P1789">
        <f>AVERAGE($E1789,$N1789)</f>
        <v>778.5</v>
      </c>
      <c r="Q1789" t="s">
        <v>8338</v>
      </c>
      <c r="R1789" t="s">
        <v>8339</v>
      </c>
      <c r="S1789" t="s">
        <v>8285</v>
      </c>
      <c r="T1789" t="b">
        <v>0</v>
      </c>
    </row>
    <row r="1790" spans="1:20" ht="49.5" x14ac:dyDescent="0.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 s="9">
        <f>(I1790/86400)+25569+(-5/24)</f>
        <v>41943.740069444444</v>
      </c>
      <c r="K1790">
        <v>1412203542</v>
      </c>
      <c r="L1790" s="9">
        <f>($K1790/86400)+DATE(1970,1,1)</f>
        <v>41913.94840277778</v>
      </c>
      <c r="M1790" t="b">
        <v>1</v>
      </c>
      <c r="N1790">
        <v>4</v>
      </c>
      <c r="O1790" s="5">
        <f>($E1790/$D1790)*100</f>
        <v>1.3818181818181818</v>
      </c>
      <c r="P1790">
        <f>AVERAGE($E1790,$N1790)</f>
        <v>40</v>
      </c>
      <c r="Q1790" t="s">
        <v>8338</v>
      </c>
      <c r="R1790" t="s">
        <v>8339</v>
      </c>
      <c r="S1790" t="s">
        <v>8285</v>
      </c>
      <c r="T1790" t="b">
        <v>0</v>
      </c>
    </row>
    <row r="1791" spans="1:20" ht="66" x14ac:dyDescent="0.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 s="9">
        <f>(I1791/86400)+25569+(-5/24)</f>
        <v>42016.041701388887</v>
      </c>
      <c r="K1791">
        <v>1415858403</v>
      </c>
      <c r="L1791" s="9">
        <f>($K1791/86400)+DATE(1970,1,1)</f>
        <v>41956.250034722223</v>
      </c>
      <c r="M1791" t="b">
        <v>1</v>
      </c>
      <c r="N1791">
        <v>4</v>
      </c>
      <c r="O1791" s="5">
        <f>($E1791/$D1791)*100</f>
        <v>0.5</v>
      </c>
      <c r="P1791">
        <f>AVERAGE($E1791,$N1791)</f>
        <v>22</v>
      </c>
      <c r="Q1791" t="s">
        <v>8338</v>
      </c>
      <c r="R1791" t="s">
        <v>8339</v>
      </c>
      <c r="S1791" t="s">
        <v>8285</v>
      </c>
      <c r="T1791" t="b">
        <v>0</v>
      </c>
    </row>
    <row r="1792" spans="1:20" ht="49.5" x14ac:dyDescent="0.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 s="9">
        <f>(I1792/86400)+25569+(-5/24)</f>
        <v>42040.466180555552</v>
      </c>
      <c r="K1792">
        <v>1420560678</v>
      </c>
      <c r="L1792" s="9">
        <f>($K1792/86400)+DATE(1970,1,1)</f>
        <v>42010.674513888887</v>
      </c>
      <c r="M1792" t="b">
        <v>1</v>
      </c>
      <c r="N1792">
        <v>15</v>
      </c>
      <c r="O1792" s="5">
        <f>($E1792/$D1792)*100</f>
        <v>4.957575757575758</v>
      </c>
      <c r="P1792">
        <f>AVERAGE($E1792,$N1792)</f>
        <v>825.5</v>
      </c>
      <c r="Q1792" t="s">
        <v>8338</v>
      </c>
      <c r="R1792" t="s">
        <v>8339</v>
      </c>
      <c r="S1792" t="s">
        <v>8285</v>
      </c>
      <c r="T1792" t="b">
        <v>0</v>
      </c>
    </row>
    <row r="1793" spans="1:20" ht="49.5" x14ac:dyDescent="0.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 s="9">
        <f>(I1793/86400)+25569+(-5/24)</f>
        <v>42033.532002314816</v>
      </c>
      <c r="K1793">
        <v>1417369565</v>
      </c>
      <c r="L1793" s="9">
        <f>($K1793/86400)+DATE(1970,1,1)</f>
        <v>41973.740335648152</v>
      </c>
      <c r="M1793" t="b">
        <v>1</v>
      </c>
      <c r="N1793">
        <v>4</v>
      </c>
      <c r="O1793" s="5">
        <f>($E1793/$D1793)*100</f>
        <v>3.5666666666666664</v>
      </c>
      <c r="P1793">
        <f>AVERAGE($E1793,$N1793)</f>
        <v>55.5</v>
      </c>
      <c r="Q1793" t="s">
        <v>8338</v>
      </c>
      <c r="R1793" t="s">
        <v>8339</v>
      </c>
      <c r="S1793" t="s">
        <v>8285</v>
      </c>
      <c r="T1793" t="b">
        <v>0</v>
      </c>
    </row>
    <row r="1794" spans="1:20" ht="49.5" x14ac:dyDescent="0.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 s="9">
        <f>(I1794/86400)+25569+(-5/24)</f>
        <v>42226.082638888889</v>
      </c>
      <c r="K1794">
        <v>1435970682</v>
      </c>
      <c r="L1794" s="9">
        <f>($K1794/86400)+DATE(1970,1,1)</f>
        <v>42189.031041666662</v>
      </c>
      <c r="M1794" t="b">
        <v>1</v>
      </c>
      <c r="N1794">
        <v>139</v>
      </c>
      <c r="O1794" s="5">
        <f>($E1794/$D1794)*100</f>
        <v>61.124000000000002</v>
      </c>
      <c r="P1794">
        <f>AVERAGE($E1794,$N1794)</f>
        <v>7710</v>
      </c>
      <c r="Q1794" t="s">
        <v>8338</v>
      </c>
      <c r="R1794" t="s">
        <v>8339</v>
      </c>
      <c r="S1794" t="s">
        <v>8285</v>
      </c>
      <c r="T1794" t="b">
        <v>0</v>
      </c>
    </row>
    <row r="1795" spans="1:20" ht="49.5" x14ac:dyDescent="0.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 s="9">
        <f>(I1795/86400)+25569+(-5/24)</f>
        <v>41970.724999999999</v>
      </c>
      <c r="K1795">
        <v>1414531440</v>
      </c>
      <c r="L1795" s="9">
        <f>($K1795/86400)+DATE(1970,1,1)</f>
        <v>41940.891666666663</v>
      </c>
      <c r="M1795" t="b">
        <v>1</v>
      </c>
      <c r="N1795">
        <v>2</v>
      </c>
      <c r="O1795" s="5">
        <f>($E1795/$D1795)*100</f>
        <v>1.3333333333333335</v>
      </c>
      <c r="P1795">
        <f>AVERAGE($E1795,$N1795)</f>
        <v>21</v>
      </c>
      <c r="Q1795" t="s">
        <v>8338</v>
      </c>
      <c r="R1795" t="s">
        <v>8339</v>
      </c>
      <c r="S1795" t="s">
        <v>8285</v>
      </c>
      <c r="T1795" t="b">
        <v>0</v>
      </c>
    </row>
    <row r="1796" spans="1:20" ht="66" x14ac:dyDescent="0.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 s="9">
        <f>(I1796/86400)+25569+(-5/24)</f>
        <v>42046.342847222222</v>
      </c>
      <c r="K1796">
        <v>1420636422</v>
      </c>
      <c r="L1796" s="9">
        <f>($K1796/86400)+DATE(1970,1,1)</f>
        <v>42011.551180555558</v>
      </c>
      <c r="M1796" t="b">
        <v>1</v>
      </c>
      <c r="N1796">
        <v>18</v>
      </c>
      <c r="O1796" s="5">
        <f>($E1796/$D1796)*100</f>
        <v>11.077777777777778</v>
      </c>
      <c r="P1796">
        <f>AVERAGE($E1796,$N1796)</f>
        <v>507.5</v>
      </c>
      <c r="Q1796" t="s">
        <v>8338</v>
      </c>
      <c r="R1796" t="s">
        <v>8339</v>
      </c>
      <c r="S1796" t="s">
        <v>8285</v>
      </c>
      <c r="T1796" t="b">
        <v>0</v>
      </c>
    </row>
    <row r="1797" spans="1:20" ht="49.5" x14ac:dyDescent="0.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 s="9">
        <f>(I1797/86400)+25569+(-5/24)</f>
        <v>42657.458333333336</v>
      </c>
      <c r="K1797">
        <v>1473922541</v>
      </c>
      <c r="L1797" s="9">
        <f>($K1797/86400)+DATE(1970,1,1)</f>
        <v>42628.288668981477</v>
      </c>
      <c r="M1797" t="b">
        <v>1</v>
      </c>
      <c r="N1797">
        <v>81</v>
      </c>
      <c r="O1797" s="5">
        <f>($E1797/$D1797)*100</f>
        <v>38.735714285714288</v>
      </c>
      <c r="P1797">
        <f>AVERAGE($E1797,$N1797)</f>
        <v>5463.5</v>
      </c>
      <c r="Q1797" t="s">
        <v>8338</v>
      </c>
      <c r="R1797" t="s">
        <v>8339</v>
      </c>
      <c r="S1797" t="s">
        <v>8285</v>
      </c>
      <c r="T1797" t="b">
        <v>0</v>
      </c>
    </row>
    <row r="1798" spans="1:20" ht="66" x14ac:dyDescent="0.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 s="9">
        <f>(I1798/86400)+25569+(-5/24)</f>
        <v>42575.231087962959</v>
      </c>
      <c r="K1798">
        <v>1464172366</v>
      </c>
      <c r="L1798" s="9">
        <f>($K1798/86400)+DATE(1970,1,1)</f>
        <v>42515.439421296294</v>
      </c>
      <c r="M1798" t="b">
        <v>1</v>
      </c>
      <c r="N1798">
        <v>86</v>
      </c>
      <c r="O1798" s="5">
        <f>($E1798/$D1798)*100</f>
        <v>22.05263157894737</v>
      </c>
      <c r="P1798">
        <f>AVERAGE($E1798,$N1798)</f>
        <v>2138</v>
      </c>
      <c r="Q1798" t="s">
        <v>8338</v>
      </c>
      <c r="R1798" t="s">
        <v>8339</v>
      </c>
      <c r="S1798" t="s">
        <v>8285</v>
      </c>
      <c r="T1798" t="b">
        <v>0</v>
      </c>
    </row>
    <row r="1799" spans="1:20" ht="49.5" x14ac:dyDescent="0.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 s="9">
        <f>(I1799/86400)+25569+(-5/24)</f>
        <v>42719.360983796294</v>
      </c>
      <c r="K1799">
        <v>1479217189</v>
      </c>
      <c r="L1799" s="9">
        <f>($K1799/86400)+DATE(1970,1,1)</f>
        <v>42689.56931712963</v>
      </c>
      <c r="M1799" t="b">
        <v>1</v>
      </c>
      <c r="N1799">
        <v>140</v>
      </c>
      <c r="O1799" s="5">
        <f>($E1799/$D1799)*100</f>
        <v>67.55</v>
      </c>
      <c r="P1799">
        <f>AVERAGE($E1799,$N1799)</f>
        <v>3447.5</v>
      </c>
      <c r="Q1799" t="s">
        <v>8338</v>
      </c>
      <c r="R1799" t="s">
        <v>8339</v>
      </c>
      <c r="S1799" t="s">
        <v>8285</v>
      </c>
      <c r="T1799" t="b">
        <v>0</v>
      </c>
    </row>
    <row r="1800" spans="1:20" ht="66" x14ac:dyDescent="0.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 s="9">
        <f>(I1800/86400)+25569+(-5/24)</f>
        <v>42404.118437499994</v>
      </c>
      <c r="K1800">
        <v>1449388233</v>
      </c>
      <c r="L1800" s="9">
        <f>($K1800/86400)+DATE(1970,1,1)</f>
        <v>42344.32677083333</v>
      </c>
      <c r="M1800" t="b">
        <v>1</v>
      </c>
      <c r="N1800">
        <v>37</v>
      </c>
      <c r="O1800" s="5">
        <f>($E1800/$D1800)*100</f>
        <v>13.637499999999999</v>
      </c>
      <c r="P1800">
        <f>AVERAGE($E1800,$N1800)</f>
        <v>1109.5</v>
      </c>
      <c r="Q1800" t="s">
        <v>8338</v>
      </c>
      <c r="R1800" t="s">
        <v>8339</v>
      </c>
      <c r="S1800" t="s">
        <v>8285</v>
      </c>
      <c r="T1800" t="b">
        <v>0</v>
      </c>
    </row>
    <row r="1801" spans="1:20" ht="33" x14ac:dyDescent="0.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 s="9">
        <f>(I1801/86400)+25569+(-5/24)</f>
        <v>41954.676018518519</v>
      </c>
      <c r="K1801">
        <v>1414008808</v>
      </c>
      <c r="L1801" s="9">
        <f>($K1801/86400)+DATE(1970,1,1)</f>
        <v>41934.842685185184</v>
      </c>
      <c r="M1801" t="b">
        <v>1</v>
      </c>
      <c r="N1801">
        <v>6</v>
      </c>
      <c r="O1801" s="5">
        <f>($E1801/$D1801)*100</f>
        <v>1.7457500000000001</v>
      </c>
      <c r="P1801">
        <f>AVERAGE($E1801,$N1801)</f>
        <v>37.914999999999999</v>
      </c>
      <c r="Q1801" t="s">
        <v>8338</v>
      </c>
      <c r="R1801" t="s">
        <v>8339</v>
      </c>
      <c r="S1801" t="s">
        <v>8285</v>
      </c>
      <c r="T1801" t="b">
        <v>0</v>
      </c>
    </row>
    <row r="1802" spans="1:20" ht="66" x14ac:dyDescent="0.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 s="9">
        <f>(I1802/86400)+25569+(-5/24)</f>
        <v>42653.397800925923</v>
      </c>
      <c r="K1802">
        <v>1473517970</v>
      </c>
      <c r="L1802" s="9">
        <f>($K1802/86400)+DATE(1970,1,1)</f>
        <v>42623.606134259258</v>
      </c>
      <c r="M1802" t="b">
        <v>1</v>
      </c>
      <c r="N1802">
        <v>113</v>
      </c>
      <c r="O1802" s="5">
        <f>($E1802/$D1802)*100</f>
        <v>20.44963251188932</v>
      </c>
      <c r="P1802">
        <f>AVERAGE($E1802,$N1802)</f>
        <v>4786.5</v>
      </c>
      <c r="Q1802" t="s">
        <v>8338</v>
      </c>
      <c r="R1802" t="s">
        <v>8339</v>
      </c>
      <c r="S1802" t="s">
        <v>8285</v>
      </c>
      <c r="T1802" t="b">
        <v>0</v>
      </c>
    </row>
    <row r="1803" spans="1:20" ht="66" x14ac:dyDescent="0.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 s="9">
        <f>(I1803/86400)+25569+(-5/24)</f>
        <v>42353.298611111109</v>
      </c>
      <c r="K1803">
        <v>1447429868</v>
      </c>
      <c r="L1803" s="9">
        <f>($K1803/86400)+DATE(1970,1,1)</f>
        <v>42321.660509259258</v>
      </c>
      <c r="M1803" t="b">
        <v>1</v>
      </c>
      <c r="N1803">
        <v>37</v>
      </c>
      <c r="O1803" s="5">
        <f>($E1803/$D1803)*100</f>
        <v>13.852941176470587</v>
      </c>
      <c r="P1803">
        <f>AVERAGE($E1803,$N1803)</f>
        <v>1196</v>
      </c>
      <c r="Q1803" t="s">
        <v>8338</v>
      </c>
      <c r="R1803" t="s">
        <v>8339</v>
      </c>
      <c r="S1803" t="s">
        <v>8285</v>
      </c>
      <c r="T1803" t="b">
        <v>0</v>
      </c>
    </row>
    <row r="1804" spans="1:20" ht="49.5" x14ac:dyDescent="0.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 s="9">
        <f>(I1804/86400)+25569+(-5/24)</f>
        <v>42182.707638888889</v>
      </c>
      <c r="K1804">
        <v>1433416830</v>
      </c>
      <c r="L1804" s="9">
        <f>($K1804/86400)+DATE(1970,1,1)</f>
        <v>42159.47256944445</v>
      </c>
      <c r="M1804" t="b">
        <v>1</v>
      </c>
      <c r="N1804">
        <v>18</v>
      </c>
      <c r="O1804" s="5">
        <f>($E1804/$D1804)*100</f>
        <v>48.485714285714288</v>
      </c>
      <c r="P1804">
        <f>AVERAGE($E1804,$N1804)</f>
        <v>857.5</v>
      </c>
      <c r="Q1804" t="s">
        <v>8338</v>
      </c>
      <c r="R1804" t="s">
        <v>8339</v>
      </c>
      <c r="S1804" t="s">
        <v>8285</v>
      </c>
      <c r="T1804" t="b">
        <v>0</v>
      </c>
    </row>
    <row r="1805" spans="1:20" ht="66" x14ac:dyDescent="0.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 s="9">
        <f>(I1805/86400)+25569+(-5/24)</f>
        <v>42048.863217592589</v>
      </c>
      <c r="K1805">
        <v>1421199782</v>
      </c>
      <c r="L1805" s="9">
        <f>($K1805/86400)+DATE(1970,1,1)</f>
        <v>42018.071550925924</v>
      </c>
      <c r="M1805" t="b">
        <v>1</v>
      </c>
      <c r="N1805">
        <v>75</v>
      </c>
      <c r="O1805" s="5">
        <f>($E1805/$D1805)*100</f>
        <v>30.8</v>
      </c>
      <c r="P1805">
        <f>AVERAGE($E1805,$N1805)</f>
        <v>2732.5</v>
      </c>
      <c r="Q1805" t="s">
        <v>8338</v>
      </c>
      <c r="R1805" t="s">
        <v>8339</v>
      </c>
      <c r="S1805" t="s">
        <v>8285</v>
      </c>
      <c r="T1805" t="b">
        <v>0</v>
      </c>
    </row>
    <row r="1806" spans="1:20" ht="49.5" x14ac:dyDescent="0.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 s="9">
        <f>(I1806/86400)+25569+(-5/24)</f>
        <v>42322.511620370373</v>
      </c>
      <c r="K1806">
        <v>1444061804</v>
      </c>
      <c r="L1806" s="9">
        <f>($K1806/86400)+DATE(1970,1,1)</f>
        <v>42282.678287037037</v>
      </c>
      <c r="M1806" t="b">
        <v>1</v>
      </c>
      <c r="N1806">
        <v>52</v>
      </c>
      <c r="O1806" s="5">
        <f>($E1806/$D1806)*100</f>
        <v>35.174193548387095</v>
      </c>
      <c r="P1806">
        <f>AVERAGE($E1806,$N1806)</f>
        <v>2752</v>
      </c>
      <c r="Q1806" t="s">
        <v>8338</v>
      </c>
      <c r="R1806" t="s">
        <v>8339</v>
      </c>
      <c r="S1806" t="s">
        <v>8285</v>
      </c>
      <c r="T1806" t="b">
        <v>0</v>
      </c>
    </row>
    <row r="1807" spans="1:20" ht="66" x14ac:dyDescent="0.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 s="9">
        <f>(I1807/86400)+25569+(-5/24)</f>
        <v>42279.541666666664</v>
      </c>
      <c r="K1807">
        <v>1441048658</v>
      </c>
      <c r="L1807" s="9">
        <f>($K1807/86400)+DATE(1970,1,1)</f>
        <v>42247.803912037038</v>
      </c>
      <c r="M1807" t="b">
        <v>1</v>
      </c>
      <c r="N1807">
        <v>122</v>
      </c>
      <c r="O1807" s="5">
        <f>($E1807/$D1807)*100</f>
        <v>36.404444444444444</v>
      </c>
      <c r="P1807">
        <f>AVERAGE($E1807,$N1807)</f>
        <v>4156.5</v>
      </c>
      <c r="Q1807" t="s">
        <v>8338</v>
      </c>
      <c r="R1807" t="s">
        <v>8339</v>
      </c>
      <c r="S1807" t="s">
        <v>8285</v>
      </c>
      <c r="T1807" t="b">
        <v>0</v>
      </c>
    </row>
    <row r="1808" spans="1:20" ht="66" x14ac:dyDescent="0.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 s="9">
        <f>(I1808/86400)+25569+(-5/24)</f>
        <v>41912.429965277777</v>
      </c>
      <c r="K1808">
        <v>1409066349</v>
      </c>
      <c r="L1808" s="9">
        <f>($K1808/86400)+DATE(1970,1,1)</f>
        <v>41877.638298611113</v>
      </c>
      <c r="M1808" t="b">
        <v>1</v>
      </c>
      <c r="N1808">
        <v>8</v>
      </c>
      <c r="O1808" s="5">
        <f>($E1808/$D1808)*100</f>
        <v>2.9550000000000001</v>
      </c>
      <c r="P1808">
        <f>AVERAGE($E1808,$N1808)</f>
        <v>299.5</v>
      </c>
      <c r="Q1808" t="s">
        <v>8338</v>
      </c>
      <c r="R1808" t="s">
        <v>8339</v>
      </c>
      <c r="S1808" t="s">
        <v>8285</v>
      </c>
      <c r="T1808" t="b">
        <v>0</v>
      </c>
    </row>
    <row r="1809" spans="1:20" ht="33" x14ac:dyDescent="0.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 s="9">
        <f>(I1809/86400)+25569+(-5/24)</f>
        <v>41909.860104166662</v>
      </c>
      <c r="K1809">
        <v>1409276313</v>
      </c>
      <c r="L1809" s="9">
        <f>($K1809/86400)+DATE(1970,1,1)</f>
        <v>41880.068437499998</v>
      </c>
      <c r="M1809" t="b">
        <v>1</v>
      </c>
      <c r="N1809">
        <v>8</v>
      </c>
      <c r="O1809" s="5">
        <f>($E1809/$D1809)*100</f>
        <v>11.06</v>
      </c>
      <c r="P1809">
        <f>AVERAGE($E1809,$N1809)</f>
        <v>280.5</v>
      </c>
      <c r="Q1809" t="s">
        <v>8338</v>
      </c>
      <c r="R1809" t="s">
        <v>8339</v>
      </c>
      <c r="S1809" t="s">
        <v>8285</v>
      </c>
      <c r="T1809" t="b">
        <v>0</v>
      </c>
    </row>
    <row r="1810" spans="1:20" ht="66" x14ac:dyDescent="0.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 s="9">
        <f>(I1810/86400)+25569+(-5/24)</f>
        <v>42777.472569444442</v>
      </c>
      <c r="K1810">
        <v>1483806030</v>
      </c>
      <c r="L1810" s="9">
        <f>($K1810/86400)+DATE(1970,1,1)</f>
        <v>42742.680902777778</v>
      </c>
      <c r="M1810" t="b">
        <v>1</v>
      </c>
      <c r="N1810">
        <v>96</v>
      </c>
      <c r="O1810" s="5">
        <f>($E1810/$D1810)*100</f>
        <v>41.407142857142858</v>
      </c>
      <c r="P1810">
        <f>AVERAGE($E1810,$N1810)</f>
        <v>5845</v>
      </c>
      <c r="Q1810" t="s">
        <v>8338</v>
      </c>
      <c r="R1810" t="s">
        <v>8339</v>
      </c>
      <c r="S1810" t="s">
        <v>8285</v>
      </c>
      <c r="T1810" t="b">
        <v>0</v>
      </c>
    </row>
    <row r="1811" spans="1:20" ht="49.5" x14ac:dyDescent="0.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 s="9">
        <f>(I1811/86400)+25569+(-5/24)</f>
        <v>42064.699525462966</v>
      </c>
      <c r="K1811">
        <v>1422222439</v>
      </c>
      <c r="L1811" s="9">
        <f>($K1811/86400)+DATE(1970,1,1)</f>
        <v>42029.907858796301</v>
      </c>
      <c r="M1811" t="b">
        <v>1</v>
      </c>
      <c r="N1811">
        <v>9</v>
      </c>
      <c r="O1811" s="5">
        <f>($E1811/$D1811)*100</f>
        <v>10.857142857142858</v>
      </c>
      <c r="P1811">
        <f>AVERAGE($E1811,$N1811)</f>
        <v>194.5</v>
      </c>
      <c r="Q1811" t="s">
        <v>8338</v>
      </c>
      <c r="R1811" t="s">
        <v>8339</v>
      </c>
      <c r="S1811" t="s">
        <v>8285</v>
      </c>
      <c r="T1811" t="b">
        <v>0</v>
      </c>
    </row>
    <row r="1812" spans="1:20" ht="49.5" x14ac:dyDescent="0.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 s="9">
        <f>(I1812/86400)+25569+(-5/24)</f>
        <v>41872.701689814814</v>
      </c>
      <c r="K1812">
        <v>1407621026</v>
      </c>
      <c r="L1812" s="9">
        <f>($K1812/86400)+DATE(1970,1,1)</f>
        <v>41860.91002314815</v>
      </c>
      <c r="M1812" t="b">
        <v>0</v>
      </c>
      <c r="N1812">
        <v>2</v>
      </c>
      <c r="O1812" s="5">
        <f>($E1812/$D1812)*100</f>
        <v>3.3333333333333335</v>
      </c>
      <c r="P1812">
        <f>AVERAGE($E1812,$N1812)</f>
        <v>8.5</v>
      </c>
      <c r="Q1812" t="s">
        <v>8338</v>
      </c>
      <c r="R1812" t="s">
        <v>8339</v>
      </c>
      <c r="S1812" t="s">
        <v>8285</v>
      </c>
      <c r="T1812" t="b">
        <v>0</v>
      </c>
    </row>
    <row r="1813" spans="1:20" ht="49.5" x14ac:dyDescent="0.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 s="9">
        <f>(I1813/86400)+25569+(-5/24)</f>
        <v>41935.958333333328</v>
      </c>
      <c r="K1813">
        <v>1408962270</v>
      </c>
      <c r="L1813" s="9">
        <f>($K1813/86400)+DATE(1970,1,1)</f>
        <v>41876.433680555558</v>
      </c>
      <c r="M1813" t="b">
        <v>0</v>
      </c>
      <c r="N1813">
        <v>26</v>
      </c>
      <c r="O1813" s="5">
        <f>($E1813/$D1813)*100</f>
        <v>7.407407407407407E-2</v>
      </c>
      <c r="P1813">
        <f>AVERAGE($E1813,$N1813)</f>
        <v>33</v>
      </c>
      <c r="Q1813" t="s">
        <v>8338</v>
      </c>
      <c r="R1813" t="s">
        <v>8339</v>
      </c>
      <c r="S1813" t="s">
        <v>8285</v>
      </c>
      <c r="T1813" t="b">
        <v>0</v>
      </c>
    </row>
    <row r="1814" spans="1:20" ht="66" x14ac:dyDescent="0.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 s="9">
        <f>(I1814/86400)+25569+(-5/24)</f>
        <v>42554.110370370363</v>
      </c>
      <c r="K1814">
        <v>1464939536</v>
      </c>
      <c r="L1814" s="9">
        <f>($K1814/86400)+DATE(1970,1,1)</f>
        <v>42524.318703703699</v>
      </c>
      <c r="M1814" t="b">
        <v>0</v>
      </c>
      <c r="N1814">
        <v>23</v>
      </c>
      <c r="O1814" s="5">
        <f>($E1814/$D1814)*100</f>
        <v>13.307692307692307</v>
      </c>
      <c r="P1814">
        <f>AVERAGE($E1814,$N1814)</f>
        <v>444</v>
      </c>
      <c r="Q1814" t="s">
        <v>8338</v>
      </c>
      <c r="R1814" t="s">
        <v>8339</v>
      </c>
      <c r="S1814" t="s">
        <v>8285</v>
      </c>
      <c r="T1814" t="b">
        <v>0</v>
      </c>
    </row>
    <row r="1815" spans="1:20" ht="49.5" x14ac:dyDescent="0.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 s="9">
        <f>(I1815/86400)+25569+(-5/24)</f>
        <v>41859.68069444444</v>
      </c>
      <c r="K1815">
        <v>1404940812</v>
      </c>
      <c r="L1815" s="9">
        <f>($K1815/86400)+DATE(1970,1,1)</f>
        <v>41829.889027777775</v>
      </c>
      <c r="M1815" t="b">
        <v>0</v>
      </c>
      <c r="N1815">
        <v>0</v>
      </c>
      <c r="O1815" s="5">
        <f>($E1815/$D1815)*100</f>
        <v>0</v>
      </c>
      <c r="P1815">
        <f>AVERAGE($E1815,$N1815)</f>
        <v>0</v>
      </c>
      <c r="Q1815" t="s">
        <v>8338</v>
      </c>
      <c r="R1815" t="s">
        <v>8339</v>
      </c>
      <c r="S1815" t="s">
        <v>8285</v>
      </c>
      <c r="T1815" t="b">
        <v>0</v>
      </c>
    </row>
    <row r="1816" spans="1:20" ht="49.5" x14ac:dyDescent="0.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 s="9">
        <f>(I1816/86400)+25569+(-5/24)</f>
        <v>42063.105740740742</v>
      </c>
      <c r="K1816">
        <v>1422516736</v>
      </c>
      <c r="L1816" s="9">
        <f>($K1816/86400)+DATE(1970,1,1)</f>
        <v>42033.314074074078</v>
      </c>
      <c r="M1816" t="b">
        <v>0</v>
      </c>
      <c r="N1816">
        <v>140</v>
      </c>
      <c r="O1816" s="5">
        <f>($E1816/$D1816)*100</f>
        <v>49.183333333333337</v>
      </c>
      <c r="P1816">
        <f>AVERAGE($E1816,$N1816)</f>
        <v>3021</v>
      </c>
      <c r="Q1816" t="s">
        <v>8338</v>
      </c>
      <c r="R1816" t="s">
        <v>8339</v>
      </c>
      <c r="S1816" t="s">
        <v>8285</v>
      </c>
      <c r="T1816" t="b">
        <v>0</v>
      </c>
    </row>
    <row r="1817" spans="1:20" ht="66" x14ac:dyDescent="0.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 s="9">
        <f>(I1817/86400)+25569+(-5/24)</f>
        <v>42186.698344907403</v>
      </c>
      <c r="K1817">
        <v>1434577537</v>
      </c>
      <c r="L1817" s="9">
        <f>($K1817/86400)+DATE(1970,1,1)</f>
        <v>42172.906678240739</v>
      </c>
      <c r="M1817" t="b">
        <v>0</v>
      </c>
      <c r="N1817">
        <v>0</v>
      </c>
      <c r="O1817" s="5">
        <f>($E1817/$D1817)*100</f>
        <v>0</v>
      </c>
      <c r="P1817">
        <f>AVERAGE($E1817,$N1817)</f>
        <v>0</v>
      </c>
      <c r="Q1817" t="s">
        <v>8338</v>
      </c>
      <c r="R1817" t="s">
        <v>8339</v>
      </c>
      <c r="S1817" t="s">
        <v>8285</v>
      </c>
      <c r="T1817" t="b">
        <v>0</v>
      </c>
    </row>
    <row r="1818" spans="1:20" ht="49.5" x14ac:dyDescent="0.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 s="9">
        <f>(I1818/86400)+25569+(-5/24)</f>
        <v>42576.583333333336</v>
      </c>
      <c r="K1818">
        <v>1467061303</v>
      </c>
      <c r="L1818" s="9">
        <f>($K1818/86400)+DATE(1970,1,1)</f>
        <v>42548.876192129625</v>
      </c>
      <c r="M1818" t="b">
        <v>0</v>
      </c>
      <c r="N1818">
        <v>6</v>
      </c>
      <c r="O1818" s="5">
        <f>($E1818/$D1818)*100</f>
        <v>2.036</v>
      </c>
      <c r="P1818">
        <f>AVERAGE($E1818,$N1818)</f>
        <v>257.5</v>
      </c>
      <c r="Q1818" t="s">
        <v>8338</v>
      </c>
      <c r="R1818" t="s">
        <v>8339</v>
      </c>
      <c r="S1818" t="s">
        <v>8285</v>
      </c>
      <c r="T1818" t="b">
        <v>0</v>
      </c>
    </row>
    <row r="1819" spans="1:20" ht="49.5" x14ac:dyDescent="0.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 s="9">
        <f>(I1819/86400)+25569+(-5/24)</f>
        <v>42765.082638888889</v>
      </c>
      <c r="K1819">
        <v>1480607607</v>
      </c>
      <c r="L1819" s="9">
        <f>($K1819/86400)+DATE(1970,1,1)</f>
        <v>42705.662118055552</v>
      </c>
      <c r="M1819" t="b">
        <v>0</v>
      </c>
      <c r="N1819">
        <v>100</v>
      </c>
      <c r="O1819" s="5">
        <f>($E1819/$D1819)*100</f>
        <v>52.327777777777776</v>
      </c>
      <c r="P1819">
        <f>AVERAGE($E1819,$N1819)</f>
        <v>4759.5</v>
      </c>
      <c r="Q1819" t="s">
        <v>8338</v>
      </c>
      <c r="R1819" t="s">
        <v>8339</v>
      </c>
      <c r="S1819" t="s">
        <v>8285</v>
      </c>
      <c r="T1819" t="b">
        <v>0</v>
      </c>
    </row>
    <row r="1820" spans="1:20" ht="49.5" x14ac:dyDescent="0.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 s="9">
        <f>(I1820/86400)+25569+(-5/24)</f>
        <v>42096.984374999993</v>
      </c>
      <c r="K1820">
        <v>1425447450</v>
      </c>
      <c r="L1820" s="9">
        <f>($K1820/86400)+DATE(1970,1,1)</f>
        <v>42067.234375</v>
      </c>
      <c r="M1820" t="b">
        <v>0</v>
      </c>
      <c r="N1820">
        <v>0</v>
      </c>
      <c r="O1820" s="5">
        <f>($E1820/$D1820)*100</f>
        <v>0</v>
      </c>
      <c r="P1820">
        <f>AVERAGE($E1820,$N1820)</f>
        <v>0</v>
      </c>
      <c r="Q1820" t="s">
        <v>8338</v>
      </c>
      <c r="R1820" t="s">
        <v>8339</v>
      </c>
      <c r="S1820" t="s">
        <v>8285</v>
      </c>
      <c r="T1820" t="b">
        <v>0</v>
      </c>
    </row>
    <row r="1821" spans="1:20" ht="66" x14ac:dyDescent="0.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 s="9">
        <f>(I1821/86400)+25569+(-5/24)</f>
        <v>41850.543935185182</v>
      </c>
      <c r="K1821">
        <v>1404151396</v>
      </c>
      <c r="L1821" s="9">
        <f>($K1821/86400)+DATE(1970,1,1)</f>
        <v>41820.752268518518</v>
      </c>
      <c r="M1821" t="b">
        <v>0</v>
      </c>
      <c r="N1821">
        <v>4</v>
      </c>
      <c r="O1821" s="5">
        <f>($E1821/$D1821)*100</f>
        <v>2.083333333333333</v>
      </c>
      <c r="P1821">
        <f>AVERAGE($E1821,$N1821)</f>
        <v>14.5</v>
      </c>
      <c r="Q1821" t="s">
        <v>8338</v>
      </c>
      <c r="R1821" t="s">
        <v>8339</v>
      </c>
      <c r="S1821" t="s">
        <v>8285</v>
      </c>
      <c r="T1821" t="b">
        <v>0</v>
      </c>
    </row>
    <row r="1822" spans="1:20" ht="66" x14ac:dyDescent="0.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 s="9">
        <f>(I1822/86400)+25569+(-5/24)</f>
        <v>42094.834374999999</v>
      </c>
      <c r="K1822">
        <v>1425261690</v>
      </c>
      <c r="L1822" s="9">
        <f>($K1822/86400)+DATE(1970,1,1)</f>
        <v>42065.084374999999</v>
      </c>
      <c r="M1822" t="b">
        <v>0</v>
      </c>
      <c r="N1822">
        <v>8</v>
      </c>
      <c r="O1822" s="5">
        <f>($E1822/$D1822)*100</f>
        <v>6.565384615384616</v>
      </c>
      <c r="P1822">
        <f>AVERAGE($E1822,$N1822)</f>
        <v>857.5</v>
      </c>
      <c r="Q1822" t="s">
        <v>8338</v>
      </c>
      <c r="R1822" t="s">
        <v>8339</v>
      </c>
      <c r="S1822" t="s">
        <v>8285</v>
      </c>
      <c r="T1822" t="b">
        <v>0</v>
      </c>
    </row>
    <row r="1823" spans="1:20" ht="49.5" x14ac:dyDescent="0.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 s="9">
        <f>(I1823/86400)+25569+(-5/24)</f>
        <v>40971.110729166663</v>
      </c>
      <c r="K1823">
        <v>1326872367</v>
      </c>
      <c r="L1823" s="9">
        <f>($K1823/86400)+DATE(1970,1,1)</f>
        <v>40926.319062499999</v>
      </c>
      <c r="M1823" t="b">
        <v>0</v>
      </c>
      <c r="N1823">
        <v>57</v>
      </c>
      <c r="O1823" s="5">
        <f>($E1823/$D1823)*100</f>
        <v>134.88999999999999</v>
      </c>
      <c r="P1823">
        <f>AVERAGE($E1823,$N1823)</f>
        <v>1714.625</v>
      </c>
      <c r="Q1823" t="s">
        <v>8325</v>
      </c>
      <c r="R1823" t="s">
        <v>8326</v>
      </c>
      <c r="S1823" t="s">
        <v>8276</v>
      </c>
      <c r="T1823" t="b">
        <v>1</v>
      </c>
    </row>
    <row r="1824" spans="1:20" ht="49.5" x14ac:dyDescent="0.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 s="9">
        <f>(I1824/86400)+25569+(-5/24)</f>
        <v>41670.584027777775</v>
      </c>
      <c r="K1824">
        <v>1388084862</v>
      </c>
      <c r="L1824" s="9">
        <f>($K1824/86400)+DATE(1970,1,1)</f>
        <v>41634.797013888892</v>
      </c>
      <c r="M1824" t="b">
        <v>0</v>
      </c>
      <c r="N1824">
        <v>11</v>
      </c>
      <c r="O1824" s="5">
        <f>($E1824/$D1824)*100</f>
        <v>100</v>
      </c>
      <c r="P1824">
        <f>AVERAGE($E1824,$N1824)</f>
        <v>155.5</v>
      </c>
      <c r="Q1824" t="s">
        <v>8325</v>
      </c>
      <c r="R1824" t="s">
        <v>8326</v>
      </c>
      <c r="S1824" t="s">
        <v>8276</v>
      </c>
      <c r="T1824" t="b">
        <v>1</v>
      </c>
    </row>
    <row r="1825" spans="1:20" ht="66" x14ac:dyDescent="0.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 s="9">
        <f>(I1825/86400)+25569+(-5/24)</f>
        <v>41206.47657407407</v>
      </c>
      <c r="K1825">
        <v>1348503976</v>
      </c>
      <c r="L1825" s="9">
        <f>($K1825/86400)+DATE(1970,1,1)</f>
        <v>41176.684907407405</v>
      </c>
      <c r="M1825" t="b">
        <v>0</v>
      </c>
      <c r="N1825">
        <v>33</v>
      </c>
      <c r="O1825" s="5">
        <f>($E1825/$D1825)*100</f>
        <v>115.85714285714286</v>
      </c>
      <c r="P1825">
        <f>AVERAGE($E1825,$N1825)</f>
        <v>422</v>
      </c>
      <c r="Q1825" t="s">
        <v>8325</v>
      </c>
      <c r="R1825" t="s">
        <v>8326</v>
      </c>
      <c r="S1825" t="s">
        <v>8276</v>
      </c>
      <c r="T1825" t="b">
        <v>1</v>
      </c>
    </row>
    <row r="1826" spans="1:20" x14ac:dyDescent="0.3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 s="9">
        <f>(I1826/86400)+25569+(-5/24)</f>
        <v>41646.880555555552</v>
      </c>
      <c r="K1826">
        <v>1387403967</v>
      </c>
      <c r="L1826" s="9">
        <f>($K1826/86400)+DATE(1970,1,1)</f>
        <v>41626.916284722218</v>
      </c>
      <c r="M1826" t="b">
        <v>0</v>
      </c>
      <c r="N1826">
        <v>40</v>
      </c>
      <c r="O1826" s="5">
        <f>($E1826/$D1826)*100</f>
        <v>100.06666666666666</v>
      </c>
      <c r="P1826">
        <f>AVERAGE($E1826,$N1826)</f>
        <v>1521</v>
      </c>
      <c r="Q1826" t="s">
        <v>8325</v>
      </c>
      <c r="R1826" t="s">
        <v>8326</v>
      </c>
      <c r="S1826" t="s">
        <v>8276</v>
      </c>
      <c r="T1826" t="b">
        <v>1</v>
      </c>
    </row>
    <row r="1827" spans="1:20" ht="66" x14ac:dyDescent="0.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 s="9">
        <f>(I1827/86400)+25569+(-5/24)</f>
        <v>41466.626192129625</v>
      </c>
      <c r="K1827">
        <v>1371585703</v>
      </c>
      <c r="L1827" s="9">
        <f>($K1827/86400)+DATE(1970,1,1)</f>
        <v>41443.83452546296</v>
      </c>
      <c r="M1827" t="b">
        <v>0</v>
      </c>
      <c r="N1827">
        <v>50</v>
      </c>
      <c r="O1827" s="5">
        <f>($E1827/$D1827)*100</f>
        <v>105.05</v>
      </c>
      <c r="P1827">
        <f>AVERAGE($E1827,$N1827)</f>
        <v>1075.5</v>
      </c>
      <c r="Q1827" t="s">
        <v>8325</v>
      </c>
      <c r="R1827" t="s">
        <v>8326</v>
      </c>
      <c r="S1827" t="s">
        <v>8276</v>
      </c>
      <c r="T1827" t="b">
        <v>1</v>
      </c>
    </row>
    <row r="1828" spans="1:20" ht="33" x14ac:dyDescent="0.3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 s="9">
        <f>(I1828/86400)+25569+(-5/24)</f>
        <v>41687.715474537035</v>
      </c>
      <c r="K1828">
        <v>1390083017</v>
      </c>
      <c r="L1828" s="9">
        <f>($K1828/86400)+DATE(1970,1,1)</f>
        <v>41657.923807870371</v>
      </c>
      <c r="M1828" t="b">
        <v>0</v>
      </c>
      <c r="N1828">
        <v>38</v>
      </c>
      <c r="O1828" s="5">
        <f>($E1828/$D1828)*100</f>
        <v>101</v>
      </c>
      <c r="P1828">
        <f>AVERAGE($E1828,$N1828)</f>
        <v>1029</v>
      </c>
      <c r="Q1828" t="s">
        <v>8325</v>
      </c>
      <c r="R1828" t="s">
        <v>8326</v>
      </c>
      <c r="S1828" t="s">
        <v>8276</v>
      </c>
      <c r="T1828" t="b">
        <v>1</v>
      </c>
    </row>
    <row r="1829" spans="1:20" ht="66" x14ac:dyDescent="0.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 s="9">
        <f>(I1829/86400)+25569+(-5/24)</f>
        <v>40605.117604166662</v>
      </c>
      <c r="K1829">
        <v>1294818561</v>
      </c>
      <c r="L1829" s="9">
        <f>($K1829/86400)+DATE(1970,1,1)</f>
        <v>40555.325937499998</v>
      </c>
      <c r="M1829" t="b">
        <v>0</v>
      </c>
      <c r="N1829">
        <v>96</v>
      </c>
      <c r="O1829" s="5">
        <f>($E1829/$D1829)*100</f>
        <v>100.66250000000001</v>
      </c>
      <c r="P1829">
        <f>AVERAGE($E1829,$N1829)</f>
        <v>4074.5</v>
      </c>
      <c r="Q1829" t="s">
        <v>8325</v>
      </c>
      <c r="R1829" t="s">
        <v>8326</v>
      </c>
      <c r="S1829" t="s">
        <v>8276</v>
      </c>
      <c r="T1829" t="b">
        <v>1</v>
      </c>
    </row>
    <row r="1830" spans="1:20" ht="66" x14ac:dyDescent="0.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 s="9">
        <f>(I1830/86400)+25569+(-5/24)</f>
        <v>41768.708333333328</v>
      </c>
      <c r="K1830">
        <v>1396906530</v>
      </c>
      <c r="L1830" s="9">
        <f>($K1830/86400)+DATE(1970,1,1)</f>
        <v>41736.899652777778</v>
      </c>
      <c r="M1830" t="b">
        <v>0</v>
      </c>
      <c r="N1830">
        <v>48</v>
      </c>
      <c r="O1830" s="5">
        <f>($E1830/$D1830)*100</f>
        <v>100.16000000000001</v>
      </c>
      <c r="P1830">
        <f>AVERAGE($E1830,$N1830)</f>
        <v>10040</v>
      </c>
      <c r="Q1830" t="s">
        <v>8325</v>
      </c>
      <c r="R1830" t="s">
        <v>8326</v>
      </c>
      <c r="S1830" t="s">
        <v>8276</v>
      </c>
      <c r="T1830" t="b">
        <v>1</v>
      </c>
    </row>
    <row r="1831" spans="1:20" ht="49.5" x14ac:dyDescent="0.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 s="9">
        <f>(I1831/86400)+25569+(-5/24)</f>
        <v>40564.708333333328</v>
      </c>
      <c r="K1831">
        <v>1291428371</v>
      </c>
      <c r="L1831" s="9">
        <f>($K1831/86400)+DATE(1970,1,1)</f>
        <v>40516.087627314817</v>
      </c>
      <c r="M1831" t="b">
        <v>0</v>
      </c>
      <c r="N1831">
        <v>33</v>
      </c>
      <c r="O1831" s="5">
        <f>($E1831/$D1831)*100</f>
        <v>166.68333333333334</v>
      </c>
      <c r="P1831">
        <f>AVERAGE($E1831,$N1831)</f>
        <v>1266.625</v>
      </c>
      <c r="Q1831" t="s">
        <v>8325</v>
      </c>
      <c r="R1831" t="s">
        <v>8326</v>
      </c>
      <c r="S1831" t="s">
        <v>8276</v>
      </c>
      <c r="T1831" t="b">
        <v>1</v>
      </c>
    </row>
    <row r="1832" spans="1:20" ht="49.5" x14ac:dyDescent="0.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 s="9">
        <f>(I1832/86400)+25569+(-5/24)</f>
        <v>41694.475775462961</v>
      </c>
      <c r="K1832">
        <v>1390667107</v>
      </c>
      <c r="L1832" s="9">
        <f>($K1832/86400)+DATE(1970,1,1)</f>
        <v>41664.684108796297</v>
      </c>
      <c r="M1832" t="b">
        <v>0</v>
      </c>
      <c r="N1832">
        <v>226</v>
      </c>
      <c r="O1832" s="5">
        <f>($E1832/$D1832)*100</f>
        <v>101.53333333333335</v>
      </c>
      <c r="P1832">
        <f>AVERAGE($E1832,$N1832)</f>
        <v>7728</v>
      </c>
      <c r="Q1832" t="s">
        <v>8325</v>
      </c>
      <c r="R1832" t="s">
        <v>8326</v>
      </c>
      <c r="S1832" t="s">
        <v>8276</v>
      </c>
      <c r="T1832" t="b">
        <v>1</v>
      </c>
    </row>
    <row r="1833" spans="1:20" ht="49.5" x14ac:dyDescent="0.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 s="9">
        <f>(I1833/86400)+25569+(-5/24)</f>
        <v>41041.787766203699</v>
      </c>
      <c r="K1833">
        <v>1335570863</v>
      </c>
      <c r="L1833" s="9">
        <f>($K1833/86400)+DATE(1970,1,1)</f>
        <v>41026.996099537035</v>
      </c>
      <c r="M1833" t="b">
        <v>0</v>
      </c>
      <c r="N1833">
        <v>14</v>
      </c>
      <c r="O1833" s="5">
        <f>($E1833/$D1833)*100</f>
        <v>103</v>
      </c>
      <c r="P1833">
        <f>AVERAGE($E1833,$N1833)</f>
        <v>522</v>
      </c>
      <c r="Q1833" t="s">
        <v>8325</v>
      </c>
      <c r="R1833" t="s">
        <v>8326</v>
      </c>
      <c r="S1833" t="s">
        <v>8276</v>
      </c>
      <c r="T1833" t="b">
        <v>1</v>
      </c>
    </row>
    <row r="1834" spans="1:20" ht="66" x14ac:dyDescent="0.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 s="9">
        <f>(I1834/86400)+25569+(-5/24)</f>
        <v>40606.331331018519</v>
      </c>
      <c r="K1834">
        <v>1296651427</v>
      </c>
      <c r="L1834" s="9">
        <f>($K1834/86400)+DATE(1970,1,1)</f>
        <v>40576.539664351854</v>
      </c>
      <c r="M1834" t="b">
        <v>0</v>
      </c>
      <c r="N1834">
        <v>20</v>
      </c>
      <c r="O1834" s="5">
        <f>($E1834/$D1834)*100</f>
        <v>142.85714285714286</v>
      </c>
      <c r="P1834">
        <f>AVERAGE($E1834,$N1834)</f>
        <v>260</v>
      </c>
      <c r="Q1834" t="s">
        <v>8325</v>
      </c>
      <c r="R1834" t="s">
        <v>8326</v>
      </c>
      <c r="S1834" t="s">
        <v>8276</v>
      </c>
      <c r="T1834" t="b">
        <v>1</v>
      </c>
    </row>
    <row r="1835" spans="1:20" ht="66" x14ac:dyDescent="0.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 s="9">
        <f>(I1835/86400)+25569+(-5/24)</f>
        <v>41335.124305555553</v>
      </c>
      <c r="K1835">
        <v>1359421403</v>
      </c>
      <c r="L1835" s="9">
        <f>($K1835/86400)+DATE(1970,1,1)</f>
        <v>41303.044016203705</v>
      </c>
      <c r="M1835" t="b">
        <v>0</v>
      </c>
      <c r="N1835">
        <v>25</v>
      </c>
      <c r="O1835" s="5">
        <f>($E1835/$D1835)*100</f>
        <v>262.5</v>
      </c>
      <c r="P1835">
        <f>AVERAGE($E1835,$N1835)</f>
        <v>537.5</v>
      </c>
      <c r="Q1835" t="s">
        <v>8325</v>
      </c>
      <c r="R1835" t="s">
        <v>8326</v>
      </c>
      <c r="S1835" t="s">
        <v>8276</v>
      </c>
      <c r="T1835" t="b">
        <v>1</v>
      </c>
    </row>
    <row r="1836" spans="1:20" ht="33" x14ac:dyDescent="0.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 s="9">
        <f>(I1836/86400)+25569+(-5/24)</f>
        <v>42028.755729166667</v>
      </c>
      <c r="K1836">
        <v>1418684895</v>
      </c>
      <c r="L1836" s="9">
        <f>($K1836/86400)+DATE(1970,1,1)</f>
        <v>41988.964062500003</v>
      </c>
      <c r="M1836" t="b">
        <v>0</v>
      </c>
      <c r="N1836">
        <v>90</v>
      </c>
      <c r="O1836" s="5">
        <f>($E1836/$D1836)*100</f>
        <v>118.05000000000001</v>
      </c>
      <c r="P1836">
        <f>AVERAGE($E1836,$N1836)</f>
        <v>5947.5</v>
      </c>
      <c r="Q1836" t="s">
        <v>8325</v>
      </c>
      <c r="R1836" t="s">
        <v>8326</v>
      </c>
      <c r="S1836" t="s">
        <v>8276</v>
      </c>
      <c r="T1836" t="b">
        <v>1</v>
      </c>
    </row>
    <row r="1837" spans="1:20" ht="82.5" x14ac:dyDescent="0.3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 s="9">
        <f>(I1837/86400)+25569+(-5/24)</f>
        <v>42460.452210648145</v>
      </c>
      <c r="K1837">
        <v>1456851071</v>
      </c>
      <c r="L1837" s="9">
        <f>($K1837/86400)+DATE(1970,1,1)</f>
        <v>42430.702210648145</v>
      </c>
      <c r="M1837" t="b">
        <v>0</v>
      </c>
      <c r="N1837">
        <v>11</v>
      </c>
      <c r="O1837" s="5">
        <f>($E1837/$D1837)*100</f>
        <v>104</v>
      </c>
      <c r="P1837">
        <f>AVERAGE($E1837,$N1837)</f>
        <v>265.5</v>
      </c>
      <c r="Q1837" t="s">
        <v>8325</v>
      </c>
      <c r="R1837" t="s">
        <v>8326</v>
      </c>
      <c r="S1837" t="s">
        <v>8276</v>
      </c>
      <c r="T1837" t="b">
        <v>1</v>
      </c>
    </row>
    <row r="1838" spans="1:20" ht="33" x14ac:dyDescent="0.3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 s="9">
        <f>(I1838/86400)+25569+(-5/24)</f>
        <v>41322.601030092592</v>
      </c>
      <c r="K1838">
        <v>1359660329</v>
      </c>
      <c r="L1838" s="9">
        <f>($K1838/86400)+DATE(1970,1,1)</f>
        <v>41305.809363425928</v>
      </c>
      <c r="M1838" t="b">
        <v>0</v>
      </c>
      <c r="N1838">
        <v>55</v>
      </c>
      <c r="O1838" s="5">
        <f>($E1838/$D1838)*100</f>
        <v>200.34</v>
      </c>
      <c r="P1838">
        <f>AVERAGE($E1838,$N1838)</f>
        <v>5036</v>
      </c>
      <c r="Q1838" t="s">
        <v>8325</v>
      </c>
      <c r="R1838" t="s">
        <v>8326</v>
      </c>
      <c r="S1838" t="s">
        <v>8276</v>
      </c>
      <c r="T1838" t="b">
        <v>1</v>
      </c>
    </row>
    <row r="1839" spans="1:20" ht="66" x14ac:dyDescent="0.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 s="9">
        <f>(I1839/86400)+25569+(-5/24)</f>
        <v>40985.797858796293</v>
      </c>
      <c r="K1839">
        <v>1326848935</v>
      </c>
      <c r="L1839" s="9">
        <f>($K1839/86400)+DATE(1970,1,1)</f>
        <v>40926.047858796301</v>
      </c>
      <c r="M1839" t="b">
        <v>0</v>
      </c>
      <c r="N1839">
        <v>30</v>
      </c>
      <c r="O1839" s="5">
        <f>($E1839/$D1839)*100</f>
        <v>306.83333333333331</v>
      </c>
      <c r="P1839">
        <f>AVERAGE($E1839,$N1839)</f>
        <v>935.5</v>
      </c>
      <c r="Q1839" t="s">
        <v>8325</v>
      </c>
      <c r="R1839" t="s">
        <v>8326</v>
      </c>
      <c r="S1839" t="s">
        <v>8276</v>
      </c>
      <c r="T1839" t="b">
        <v>1</v>
      </c>
    </row>
    <row r="1840" spans="1:20" ht="66" x14ac:dyDescent="0.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 s="9">
        <f>(I1840/86400)+25569+(-5/24)</f>
        <v>40816.916666666664</v>
      </c>
      <c r="K1840">
        <v>1314989557</v>
      </c>
      <c r="L1840" s="9">
        <f>($K1840/86400)+DATE(1970,1,1)</f>
        <v>40788.786539351851</v>
      </c>
      <c r="M1840" t="b">
        <v>0</v>
      </c>
      <c r="N1840">
        <v>28</v>
      </c>
      <c r="O1840" s="5">
        <f>($E1840/$D1840)*100</f>
        <v>100.149</v>
      </c>
      <c r="P1840">
        <f>AVERAGE($E1840,$N1840)</f>
        <v>514.745</v>
      </c>
      <c r="Q1840" t="s">
        <v>8325</v>
      </c>
      <c r="R1840" t="s">
        <v>8326</v>
      </c>
      <c r="S1840" t="s">
        <v>8276</v>
      </c>
      <c r="T1840" t="b">
        <v>1</v>
      </c>
    </row>
    <row r="1841" spans="1:20" ht="49.5" x14ac:dyDescent="0.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 s="9">
        <f>(I1841/86400)+25569+(-5/24)</f>
        <v>42644.513680555552</v>
      </c>
      <c r="K1841">
        <v>1472750382</v>
      </c>
      <c r="L1841" s="9">
        <f>($K1841/86400)+DATE(1970,1,1)</f>
        <v>42614.722013888888</v>
      </c>
      <c r="M1841" t="b">
        <v>0</v>
      </c>
      <c r="N1841">
        <v>45</v>
      </c>
      <c r="O1841" s="5">
        <f>($E1841/$D1841)*100</f>
        <v>205.29999999999998</v>
      </c>
      <c r="P1841">
        <f>AVERAGE($E1841,$N1841)</f>
        <v>1049</v>
      </c>
      <c r="Q1841" t="s">
        <v>8325</v>
      </c>
      <c r="R1841" t="s">
        <v>8326</v>
      </c>
      <c r="S1841" t="s">
        <v>8276</v>
      </c>
      <c r="T1841" t="b">
        <v>1</v>
      </c>
    </row>
    <row r="1842" spans="1:20" ht="66" x14ac:dyDescent="0.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 s="9">
        <f>(I1842/86400)+25569+(-5/24)</f>
        <v>41400.999305555553</v>
      </c>
      <c r="K1842">
        <v>1366251510</v>
      </c>
      <c r="L1842" s="9">
        <f>($K1842/86400)+DATE(1970,1,1)</f>
        <v>41382.096180555556</v>
      </c>
      <c r="M1842" t="b">
        <v>0</v>
      </c>
      <c r="N1842">
        <v>13</v>
      </c>
      <c r="O1842" s="5">
        <f>($E1842/$D1842)*100</f>
        <v>108.88888888888889</v>
      </c>
      <c r="P1842">
        <f>AVERAGE($E1842,$N1842)</f>
        <v>496.5</v>
      </c>
      <c r="Q1842" t="s">
        <v>8325</v>
      </c>
      <c r="R1842" t="s">
        <v>8326</v>
      </c>
      <c r="S1842" t="s">
        <v>8276</v>
      </c>
      <c r="T1842" t="b">
        <v>1</v>
      </c>
    </row>
    <row r="1843" spans="1:20" ht="49.5" x14ac:dyDescent="0.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 s="9">
        <f>(I1843/86400)+25569+(-5/24)</f>
        <v>41778.999305555553</v>
      </c>
      <c r="K1843">
        <v>1397679445</v>
      </c>
      <c r="L1843" s="9">
        <f>($K1843/86400)+DATE(1970,1,1)</f>
        <v>41745.84542824074</v>
      </c>
      <c r="M1843" t="b">
        <v>0</v>
      </c>
      <c r="N1843">
        <v>40</v>
      </c>
      <c r="O1843" s="5">
        <f>($E1843/$D1843)*100</f>
        <v>101.75</v>
      </c>
      <c r="P1843">
        <f>AVERAGE($E1843,$N1843)</f>
        <v>1037.5</v>
      </c>
      <c r="Q1843" t="s">
        <v>8325</v>
      </c>
      <c r="R1843" t="s">
        <v>8326</v>
      </c>
      <c r="S1843" t="s">
        <v>8276</v>
      </c>
      <c r="T1843" t="b">
        <v>1</v>
      </c>
    </row>
    <row r="1844" spans="1:20" ht="49.5" x14ac:dyDescent="0.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 s="9">
        <f>(I1844/86400)+25569+(-5/24)</f>
        <v>42065.040972222218</v>
      </c>
      <c r="K1844">
        <v>1422371381</v>
      </c>
      <c r="L1844" s="9">
        <f>($K1844/86400)+DATE(1970,1,1)</f>
        <v>42031.631724537037</v>
      </c>
      <c r="M1844" t="b">
        <v>0</v>
      </c>
      <c r="N1844">
        <v>21</v>
      </c>
      <c r="O1844" s="5">
        <f>($E1844/$D1844)*100</f>
        <v>125.25</v>
      </c>
      <c r="P1844">
        <f>AVERAGE($E1844,$N1844)</f>
        <v>1263</v>
      </c>
      <c r="Q1844" t="s">
        <v>8325</v>
      </c>
      <c r="R1844" t="s">
        <v>8326</v>
      </c>
      <c r="S1844" t="s">
        <v>8276</v>
      </c>
      <c r="T1844" t="b">
        <v>1</v>
      </c>
    </row>
    <row r="1845" spans="1:20" ht="66" x14ac:dyDescent="0.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 s="9">
        <f>(I1845/86400)+25569+(-5/24)</f>
        <v>40594.786504629628</v>
      </c>
      <c r="K1845">
        <v>1295653954</v>
      </c>
      <c r="L1845" s="9">
        <f>($K1845/86400)+DATE(1970,1,1)</f>
        <v>40564.994837962964</v>
      </c>
      <c r="M1845" t="b">
        <v>0</v>
      </c>
      <c r="N1845">
        <v>134</v>
      </c>
      <c r="O1845" s="5">
        <f>($E1845/$D1845)*100</f>
        <v>124.0061</v>
      </c>
      <c r="P1845">
        <f>AVERAGE($E1845,$N1845)</f>
        <v>6267.3050000000003</v>
      </c>
      <c r="Q1845" t="s">
        <v>8325</v>
      </c>
      <c r="R1845" t="s">
        <v>8326</v>
      </c>
      <c r="S1845" t="s">
        <v>8276</v>
      </c>
      <c r="T1845" t="b">
        <v>1</v>
      </c>
    </row>
    <row r="1846" spans="1:20" ht="66" x14ac:dyDescent="0.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 s="9">
        <f>(I1846/86400)+25569+(-5/24)</f>
        <v>40704.916666666664</v>
      </c>
      <c r="K1846">
        <v>1304464914</v>
      </c>
      <c r="L1846" s="9">
        <f>($K1846/86400)+DATE(1970,1,1)</f>
        <v>40666.973541666666</v>
      </c>
      <c r="M1846" t="b">
        <v>0</v>
      </c>
      <c r="N1846">
        <v>20</v>
      </c>
      <c r="O1846" s="5">
        <f>($E1846/$D1846)*100</f>
        <v>101.4</v>
      </c>
      <c r="P1846">
        <f>AVERAGE($E1846,$N1846)</f>
        <v>770.5</v>
      </c>
      <c r="Q1846" t="s">
        <v>8325</v>
      </c>
      <c r="R1846" t="s">
        <v>8326</v>
      </c>
      <c r="S1846" t="s">
        <v>8276</v>
      </c>
      <c r="T1846" t="b">
        <v>1</v>
      </c>
    </row>
    <row r="1847" spans="1:20" ht="99" x14ac:dyDescent="0.3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 s="9">
        <f>(I1847/86400)+25569+(-5/24)</f>
        <v>42537.996527777774</v>
      </c>
      <c r="K1847">
        <v>1464854398</v>
      </c>
      <c r="L1847" s="9">
        <f>($K1847/86400)+DATE(1970,1,1)</f>
        <v>42523.333310185189</v>
      </c>
      <c r="M1847" t="b">
        <v>0</v>
      </c>
      <c r="N1847">
        <v>19</v>
      </c>
      <c r="O1847" s="5">
        <f>($E1847/$D1847)*100</f>
        <v>100</v>
      </c>
      <c r="P1847">
        <f>AVERAGE($E1847,$N1847)</f>
        <v>509.5</v>
      </c>
      <c r="Q1847" t="s">
        <v>8325</v>
      </c>
      <c r="R1847" t="s">
        <v>8326</v>
      </c>
      <c r="S1847" t="s">
        <v>8276</v>
      </c>
      <c r="T1847" t="b">
        <v>1</v>
      </c>
    </row>
    <row r="1848" spans="1:20" ht="66" x14ac:dyDescent="0.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 s="9">
        <f>(I1848/86400)+25569+(-5/24)</f>
        <v>41258.441863425927</v>
      </c>
      <c r="K1848">
        <v>1352993777</v>
      </c>
      <c r="L1848" s="9">
        <f>($K1848/86400)+DATE(1970,1,1)</f>
        <v>41228.650196759263</v>
      </c>
      <c r="M1848" t="b">
        <v>0</v>
      </c>
      <c r="N1848">
        <v>209</v>
      </c>
      <c r="O1848" s="5">
        <f>($E1848/$D1848)*100</f>
        <v>137.92666666666668</v>
      </c>
      <c r="P1848">
        <f>AVERAGE($E1848,$N1848)</f>
        <v>10449</v>
      </c>
      <c r="Q1848" t="s">
        <v>8325</v>
      </c>
      <c r="R1848" t="s">
        <v>8326</v>
      </c>
      <c r="S1848" t="s">
        <v>8276</v>
      </c>
      <c r="T1848" t="b">
        <v>1</v>
      </c>
    </row>
    <row r="1849" spans="1:20" ht="66" x14ac:dyDescent="0.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 s="9">
        <f>(I1849/86400)+25569+(-5/24)</f>
        <v>42115.028148148143</v>
      </c>
      <c r="K1849">
        <v>1427780432</v>
      </c>
      <c r="L1849" s="9">
        <f>($K1849/86400)+DATE(1970,1,1)</f>
        <v>42094.236481481479</v>
      </c>
      <c r="M1849" t="b">
        <v>0</v>
      </c>
      <c r="N1849">
        <v>38</v>
      </c>
      <c r="O1849" s="5">
        <f>($E1849/$D1849)*100</f>
        <v>120.88000000000001</v>
      </c>
      <c r="P1849">
        <f>AVERAGE($E1849,$N1849)</f>
        <v>1530</v>
      </c>
      <c r="Q1849" t="s">
        <v>8325</v>
      </c>
      <c r="R1849" t="s">
        <v>8326</v>
      </c>
      <c r="S1849" t="s">
        <v>8276</v>
      </c>
      <c r="T1849" t="b">
        <v>1</v>
      </c>
    </row>
    <row r="1850" spans="1:20" ht="49.5" x14ac:dyDescent="0.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 s="9">
        <f>(I1850/86400)+25569+(-5/24)</f>
        <v>40755.082638888889</v>
      </c>
      <c r="K1850">
        <v>1306608888</v>
      </c>
      <c r="L1850" s="9">
        <f>($K1850/86400)+DATE(1970,1,1)</f>
        <v>40691.788055555553</v>
      </c>
      <c r="M1850" t="b">
        <v>0</v>
      </c>
      <c r="N1850">
        <v>24</v>
      </c>
      <c r="O1850" s="5">
        <f>($E1850/$D1850)*100</f>
        <v>107.36666666666667</v>
      </c>
      <c r="P1850">
        <f>AVERAGE($E1850,$N1850)</f>
        <v>1622.5</v>
      </c>
      <c r="Q1850" t="s">
        <v>8325</v>
      </c>
      <c r="R1850" t="s">
        <v>8326</v>
      </c>
      <c r="S1850" t="s">
        <v>8276</v>
      </c>
      <c r="T1850" t="b">
        <v>1</v>
      </c>
    </row>
    <row r="1851" spans="1:20" ht="49.5" x14ac:dyDescent="0.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 s="9">
        <f>(I1851/86400)+25569+(-5/24)</f>
        <v>41199.637256944443</v>
      </c>
      <c r="K1851">
        <v>1347913059</v>
      </c>
      <c r="L1851" s="9">
        <f>($K1851/86400)+DATE(1970,1,1)</f>
        <v>41169.845590277779</v>
      </c>
      <c r="M1851" t="b">
        <v>0</v>
      </c>
      <c r="N1851">
        <v>8</v>
      </c>
      <c r="O1851" s="5">
        <f>($E1851/$D1851)*100</f>
        <v>100.33333333333334</v>
      </c>
      <c r="P1851">
        <f>AVERAGE($E1851,$N1851)</f>
        <v>154.5</v>
      </c>
      <c r="Q1851" t="s">
        <v>8325</v>
      </c>
      <c r="R1851" t="s">
        <v>8326</v>
      </c>
      <c r="S1851" t="s">
        <v>8276</v>
      </c>
      <c r="T1851" t="b">
        <v>1</v>
      </c>
    </row>
    <row r="1852" spans="1:20" ht="66" x14ac:dyDescent="0.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 s="9">
        <f>(I1852/86400)+25569+(-5/24)</f>
        <v>41830.751157407409</v>
      </c>
      <c r="K1852">
        <v>1402441300</v>
      </c>
      <c r="L1852" s="9">
        <f>($K1852/86400)+DATE(1970,1,1)</f>
        <v>41800.959490740745</v>
      </c>
      <c r="M1852" t="b">
        <v>0</v>
      </c>
      <c r="N1852">
        <v>179</v>
      </c>
      <c r="O1852" s="5">
        <f>($E1852/$D1852)*100</f>
        <v>101.52222222222223</v>
      </c>
      <c r="P1852">
        <f>AVERAGE($E1852,$N1852)</f>
        <v>4658</v>
      </c>
      <c r="Q1852" t="s">
        <v>8325</v>
      </c>
      <c r="R1852" t="s">
        <v>8326</v>
      </c>
      <c r="S1852" t="s">
        <v>8276</v>
      </c>
      <c r="T1852" t="b">
        <v>1</v>
      </c>
    </row>
    <row r="1853" spans="1:20" ht="66" x14ac:dyDescent="0.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 s="9">
        <f>(I1853/86400)+25569+(-5/24)</f>
        <v>41847.833333333328</v>
      </c>
      <c r="K1853">
        <v>1404769538</v>
      </c>
      <c r="L1853" s="9">
        <f>($K1853/86400)+DATE(1970,1,1)</f>
        <v>41827.906689814816</v>
      </c>
      <c r="M1853" t="b">
        <v>0</v>
      </c>
      <c r="N1853">
        <v>26</v>
      </c>
      <c r="O1853" s="5">
        <f>($E1853/$D1853)*100</f>
        <v>100.07692307692308</v>
      </c>
      <c r="P1853">
        <f>AVERAGE($E1853,$N1853)</f>
        <v>663.5</v>
      </c>
      <c r="Q1853" t="s">
        <v>8325</v>
      </c>
      <c r="R1853" t="s">
        <v>8326</v>
      </c>
      <c r="S1853" t="s">
        <v>8276</v>
      </c>
      <c r="T1853" t="b">
        <v>1</v>
      </c>
    </row>
    <row r="1854" spans="1:20" ht="66" x14ac:dyDescent="0.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 s="9">
        <f>(I1854/86400)+25569+(-5/24)</f>
        <v>42118.791666666664</v>
      </c>
      <c r="K1854">
        <v>1426703452</v>
      </c>
      <c r="L1854" s="9">
        <f>($K1854/86400)+DATE(1970,1,1)</f>
        <v>42081.77143518519</v>
      </c>
      <c r="M1854" t="b">
        <v>0</v>
      </c>
      <c r="N1854">
        <v>131</v>
      </c>
      <c r="O1854" s="5">
        <f>($E1854/$D1854)*100</f>
        <v>116.96666666666667</v>
      </c>
      <c r="P1854">
        <f>AVERAGE($E1854,$N1854)</f>
        <v>8838</v>
      </c>
      <c r="Q1854" t="s">
        <v>8325</v>
      </c>
      <c r="R1854" t="s">
        <v>8326</v>
      </c>
      <c r="S1854" t="s">
        <v>8276</v>
      </c>
      <c r="T1854" t="b">
        <v>1</v>
      </c>
    </row>
    <row r="1855" spans="1:20" ht="66" x14ac:dyDescent="0.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 s="9">
        <f>(I1855/86400)+25569+(-5/24)</f>
        <v>41226.893715277773</v>
      </c>
      <c r="K1855">
        <v>1348536417</v>
      </c>
      <c r="L1855" s="9">
        <f>($K1855/86400)+DATE(1970,1,1)</f>
        <v>41177.060381944444</v>
      </c>
      <c r="M1855" t="b">
        <v>0</v>
      </c>
      <c r="N1855">
        <v>14</v>
      </c>
      <c r="O1855" s="5">
        <f>($E1855/$D1855)*100</f>
        <v>101.875</v>
      </c>
      <c r="P1855">
        <f>AVERAGE($E1855,$N1855)</f>
        <v>414.5</v>
      </c>
      <c r="Q1855" t="s">
        <v>8325</v>
      </c>
      <c r="R1855" t="s">
        <v>8326</v>
      </c>
      <c r="S1855" t="s">
        <v>8276</v>
      </c>
      <c r="T1855" t="b">
        <v>1</v>
      </c>
    </row>
    <row r="1856" spans="1:20" ht="49.5" x14ac:dyDescent="0.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 s="9">
        <f>(I1856/86400)+25569+(-5/24)</f>
        <v>41417.812928240739</v>
      </c>
      <c r="K1856">
        <v>1366763437</v>
      </c>
      <c r="L1856" s="9">
        <f>($K1856/86400)+DATE(1970,1,1)</f>
        <v>41388.021261574075</v>
      </c>
      <c r="M1856" t="b">
        <v>0</v>
      </c>
      <c r="N1856">
        <v>174</v>
      </c>
      <c r="O1856" s="5">
        <f>($E1856/$D1856)*100</f>
        <v>102.12366666666665</v>
      </c>
      <c r="P1856">
        <f>AVERAGE($E1856,$N1856)</f>
        <v>7746.2749999999996</v>
      </c>
      <c r="Q1856" t="s">
        <v>8325</v>
      </c>
      <c r="R1856" t="s">
        <v>8326</v>
      </c>
      <c r="S1856" t="s">
        <v>8276</v>
      </c>
      <c r="T1856" t="b">
        <v>1</v>
      </c>
    </row>
    <row r="1857" spans="1:20" ht="49.5" x14ac:dyDescent="0.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 s="9">
        <f>(I1857/86400)+25569+(-5/24)</f>
        <v>41645.330324074072</v>
      </c>
      <c r="K1857">
        <v>1385124940</v>
      </c>
      <c r="L1857" s="9">
        <f>($K1857/86400)+DATE(1970,1,1)</f>
        <v>41600.538657407407</v>
      </c>
      <c r="M1857" t="b">
        <v>0</v>
      </c>
      <c r="N1857">
        <v>191</v>
      </c>
      <c r="O1857" s="5">
        <f>($E1857/$D1857)*100</f>
        <v>154.05897142857143</v>
      </c>
      <c r="P1857">
        <f>AVERAGE($E1857,$N1857)</f>
        <v>6835.58</v>
      </c>
      <c r="Q1857" t="s">
        <v>8325</v>
      </c>
      <c r="R1857" t="s">
        <v>8326</v>
      </c>
      <c r="S1857" t="s">
        <v>8276</v>
      </c>
      <c r="T1857" t="b">
        <v>1</v>
      </c>
    </row>
    <row r="1858" spans="1:20" ht="66" x14ac:dyDescent="0.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 s="9">
        <f>(I1858/86400)+25569+(-5/24)</f>
        <v>41838.64666666666</v>
      </c>
      <c r="K1858">
        <v>1403901072</v>
      </c>
      <c r="L1858" s="9">
        <f>($K1858/86400)+DATE(1970,1,1)</f>
        <v>41817.854999999996</v>
      </c>
      <c r="M1858" t="b">
        <v>0</v>
      </c>
      <c r="N1858">
        <v>38</v>
      </c>
      <c r="O1858" s="5">
        <f>($E1858/$D1858)*100</f>
        <v>101.25</v>
      </c>
      <c r="P1858">
        <f>AVERAGE($E1858,$N1858)</f>
        <v>1031.5</v>
      </c>
      <c r="Q1858" t="s">
        <v>8325</v>
      </c>
      <c r="R1858" t="s">
        <v>8326</v>
      </c>
      <c r="S1858" t="s">
        <v>8276</v>
      </c>
      <c r="T1858" t="b">
        <v>1</v>
      </c>
    </row>
    <row r="1859" spans="1:20" ht="66" x14ac:dyDescent="0.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 s="9">
        <f>(I1859/86400)+25569+(-5/24)</f>
        <v>41894.560335648144</v>
      </c>
      <c r="K1859">
        <v>1407954413</v>
      </c>
      <c r="L1859" s="9">
        <f>($K1859/86400)+DATE(1970,1,1)</f>
        <v>41864.76866898148</v>
      </c>
      <c r="M1859" t="b">
        <v>0</v>
      </c>
      <c r="N1859">
        <v>22</v>
      </c>
      <c r="O1859" s="5">
        <f>($E1859/$D1859)*100</f>
        <v>100</v>
      </c>
      <c r="P1859">
        <f>AVERAGE($E1859,$N1859)</f>
        <v>1511</v>
      </c>
      <c r="Q1859" t="s">
        <v>8325</v>
      </c>
      <c r="R1859" t="s">
        <v>8326</v>
      </c>
      <c r="S1859" t="s">
        <v>8276</v>
      </c>
      <c r="T1859" t="b">
        <v>1</v>
      </c>
    </row>
    <row r="1860" spans="1:20" ht="66" x14ac:dyDescent="0.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 s="9">
        <f>(I1860/86400)+25569+(-5/24)</f>
        <v>40893.033807870372</v>
      </c>
      <c r="K1860">
        <v>1318826921</v>
      </c>
      <c r="L1860" s="9">
        <f>($K1860/86400)+DATE(1970,1,1)</f>
        <v>40833.200474537036</v>
      </c>
      <c r="M1860" t="b">
        <v>0</v>
      </c>
      <c r="N1860">
        <v>149</v>
      </c>
      <c r="O1860" s="5">
        <f>($E1860/$D1860)*100</f>
        <v>108.74800874800874</v>
      </c>
      <c r="P1860">
        <f>AVERAGE($E1860,$N1860)</f>
        <v>3095.2750000000001</v>
      </c>
      <c r="Q1860" t="s">
        <v>8325</v>
      </c>
      <c r="R1860" t="s">
        <v>8326</v>
      </c>
      <c r="S1860" t="s">
        <v>8276</v>
      </c>
      <c r="T1860" t="b">
        <v>1</v>
      </c>
    </row>
    <row r="1861" spans="1:20" ht="33" x14ac:dyDescent="0.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 s="9">
        <f>(I1861/86400)+25569+(-5/24)</f>
        <v>40808.561678240738</v>
      </c>
      <c r="K1861">
        <v>1314124129</v>
      </c>
      <c r="L1861" s="9">
        <f>($K1861/86400)+DATE(1970,1,1)</f>
        <v>40778.770011574074</v>
      </c>
      <c r="M1861" t="b">
        <v>0</v>
      </c>
      <c r="N1861">
        <v>56</v>
      </c>
      <c r="O1861" s="5">
        <f>($E1861/$D1861)*100</f>
        <v>131.83333333333334</v>
      </c>
      <c r="P1861">
        <f>AVERAGE($E1861,$N1861)</f>
        <v>2005.5</v>
      </c>
      <c r="Q1861" t="s">
        <v>8325</v>
      </c>
      <c r="R1861" t="s">
        <v>8326</v>
      </c>
      <c r="S1861" t="s">
        <v>8276</v>
      </c>
      <c r="T1861" t="b">
        <v>1</v>
      </c>
    </row>
    <row r="1862" spans="1:20" ht="49.5" x14ac:dyDescent="0.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 s="9">
        <f>(I1862/86400)+25569+(-5/24)</f>
        <v>41676.500972222224</v>
      </c>
      <c r="K1862">
        <v>1389891684</v>
      </c>
      <c r="L1862" s="9">
        <f>($K1862/86400)+DATE(1970,1,1)</f>
        <v>41655.70930555556</v>
      </c>
      <c r="M1862" t="b">
        <v>0</v>
      </c>
      <c r="N1862">
        <v>19</v>
      </c>
      <c r="O1862" s="5">
        <f>($E1862/$D1862)*100</f>
        <v>133.46666666666667</v>
      </c>
      <c r="P1862">
        <f>AVERAGE($E1862,$N1862)</f>
        <v>510</v>
      </c>
      <c r="Q1862" t="s">
        <v>8325</v>
      </c>
      <c r="R1862" t="s">
        <v>8326</v>
      </c>
      <c r="S1862" t="s">
        <v>8276</v>
      </c>
      <c r="T1862" t="b">
        <v>1</v>
      </c>
    </row>
    <row r="1863" spans="1:20" ht="66" x14ac:dyDescent="0.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 s="9">
        <f>(I1863/86400)+25569+(-5/24)</f>
        <v>42030.091909722221</v>
      </c>
      <c r="K1863">
        <v>1419664341</v>
      </c>
      <c r="L1863" s="9">
        <f>($K1863/86400)+DATE(1970,1,1)</f>
        <v>42000.300243055557</v>
      </c>
      <c r="M1863" t="b">
        <v>0</v>
      </c>
      <c r="N1863">
        <v>0</v>
      </c>
      <c r="O1863" s="5">
        <f>($E1863/$D1863)*100</f>
        <v>0</v>
      </c>
      <c r="P1863">
        <f>AVERAGE($E1863,$N1863)</f>
        <v>0</v>
      </c>
      <c r="Q1863" t="s">
        <v>8333</v>
      </c>
      <c r="R1863" t="s">
        <v>8335</v>
      </c>
      <c r="S1863" t="s">
        <v>8283</v>
      </c>
      <c r="T1863" t="b">
        <v>0</v>
      </c>
    </row>
    <row r="1864" spans="1:20" ht="66" x14ac:dyDescent="0.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 s="9">
        <f>(I1864/86400)+25569+(-5/24)</f>
        <v>42802.104166666664</v>
      </c>
      <c r="K1864">
        <v>1484912974</v>
      </c>
      <c r="L1864" s="9">
        <f>($K1864/86400)+DATE(1970,1,1)</f>
        <v>42755.492754629631</v>
      </c>
      <c r="M1864" t="b">
        <v>0</v>
      </c>
      <c r="N1864">
        <v>16</v>
      </c>
      <c r="O1864" s="5">
        <f>($E1864/$D1864)*100</f>
        <v>8.0833333333333321</v>
      </c>
      <c r="P1864">
        <f>AVERAGE($E1864,$N1864)</f>
        <v>735.5</v>
      </c>
      <c r="Q1864" t="s">
        <v>8333</v>
      </c>
      <c r="R1864" t="s">
        <v>8335</v>
      </c>
      <c r="S1864" t="s">
        <v>8283</v>
      </c>
      <c r="T1864" t="b">
        <v>0</v>
      </c>
    </row>
    <row r="1865" spans="1:20" ht="49.5" x14ac:dyDescent="0.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 s="9">
        <f>(I1865/86400)+25569+(-5/24)</f>
        <v>41802.588946759257</v>
      </c>
      <c r="K1865">
        <v>1400008085</v>
      </c>
      <c r="L1865" s="9">
        <f>($K1865/86400)+DATE(1970,1,1)</f>
        <v>41772.797280092593</v>
      </c>
      <c r="M1865" t="b">
        <v>0</v>
      </c>
      <c r="N1865">
        <v>2</v>
      </c>
      <c r="O1865" s="5">
        <f>($E1865/$D1865)*100</f>
        <v>0.4</v>
      </c>
      <c r="P1865">
        <f>AVERAGE($E1865,$N1865)</f>
        <v>6</v>
      </c>
      <c r="Q1865" t="s">
        <v>8333</v>
      </c>
      <c r="R1865" t="s">
        <v>8335</v>
      </c>
      <c r="S1865" t="s">
        <v>8283</v>
      </c>
      <c r="T1865" t="b">
        <v>0</v>
      </c>
    </row>
    <row r="1866" spans="1:20" ht="66" x14ac:dyDescent="0.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 s="9">
        <f>(I1866/86400)+25569+(-5/24)</f>
        <v>41763.508101851847</v>
      </c>
      <c r="K1866">
        <v>1396631500</v>
      </c>
      <c r="L1866" s="9">
        <f>($K1866/86400)+DATE(1970,1,1)</f>
        <v>41733.716435185182</v>
      </c>
      <c r="M1866" t="b">
        <v>0</v>
      </c>
      <c r="N1866">
        <v>48</v>
      </c>
      <c r="O1866" s="5">
        <f>($E1866/$D1866)*100</f>
        <v>42.892307692307689</v>
      </c>
      <c r="P1866">
        <f>AVERAGE($E1866,$N1866)</f>
        <v>1418</v>
      </c>
      <c r="Q1866" t="s">
        <v>8333</v>
      </c>
      <c r="R1866" t="s">
        <v>8335</v>
      </c>
      <c r="S1866" t="s">
        <v>8283</v>
      </c>
      <c r="T1866" t="b">
        <v>0</v>
      </c>
    </row>
    <row r="1867" spans="1:20" ht="66" x14ac:dyDescent="0.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 s="9">
        <f>(I1867/86400)+25569+(-5/24)</f>
        <v>42680.200775462959</v>
      </c>
      <c r="K1867">
        <v>1475398147</v>
      </c>
      <c r="L1867" s="9">
        <f>($K1867/86400)+DATE(1970,1,1)</f>
        <v>42645.367442129631</v>
      </c>
      <c r="M1867" t="b">
        <v>0</v>
      </c>
      <c r="N1867">
        <v>2</v>
      </c>
      <c r="O1867" s="5">
        <f>($E1867/$D1867)*100</f>
        <v>3.6363636363636364E-3</v>
      </c>
      <c r="P1867">
        <f>AVERAGE($E1867,$N1867)</f>
        <v>3</v>
      </c>
      <c r="Q1867" t="s">
        <v>8333</v>
      </c>
      <c r="R1867" t="s">
        <v>8335</v>
      </c>
      <c r="S1867" t="s">
        <v>8283</v>
      </c>
      <c r="T1867" t="b">
        <v>0</v>
      </c>
    </row>
    <row r="1868" spans="1:20" ht="66" x14ac:dyDescent="0.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 s="9">
        <f>(I1868/86400)+25569+(-5/24)</f>
        <v>42794.958333333336</v>
      </c>
      <c r="K1868">
        <v>1483768497</v>
      </c>
      <c r="L1868" s="9">
        <f>($K1868/86400)+DATE(1970,1,1)</f>
        <v>42742.246493055558</v>
      </c>
      <c r="M1868" t="b">
        <v>0</v>
      </c>
      <c r="N1868">
        <v>2</v>
      </c>
      <c r="O1868" s="5">
        <f>($E1868/$D1868)*100</f>
        <v>0.5</v>
      </c>
      <c r="P1868">
        <f>AVERAGE($E1868,$N1868)</f>
        <v>63.5</v>
      </c>
      <c r="Q1868" t="s">
        <v>8333</v>
      </c>
      <c r="R1868" t="s">
        <v>8335</v>
      </c>
      <c r="S1868" t="s">
        <v>8283</v>
      </c>
      <c r="T1868" t="b">
        <v>0</v>
      </c>
    </row>
    <row r="1869" spans="1:20" ht="66" x14ac:dyDescent="0.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 s="9">
        <f>(I1869/86400)+25569+(-5/24)</f>
        <v>42679.716574074067</v>
      </c>
      <c r="K1869">
        <v>1475791912</v>
      </c>
      <c r="L1869" s="9">
        <f>($K1869/86400)+DATE(1970,1,1)</f>
        <v>42649.924907407403</v>
      </c>
      <c r="M1869" t="b">
        <v>0</v>
      </c>
      <c r="N1869">
        <v>1</v>
      </c>
      <c r="O1869" s="5">
        <f>($E1869/$D1869)*100</f>
        <v>0.05</v>
      </c>
      <c r="P1869">
        <f>AVERAGE($E1869,$N1869)</f>
        <v>5.5</v>
      </c>
      <c r="Q1869" t="s">
        <v>8333</v>
      </c>
      <c r="R1869" t="s">
        <v>8335</v>
      </c>
      <c r="S1869" t="s">
        <v>8283</v>
      </c>
      <c r="T1869" t="b">
        <v>0</v>
      </c>
    </row>
    <row r="1870" spans="1:20" ht="66" x14ac:dyDescent="0.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 s="9">
        <f>(I1870/86400)+25569+(-5/24)</f>
        <v>42353.124305555553</v>
      </c>
      <c r="K1870">
        <v>1448044925</v>
      </c>
      <c r="L1870" s="9">
        <f>($K1870/86400)+DATE(1970,1,1)</f>
        <v>42328.779224537036</v>
      </c>
      <c r="M1870" t="b">
        <v>0</v>
      </c>
      <c r="N1870">
        <v>17</v>
      </c>
      <c r="O1870" s="5">
        <f>($E1870/$D1870)*100</f>
        <v>4.8680000000000003</v>
      </c>
      <c r="P1870">
        <f>AVERAGE($E1870,$N1870)</f>
        <v>617</v>
      </c>
      <c r="Q1870" t="s">
        <v>8333</v>
      </c>
      <c r="R1870" t="s">
        <v>8335</v>
      </c>
      <c r="S1870" t="s">
        <v>8283</v>
      </c>
      <c r="T1870" t="b">
        <v>0</v>
      </c>
    </row>
    <row r="1871" spans="1:20" ht="66" x14ac:dyDescent="0.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 s="9">
        <f>(I1871/86400)+25569+(-5/24)</f>
        <v>42738.794548611106</v>
      </c>
      <c r="K1871">
        <v>1480896249</v>
      </c>
      <c r="L1871" s="9">
        <f>($K1871/86400)+DATE(1970,1,1)</f>
        <v>42709.002881944441</v>
      </c>
      <c r="M1871" t="b">
        <v>0</v>
      </c>
      <c r="N1871">
        <v>0</v>
      </c>
      <c r="O1871" s="5">
        <f>($E1871/$D1871)*100</f>
        <v>0</v>
      </c>
      <c r="P1871">
        <f>AVERAGE($E1871,$N1871)</f>
        <v>0</v>
      </c>
      <c r="Q1871" t="s">
        <v>8333</v>
      </c>
      <c r="R1871" t="s">
        <v>8335</v>
      </c>
      <c r="S1871" t="s">
        <v>8283</v>
      </c>
      <c r="T1871" t="b">
        <v>0</v>
      </c>
    </row>
    <row r="1872" spans="1:20" ht="66" x14ac:dyDescent="0.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 s="9">
        <f>(I1872/86400)+25569+(-5/24)</f>
        <v>42399.970138888886</v>
      </c>
      <c r="K1872">
        <v>1451723535</v>
      </c>
      <c r="L1872" s="9">
        <f>($K1872/86400)+DATE(1970,1,1)</f>
        <v>42371.355729166666</v>
      </c>
      <c r="M1872" t="b">
        <v>0</v>
      </c>
      <c r="N1872">
        <v>11</v>
      </c>
      <c r="O1872" s="5">
        <f>($E1872/$D1872)*100</f>
        <v>10.314285714285715</v>
      </c>
      <c r="P1872">
        <f>AVERAGE($E1872,$N1872)</f>
        <v>186</v>
      </c>
      <c r="Q1872" t="s">
        <v>8333</v>
      </c>
      <c r="R1872" t="s">
        <v>8335</v>
      </c>
      <c r="S1872" t="s">
        <v>8283</v>
      </c>
      <c r="T1872" t="b">
        <v>0</v>
      </c>
    </row>
    <row r="1873" spans="1:20" ht="66" x14ac:dyDescent="0.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 s="9">
        <f>(I1873/86400)+25569+(-5/24)</f>
        <v>41963.616909722223</v>
      </c>
      <c r="K1873">
        <v>1413053301</v>
      </c>
      <c r="L1873" s="9">
        <f>($K1873/86400)+DATE(1970,1,1)</f>
        <v>41923.783576388887</v>
      </c>
      <c r="M1873" t="b">
        <v>0</v>
      </c>
      <c r="N1873">
        <v>95</v>
      </c>
      <c r="O1873" s="5">
        <f>($E1873/$D1873)*100</f>
        <v>71.784615384615378</v>
      </c>
      <c r="P1873">
        <f>AVERAGE($E1873,$N1873)</f>
        <v>2380.5</v>
      </c>
      <c r="Q1873" t="s">
        <v>8333</v>
      </c>
      <c r="R1873" t="s">
        <v>8335</v>
      </c>
      <c r="S1873" t="s">
        <v>8283</v>
      </c>
      <c r="T1873" t="b">
        <v>0</v>
      </c>
    </row>
    <row r="1874" spans="1:20" ht="66" x14ac:dyDescent="0.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 s="9">
        <f>(I1874/86400)+25569+(-5/24)</f>
        <v>42184.921319444438</v>
      </c>
      <c r="K1874">
        <v>1433041602</v>
      </c>
      <c r="L1874" s="9">
        <f>($K1874/86400)+DATE(1970,1,1)</f>
        <v>42155.129652777774</v>
      </c>
      <c r="M1874" t="b">
        <v>0</v>
      </c>
      <c r="N1874">
        <v>13</v>
      </c>
      <c r="O1874" s="5">
        <f>($E1874/$D1874)*100</f>
        <v>1.06</v>
      </c>
      <c r="P1874">
        <f>AVERAGE($E1874,$N1874)</f>
        <v>112.5</v>
      </c>
      <c r="Q1874" t="s">
        <v>8333</v>
      </c>
      <c r="R1874" t="s">
        <v>8335</v>
      </c>
      <c r="S1874" t="s">
        <v>8283</v>
      </c>
      <c r="T1874" t="b">
        <v>0</v>
      </c>
    </row>
    <row r="1875" spans="1:20" ht="66" x14ac:dyDescent="0.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 s="9">
        <f>(I1875/86400)+25569+(-5/24)</f>
        <v>42193.489583333336</v>
      </c>
      <c r="K1875">
        <v>1433861210</v>
      </c>
      <c r="L1875" s="9">
        <f>($K1875/86400)+DATE(1970,1,1)</f>
        <v>42164.615856481483</v>
      </c>
      <c r="M1875" t="b">
        <v>0</v>
      </c>
      <c r="N1875">
        <v>2</v>
      </c>
      <c r="O1875" s="5">
        <f>($E1875/$D1875)*100</f>
        <v>0.44999999999999996</v>
      </c>
      <c r="P1875">
        <f>AVERAGE($E1875,$N1875)</f>
        <v>19</v>
      </c>
      <c r="Q1875" t="s">
        <v>8333</v>
      </c>
      <c r="R1875" t="s">
        <v>8335</v>
      </c>
      <c r="S1875" t="s">
        <v>8283</v>
      </c>
      <c r="T1875" t="b">
        <v>0</v>
      </c>
    </row>
    <row r="1876" spans="1:20" ht="66" x14ac:dyDescent="0.3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 s="9">
        <f>(I1876/86400)+25569+(-5/24)</f>
        <v>42549.760798611103</v>
      </c>
      <c r="K1876">
        <v>1465427733</v>
      </c>
      <c r="L1876" s="9">
        <f>($K1876/86400)+DATE(1970,1,1)</f>
        <v>42529.969131944439</v>
      </c>
      <c r="M1876" t="b">
        <v>0</v>
      </c>
      <c r="N1876">
        <v>2</v>
      </c>
      <c r="O1876" s="5">
        <f>($E1876/$D1876)*100</f>
        <v>1.6250000000000001E-2</v>
      </c>
      <c r="P1876">
        <f>AVERAGE($E1876,$N1876)</f>
        <v>14</v>
      </c>
      <c r="Q1876" t="s">
        <v>8333</v>
      </c>
      <c r="R1876" t="s">
        <v>8335</v>
      </c>
      <c r="S1876" t="s">
        <v>8283</v>
      </c>
      <c r="T1876" t="b">
        <v>0</v>
      </c>
    </row>
    <row r="1877" spans="1:20" ht="49.5" x14ac:dyDescent="0.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 s="9">
        <f>(I1877/86400)+25569+(-5/24)</f>
        <v>42588.691064814811</v>
      </c>
      <c r="K1877">
        <v>1465335308</v>
      </c>
      <c r="L1877" s="9">
        <f>($K1877/86400)+DATE(1970,1,1)</f>
        <v>42528.899398148147</v>
      </c>
      <c r="M1877" t="b">
        <v>0</v>
      </c>
      <c r="N1877">
        <v>3</v>
      </c>
      <c r="O1877" s="5">
        <f>($E1877/$D1877)*100</f>
        <v>0.51</v>
      </c>
      <c r="P1877">
        <f>AVERAGE($E1877,$N1877)</f>
        <v>27</v>
      </c>
      <c r="Q1877" t="s">
        <v>8333</v>
      </c>
      <c r="R1877" t="s">
        <v>8335</v>
      </c>
      <c r="S1877" t="s">
        <v>8283</v>
      </c>
      <c r="T1877" t="b">
        <v>0</v>
      </c>
    </row>
    <row r="1878" spans="1:20" ht="49.5" x14ac:dyDescent="0.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 s="9">
        <f>(I1878/86400)+25569+(-5/24)</f>
        <v>41806.07644675926</v>
      </c>
      <c r="K1878">
        <v>1400309405</v>
      </c>
      <c r="L1878" s="9">
        <f>($K1878/86400)+DATE(1970,1,1)</f>
        <v>41776.284780092596</v>
      </c>
      <c r="M1878" t="b">
        <v>0</v>
      </c>
      <c r="N1878">
        <v>0</v>
      </c>
      <c r="O1878" s="5">
        <f>($E1878/$D1878)*100</f>
        <v>0</v>
      </c>
      <c r="P1878">
        <f>AVERAGE($E1878,$N1878)</f>
        <v>0</v>
      </c>
      <c r="Q1878" t="s">
        <v>8333</v>
      </c>
      <c r="R1878" t="s">
        <v>8335</v>
      </c>
      <c r="S1878" t="s">
        <v>8283</v>
      </c>
      <c r="T1878" t="b">
        <v>0</v>
      </c>
    </row>
    <row r="1879" spans="1:20" ht="49.5" x14ac:dyDescent="0.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 s="9">
        <f>(I1879/86400)+25569+(-5/24)</f>
        <v>42063.820891203701</v>
      </c>
      <c r="K1879">
        <v>1422664925</v>
      </c>
      <c r="L1879" s="9">
        <f>($K1879/86400)+DATE(1970,1,1)</f>
        <v>42035.029224537036</v>
      </c>
      <c r="M1879" t="b">
        <v>0</v>
      </c>
      <c r="N1879">
        <v>0</v>
      </c>
      <c r="O1879" s="5">
        <f>($E1879/$D1879)*100</f>
        <v>0</v>
      </c>
      <c r="P1879">
        <f>AVERAGE($E1879,$N1879)</f>
        <v>0</v>
      </c>
      <c r="Q1879" t="s">
        <v>8333</v>
      </c>
      <c r="R1879" t="s">
        <v>8335</v>
      </c>
      <c r="S1879" t="s">
        <v>8283</v>
      </c>
      <c r="T1879" t="b">
        <v>0</v>
      </c>
    </row>
    <row r="1880" spans="1:20" ht="66" x14ac:dyDescent="0.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 s="9">
        <f>(I1880/86400)+25569+(-5/24)</f>
        <v>41802.800405092588</v>
      </c>
      <c r="K1880">
        <v>1400026355</v>
      </c>
      <c r="L1880" s="9">
        <f>($K1880/86400)+DATE(1970,1,1)</f>
        <v>41773.008738425924</v>
      </c>
      <c r="M1880" t="b">
        <v>0</v>
      </c>
      <c r="N1880">
        <v>0</v>
      </c>
      <c r="O1880" s="5">
        <f>($E1880/$D1880)*100</f>
        <v>0</v>
      </c>
      <c r="P1880">
        <f>AVERAGE($E1880,$N1880)</f>
        <v>0</v>
      </c>
      <c r="Q1880" t="s">
        <v>8333</v>
      </c>
      <c r="R1880" t="s">
        <v>8335</v>
      </c>
      <c r="S1880" t="s">
        <v>8283</v>
      </c>
      <c r="T1880" t="b">
        <v>0</v>
      </c>
    </row>
    <row r="1881" spans="1:20" ht="66" x14ac:dyDescent="0.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 s="9">
        <f>(I1881/86400)+25569+(-5/24)</f>
        <v>42443.399641203701</v>
      </c>
      <c r="K1881">
        <v>1455377729</v>
      </c>
      <c r="L1881" s="9">
        <f>($K1881/86400)+DATE(1970,1,1)</f>
        <v>42413.649641203709</v>
      </c>
      <c r="M1881" t="b">
        <v>0</v>
      </c>
      <c r="N1881">
        <v>2</v>
      </c>
      <c r="O1881" s="5">
        <f>($E1881/$D1881)*100</f>
        <v>0.12</v>
      </c>
      <c r="P1881">
        <f>AVERAGE($E1881,$N1881)</f>
        <v>4</v>
      </c>
      <c r="Q1881" t="s">
        <v>8333</v>
      </c>
      <c r="R1881" t="s">
        <v>8335</v>
      </c>
      <c r="S1881" t="s">
        <v>8283</v>
      </c>
      <c r="T1881" t="b">
        <v>0</v>
      </c>
    </row>
    <row r="1882" spans="1:20" ht="33" x14ac:dyDescent="0.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 s="9">
        <f>(I1882/86400)+25569+(-5/24)</f>
        <v>42459.31689814815</v>
      </c>
      <c r="K1882">
        <v>1456839380</v>
      </c>
      <c r="L1882" s="9">
        <f>($K1882/86400)+DATE(1970,1,1)</f>
        <v>42430.566898148143</v>
      </c>
      <c r="M1882" t="b">
        <v>0</v>
      </c>
      <c r="N1882">
        <v>24</v>
      </c>
      <c r="O1882" s="5">
        <f>($E1882/$D1882)*100</f>
        <v>20.080000000000002</v>
      </c>
      <c r="P1882">
        <f>AVERAGE($E1882,$N1882)</f>
        <v>514</v>
      </c>
      <c r="Q1882" t="s">
        <v>8333</v>
      </c>
      <c r="R1882" t="s">
        <v>8335</v>
      </c>
      <c r="S1882" t="s">
        <v>8283</v>
      </c>
      <c r="T1882" t="b">
        <v>0</v>
      </c>
    </row>
    <row r="1883" spans="1:20" ht="49.5" x14ac:dyDescent="0.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 s="9">
        <f>(I1883/86400)+25569+(-5/24)</f>
        <v>42072.902650462966</v>
      </c>
      <c r="K1883">
        <v>1423366789</v>
      </c>
      <c r="L1883" s="9">
        <f>($K1883/86400)+DATE(1970,1,1)</f>
        <v>42043.152650462958</v>
      </c>
      <c r="M1883" t="b">
        <v>0</v>
      </c>
      <c r="N1883">
        <v>70</v>
      </c>
      <c r="O1883" s="5">
        <f>($E1883/$D1883)*100</f>
        <v>172.68449999999999</v>
      </c>
      <c r="P1883">
        <f>AVERAGE($E1883,$N1883)</f>
        <v>1761.845</v>
      </c>
      <c r="Q1883" t="s">
        <v>8325</v>
      </c>
      <c r="R1883" t="s">
        <v>8329</v>
      </c>
      <c r="S1883" t="s">
        <v>8279</v>
      </c>
      <c r="T1883" t="b">
        <v>1</v>
      </c>
    </row>
    <row r="1884" spans="1:20" ht="66" x14ac:dyDescent="0.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 s="9">
        <f>(I1884/86400)+25569+(-5/24)</f>
        <v>41100.783333333333</v>
      </c>
      <c r="K1884">
        <v>1339109212</v>
      </c>
      <c r="L1884" s="9">
        <f>($K1884/86400)+DATE(1970,1,1)</f>
        <v>41067.949212962965</v>
      </c>
      <c r="M1884" t="b">
        <v>0</v>
      </c>
      <c r="N1884">
        <v>81</v>
      </c>
      <c r="O1884" s="5">
        <f>($E1884/$D1884)*100</f>
        <v>100.8955223880597</v>
      </c>
      <c r="P1884">
        <f>AVERAGE($E1884,$N1884)</f>
        <v>1730.5</v>
      </c>
      <c r="Q1884" t="s">
        <v>8325</v>
      </c>
      <c r="R1884" t="s">
        <v>8329</v>
      </c>
      <c r="S1884" t="s">
        <v>8279</v>
      </c>
      <c r="T1884" t="b">
        <v>1</v>
      </c>
    </row>
    <row r="1885" spans="1:20" ht="49.5" x14ac:dyDescent="0.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 s="9">
        <f>(I1885/86400)+25569+(-5/24)</f>
        <v>41007.698009259257</v>
      </c>
      <c r="K1885">
        <v>1331333108</v>
      </c>
      <c r="L1885" s="9">
        <f>($K1885/86400)+DATE(1970,1,1)</f>
        <v>40977.948009259257</v>
      </c>
      <c r="M1885" t="b">
        <v>0</v>
      </c>
      <c r="N1885">
        <v>32</v>
      </c>
      <c r="O1885" s="5">
        <f>($E1885/$D1885)*100</f>
        <v>104.8048048048048</v>
      </c>
      <c r="P1885">
        <f>AVERAGE($E1885,$N1885)</f>
        <v>539.5</v>
      </c>
      <c r="Q1885" t="s">
        <v>8325</v>
      </c>
      <c r="R1885" t="s">
        <v>8329</v>
      </c>
      <c r="S1885" t="s">
        <v>8279</v>
      </c>
      <c r="T1885" t="b">
        <v>1</v>
      </c>
    </row>
    <row r="1886" spans="1:20" ht="66" x14ac:dyDescent="0.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 s="9">
        <f>(I1886/86400)+25569+(-5/24)</f>
        <v>41240.291666666664</v>
      </c>
      <c r="K1886">
        <v>1350967535</v>
      </c>
      <c r="L1886" s="9">
        <f>($K1886/86400)+DATE(1970,1,1)</f>
        <v>41205.198321759257</v>
      </c>
      <c r="M1886" t="b">
        <v>0</v>
      </c>
      <c r="N1886">
        <v>26</v>
      </c>
      <c r="O1886" s="5">
        <f>($E1886/$D1886)*100</f>
        <v>135.1</v>
      </c>
      <c r="P1886">
        <f>AVERAGE($E1886,$N1886)</f>
        <v>688.5</v>
      </c>
      <c r="Q1886" t="s">
        <v>8325</v>
      </c>
      <c r="R1886" t="s">
        <v>8329</v>
      </c>
      <c r="S1886" t="s">
        <v>8279</v>
      </c>
      <c r="T1886" t="b">
        <v>1</v>
      </c>
    </row>
    <row r="1887" spans="1:20" ht="49.5" x14ac:dyDescent="0.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 s="9">
        <f>(I1887/86400)+25569+(-5/24)</f>
        <v>41131.708333333328</v>
      </c>
      <c r="K1887">
        <v>1341800110</v>
      </c>
      <c r="L1887" s="9">
        <f>($K1887/86400)+DATE(1970,1,1)</f>
        <v>41099.093865740739</v>
      </c>
      <c r="M1887" t="b">
        <v>0</v>
      </c>
      <c r="N1887">
        <v>105</v>
      </c>
      <c r="O1887" s="5">
        <f>($E1887/$D1887)*100</f>
        <v>116.32786885245903</v>
      </c>
      <c r="P1887">
        <f>AVERAGE($E1887,$N1887)</f>
        <v>2713.5</v>
      </c>
      <c r="Q1887" t="s">
        <v>8325</v>
      </c>
      <c r="R1887" t="s">
        <v>8329</v>
      </c>
      <c r="S1887" t="s">
        <v>8279</v>
      </c>
      <c r="T1887" t="b">
        <v>1</v>
      </c>
    </row>
    <row r="1888" spans="1:20" ht="66" x14ac:dyDescent="0.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 s="9">
        <f>(I1888/86400)+25569+(-5/24)</f>
        <v>41955.740023148144</v>
      </c>
      <c r="K1888">
        <v>1413236738</v>
      </c>
      <c r="L1888" s="9">
        <f>($K1888/86400)+DATE(1970,1,1)</f>
        <v>41925.906689814816</v>
      </c>
      <c r="M1888" t="b">
        <v>0</v>
      </c>
      <c r="N1888">
        <v>29</v>
      </c>
      <c r="O1888" s="5">
        <f>($E1888/$D1888)*100</f>
        <v>102.08333333333333</v>
      </c>
      <c r="P1888">
        <f>AVERAGE($E1888,$N1888)</f>
        <v>627</v>
      </c>
      <c r="Q1888" t="s">
        <v>8325</v>
      </c>
      <c r="R1888" t="s">
        <v>8329</v>
      </c>
      <c r="S1888" t="s">
        <v>8279</v>
      </c>
      <c r="T1888" t="b">
        <v>1</v>
      </c>
    </row>
    <row r="1889" spans="1:20" ht="66" x14ac:dyDescent="0.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 s="9">
        <f>(I1889/86400)+25569+(-5/24)</f>
        <v>42341.687499999993</v>
      </c>
      <c r="K1889">
        <v>1447614732</v>
      </c>
      <c r="L1889" s="9">
        <f>($K1889/86400)+DATE(1970,1,1)</f>
        <v>42323.800138888888</v>
      </c>
      <c r="M1889" t="b">
        <v>0</v>
      </c>
      <c r="N1889">
        <v>8</v>
      </c>
      <c r="O1889" s="5">
        <f>($E1889/$D1889)*100</f>
        <v>111.16666666666666</v>
      </c>
      <c r="P1889">
        <f>AVERAGE($E1889,$N1889)</f>
        <v>1671.5</v>
      </c>
      <c r="Q1889" t="s">
        <v>8325</v>
      </c>
      <c r="R1889" t="s">
        <v>8329</v>
      </c>
      <c r="S1889" t="s">
        <v>8279</v>
      </c>
      <c r="T1889" t="b">
        <v>1</v>
      </c>
    </row>
    <row r="1890" spans="1:20" ht="66" x14ac:dyDescent="0.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 s="9">
        <f>(I1890/86400)+25569+(-5/24)</f>
        <v>40329.999305555553</v>
      </c>
      <c r="K1890">
        <v>1272692732</v>
      </c>
      <c r="L1890" s="9">
        <f>($K1890/86400)+DATE(1970,1,1)</f>
        <v>40299.239953703705</v>
      </c>
      <c r="M1890" t="b">
        <v>0</v>
      </c>
      <c r="N1890">
        <v>89</v>
      </c>
      <c r="O1890" s="5">
        <f>($E1890/$D1890)*100</f>
        <v>166.08</v>
      </c>
      <c r="P1890">
        <f>AVERAGE($E1890,$N1890)</f>
        <v>2120.5</v>
      </c>
      <c r="Q1890" t="s">
        <v>8325</v>
      </c>
      <c r="R1890" t="s">
        <v>8329</v>
      </c>
      <c r="S1890" t="s">
        <v>8279</v>
      </c>
      <c r="T1890" t="b">
        <v>1</v>
      </c>
    </row>
    <row r="1891" spans="1:20" ht="66" x14ac:dyDescent="0.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 s="9">
        <f>(I1891/86400)+25569+(-5/24)</f>
        <v>41344.543356481481</v>
      </c>
      <c r="K1891">
        <v>1359140546</v>
      </c>
      <c r="L1891" s="9">
        <f>($K1891/86400)+DATE(1970,1,1)</f>
        <v>41299.793356481481</v>
      </c>
      <c r="M1891" t="b">
        <v>0</v>
      </c>
      <c r="N1891">
        <v>44</v>
      </c>
      <c r="O1891" s="5">
        <f>($E1891/$D1891)*100</f>
        <v>106.60000000000001</v>
      </c>
      <c r="P1891">
        <f>AVERAGE($E1891,$N1891)</f>
        <v>1088</v>
      </c>
      <c r="Q1891" t="s">
        <v>8325</v>
      </c>
      <c r="R1891" t="s">
        <v>8329</v>
      </c>
      <c r="S1891" t="s">
        <v>8279</v>
      </c>
      <c r="T1891" t="b">
        <v>1</v>
      </c>
    </row>
    <row r="1892" spans="1:20" ht="66" x14ac:dyDescent="0.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 s="9">
        <f>(I1892/86400)+25569+(-5/24)</f>
        <v>41258.577870370369</v>
      </c>
      <c r="K1892">
        <v>1353005528</v>
      </c>
      <c r="L1892" s="9">
        <f>($K1892/86400)+DATE(1970,1,1)</f>
        <v>41228.786203703705</v>
      </c>
      <c r="M1892" t="b">
        <v>0</v>
      </c>
      <c r="N1892">
        <v>246</v>
      </c>
      <c r="O1892" s="5">
        <f>($E1892/$D1892)*100</f>
        <v>144.58441666666667</v>
      </c>
      <c r="P1892">
        <f>AVERAGE($E1892,$N1892)</f>
        <v>8798.0650000000005</v>
      </c>
      <c r="Q1892" t="s">
        <v>8325</v>
      </c>
      <c r="R1892" t="s">
        <v>8329</v>
      </c>
      <c r="S1892" t="s">
        <v>8279</v>
      </c>
      <c r="T1892" t="b">
        <v>1</v>
      </c>
    </row>
    <row r="1893" spans="1:20" ht="66" x14ac:dyDescent="0.3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 s="9">
        <f>(I1893/86400)+25569+(-5/24)</f>
        <v>40381.041666666664</v>
      </c>
      <c r="K1893">
        <v>1275851354</v>
      </c>
      <c r="L1893" s="9">
        <f>($K1893/86400)+DATE(1970,1,1)</f>
        <v>40335.798078703701</v>
      </c>
      <c r="M1893" t="b">
        <v>0</v>
      </c>
      <c r="N1893">
        <v>120</v>
      </c>
      <c r="O1893" s="5">
        <f>($E1893/$D1893)*100</f>
        <v>105.55000000000001</v>
      </c>
      <c r="P1893">
        <f>AVERAGE($E1893,$N1893)</f>
        <v>5337.5</v>
      </c>
      <c r="Q1893" t="s">
        <v>8325</v>
      </c>
      <c r="R1893" t="s">
        <v>8329</v>
      </c>
      <c r="S1893" t="s">
        <v>8279</v>
      </c>
      <c r="T1893" t="b">
        <v>1</v>
      </c>
    </row>
    <row r="1894" spans="1:20" ht="49.5" x14ac:dyDescent="0.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 s="9">
        <f>(I1894/86400)+25569+(-5/24)</f>
        <v>40701.429178240738</v>
      </c>
      <c r="K1894">
        <v>1304867881</v>
      </c>
      <c r="L1894" s="9">
        <f>($K1894/86400)+DATE(1970,1,1)</f>
        <v>40671.637511574074</v>
      </c>
      <c r="M1894" t="b">
        <v>0</v>
      </c>
      <c r="N1894">
        <v>26</v>
      </c>
      <c r="O1894" s="5">
        <f>($E1894/$D1894)*100</f>
        <v>136.60000000000002</v>
      </c>
      <c r="P1894">
        <f>AVERAGE($E1894,$N1894)</f>
        <v>354.5</v>
      </c>
      <c r="Q1894" t="s">
        <v>8325</v>
      </c>
      <c r="R1894" t="s">
        <v>8329</v>
      </c>
      <c r="S1894" t="s">
        <v>8279</v>
      </c>
      <c r="T1894" t="b">
        <v>1</v>
      </c>
    </row>
    <row r="1895" spans="1:20" ht="49.5" x14ac:dyDescent="0.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 s="9">
        <f>(I1895/86400)+25569+(-5/24)</f>
        <v>40648.957638888889</v>
      </c>
      <c r="K1895">
        <v>1301524585</v>
      </c>
      <c r="L1895" s="9">
        <f>($K1895/86400)+DATE(1970,1,1)</f>
        <v>40632.94195601852</v>
      </c>
      <c r="M1895" t="b">
        <v>0</v>
      </c>
      <c r="N1895">
        <v>45</v>
      </c>
      <c r="O1895" s="5">
        <f>($E1895/$D1895)*100</f>
        <v>104</v>
      </c>
      <c r="P1895">
        <f>AVERAGE($E1895,$N1895)</f>
        <v>1322.5</v>
      </c>
      <c r="Q1895" t="s">
        <v>8325</v>
      </c>
      <c r="R1895" t="s">
        <v>8329</v>
      </c>
      <c r="S1895" t="s">
        <v>8279</v>
      </c>
      <c r="T1895" t="b">
        <v>1</v>
      </c>
    </row>
    <row r="1896" spans="1:20" ht="33" x14ac:dyDescent="0.3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 s="9">
        <f>(I1896/86400)+25569+(-5/24)</f>
        <v>40951.696562499994</v>
      </c>
      <c r="K1896">
        <v>1326404583</v>
      </c>
      <c r="L1896" s="9">
        <f>($K1896/86400)+DATE(1970,1,1)</f>
        <v>40920.90489583333</v>
      </c>
      <c r="M1896" t="b">
        <v>0</v>
      </c>
      <c r="N1896">
        <v>20</v>
      </c>
      <c r="O1896" s="5">
        <f>($E1896/$D1896)*100</f>
        <v>114.5</v>
      </c>
      <c r="P1896">
        <f>AVERAGE($E1896,$N1896)</f>
        <v>582.5</v>
      </c>
      <c r="Q1896" t="s">
        <v>8325</v>
      </c>
      <c r="R1896" t="s">
        <v>8329</v>
      </c>
      <c r="S1896" t="s">
        <v>8279</v>
      </c>
      <c r="T1896" t="b">
        <v>1</v>
      </c>
    </row>
    <row r="1897" spans="1:20" ht="66" x14ac:dyDescent="0.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 s="9">
        <f>(I1897/86400)+25569+(-5/24)</f>
        <v>42297.538449074076</v>
      </c>
      <c r="K1897">
        <v>1442771722</v>
      </c>
      <c r="L1897" s="9">
        <f>($K1897/86400)+DATE(1970,1,1)</f>
        <v>42267.746782407412</v>
      </c>
      <c r="M1897" t="b">
        <v>0</v>
      </c>
      <c r="N1897">
        <v>47</v>
      </c>
      <c r="O1897" s="5">
        <f>($E1897/$D1897)*100</f>
        <v>101.71957671957672</v>
      </c>
      <c r="P1897">
        <f>AVERAGE($E1897,$N1897)</f>
        <v>4637.5</v>
      </c>
      <c r="Q1897" t="s">
        <v>8325</v>
      </c>
      <c r="R1897" t="s">
        <v>8329</v>
      </c>
      <c r="S1897" t="s">
        <v>8279</v>
      </c>
      <c r="T1897" t="b">
        <v>1</v>
      </c>
    </row>
    <row r="1898" spans="1:20" ht="66" x14ac:dyDescent="0.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 s="9">
        <f>(I1898/86400)+25569+(-5/24)</f>
        <v>41011.501909722218</v>
      </c>
      <c r="K1898">
        <v>1331658165</v>
      </c>
      <c r="L1898" s="9">
        <f>($K1898/86400)+DATE(1970,1,1)</f>
        <v>40981.710243055553</v>
      </c>
      <c r="M1898" t="b">
        <v>0</v>
      </c>
      <c r="N1898">
        <v>13</v>
      </c>
      <c r="O1898" s="5">
        <f>($E1898/$D1898)*100</f>
        <v>123.94678492239468</v>
      </c>
      <c r="P1898">
        <f>AVERAGE($E1898,$N1898)</f>
        <v>286</v>
      </c>
      <c r="Q1898" t="s">
        <v>8325</v>
      </c>
      <c r="R1898" t="s">
        <v>8329</v>
      </c>
      <c r="S1898" t="s">
        <v>8279</v>
      </c>
      <c r="T1898" t="b">
        <v>1</v>
      </c>
    </row>
    <row r="1899" spans="1:20" ht="66" x14ac:dyDescent="0.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 s="9">
        <f>(I1899/86400)+25569+(-5/24)</f>
        <v>41702.666666666664</v>
      </c>
      <c r="K1899">
        <v>1392040806</v>
      </c>
      <c r="L1899" s="9">
        <f>($K1899/86400)+DATE(1970,1,1)</f>
        <v>41680.583402777775</v>
      </c>
      <c r="M1899" t="b">
        <v>0</v>
      </c>
      <c r="N1899">
        <v>183</v>
      </c>
      <c r="O1899" s="5">
        <f>($E1899/$D1899)*100</f>
        <v>102.45669291338582</v>
      </c>
      <c r="P1899">
        <f>AVERAGE($E1899,$N1899)</f>
        <v>3344.5</v>
      </c>
      <c r="Q1899" t="s">
        <v>8325</v>
      </c>
      <c r="R1899" t="s">
        <v>8329</v>
      </c>
      <c r="S1899" t="s">
        <v>8279</v>
      </c>
      <c r="T1899" t="b">
        <v>1</v>
      </c>
    </row>
    <row r="1900" spans="1:20" ht="49.5" x14ac:dyDescent="0.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 s="9">
        <f>(I1900/86400)+25569+(-5/24)</f>
        <v>42401.541666666664</v>
      </c>
      <c r="K1900">
        <v>1451277473</v>
      </c>
      <c r="L1900" s="9">
        <f>($K1900/86400)+DATE(1970,1,1)</f>
        <v>42366.192974537036</v>
      </c>
      <c r="M1900" t="b">
        <v>0</v>
      </c>
      <c r="N1900">
        <v>21</v>
      </c>
      <c r="O1900" s="5">
        <f>($E1900/$D1900)*100</f>
        <v>144.5</v>
      </c>
      <c r="P1900">
        <f>AVERAGE($E1900,$N1900)</f>
        <v>733</v>
      </c>
      <c r="Q1900" t="s">
        <v>8325</v>
      </c>
      <c r="R1900" t="s">
        <v>8329</v>
      </c>
      <c r="S1900" t="s">
        <v>8279</v>
      </c>
      <c r="T1900" t="b">
        <v>1</v>
      </c>
    </row>
    <row r="1901" spans="1:20" ht="66" x14ac:dyDescent="0.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 s="9">
        <f>(I1901/86400)+25569+(-5/24)</f>
        <v>42088.691736111105</v>
      </c>
      <c r="K1901">
        <v>1424730966</v>
      </c>
      <c r="L1901" s="9">
        <f>($K1901/86400)+DATE(1970,1,1)</f>
        <v>42058.941736111112</v>
      </c>
      <c r="M1901" t="b">
        <v>0</v>
      </c>
      <c r="N1901">
        <v>42</v>
      </c>
      <c r="O1901" s="5">
        <f>($E1901/$D1901)*100</f>
        <v>133.33333333333331</v>
      </c>
      <c r="P1901">
        <f>AVERAGE($E1901,$N1901)</f>
        <v>621</v>
      </c>
      <c r="Q1901" t="s">
        <v>8325</v>
      </c>
      <c r="R1901" t="s">
        <v>8329</v>
      </c>
      <c r="S1901" t="s">
        <v>8279</v>
      </c>
      <c r="T1901" t="b">
        <v>1</v>
      </c>
    </row>
    <row r="1902" spans="1:20" ht="66" x14ac:dyDescent="0.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 s="9">
        <f>(I1902/86400)+25569+(-5/24)</f>
        <v>41188.207638888889</v>
      </c>
      <c r="K1902">
        <v>1347137731</v>
      </c>
      <c r="L1902" s="9">
        <f>($K1902/86400)+DATE(1970,1,1)</f>
        <v>41160.871886574074</v>
      </c>
      <c r="M1902" t="b">
        <v>0</v>
      </c>
      <c r="N1902">
        <v>54</v>
      </c>
      <c r="O1902" s="5">
        <f>($E1902/$D1902)*100</f>
        <v>109.3644</v>
      </c>
      <c r="P1902">
        <f>AVERAGE($E1902,$N1902)</f>
        <v>1394.0550000000001</v>
      </c>
      <c r="Q1902" t="s">
        <v>8325</v>
      </c>
      <c r="R1902" t="s">
        <v>8329</v>
      </c>
      <c r="S1902" t="s">
        <v>8279</v>
      </c>
      <c r="T1902" t="b">
        <v>1</v>
      </c>
    </row>
    <row r="1903" spans="1:20" ht="66" x14ac:dyDescent="0.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 s="9">
        <f>(I1903/86400)+25569+(-5/24)</f>
        <v>42146.333333333336</v>
      </c>
      <c r="K1903">
        <v>1429707729</v>
      </c>
      <c r="L1903" s="9">
        <f>($K1903/86400)+DATE(1970,1,1)</f>
        <v>42116.54315972222</v>
      </c>
      <c r="M1903" t="b">
        <v>0</v>
      </c>
      <c r="N1903">
        <v>25</v>
      </c>
      <c r="O1903" s="5">
        <f>($E1903/$D1903)*100</f>
        <v>2.6969696969696968</v>
      </c>
      <c r="P1903">
        <f>AVERAGE($E1903,$N1903)</f>
        <v>1347.5</v>
      </c>
      <c r="Q1903" t="s">
        <v>8319</v>
      </c>
      <c r="R1903" t="s">
        <v>8348</v>
      </c>
      <c r="S1903" t="s">
        <v>8294</v>
      </c>
      <c r="T1903" t="b">
        <v>0</v>
      </c>
    </row>
    <row r="1904" spans="1:20" ht="66" x14ac:dyDescent="0.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 s="9">
        <f>(I1904/86400)+25569+(-5/24)</f>
        <v>42067.581562499996</v>
      </c>
      <c r="K1904">
        <v>1422903447</v>
      </c>
      <c r="L1904" s="9">
        <f>($K1904/86400)+DATE(1970,1,1)</f>
        <v>42037.789895833332</v>
      </c>
      <c r="M1904" t="b">
        <v>0</v>
      </c>
      <c r="N1904">
        <v>3</v>
      </c>
      <c r="O1904" s="5">
        <f>($E1904/$D1904)*100</f>
        <v>1.2</v>
      </c>
      <c r="P1904">
        <f>AVERAGE($E1904,$N1904)</f>
        <v>7.5</v>
      </c>
      <c r="Q1904" t="s">
        <v>8319</v>
      </c>
      <c r="R1904" t="s">
        <v>8348</v>
      </c>
      <c r="S1904" t="s">
        <v>8294</v>
      </c>
      <c r="T1904" t="b">
        <v>0</v>
      </c>
    </row>
    <row r="1905" spans="1:20" ht="66" x14ac:dyDescent="0.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 s="9">
        <f>(I1905/86400)+25569+(-5/24)</f>
        <v>42762.562395833331</v>
      </c>
      <c r="K1905">
        <v>1480357791</v>
      </c>
      <c r="L1905" s="9">
        <f>($K1905/86400)+DATE(1970,1,1)</f>
        <v>42702.770729166667</v>
      </c>
      <c r="M1905" t="b">
        <v>0</v>
      </c>
      <c r="N1905">
        <v>41</v>
      </c>
      <c r="O1905" s="5">
        <f>($E1905/$D1905)*100</f>
        <v>46.6</v>
      </c>
      <c r="P1905">
        <f>AVERAGE($E1905,$N1905)</f>
        <v>719.5</v>
      </c>
      <c r="Q1905" t="s">
        <v>8319</v>
      </c>
      <c r="R1905" t="s">
        <v>8348</v>
      </c>
      <c r="S1905" t="s">
        <v>8294</v>
      </c>
      <c r="T1905" t="b">
        <v>0</v>
      </c>
    </row>
    <row r="1906" spans="1:20" ht="66" x14ac:dyDescent="0.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 s="9">
        <f>(I1906/86400)+25569+(-5/24)</f>
        <v>42371.477094907408</v>
      </c>
      <c r="K1906">
        <v>1447864021</v>
      </c>
      <c r="L1906" s="9">
        <f>($K1906/86400)+DATE(1970,1,1)</f>
        <v>42326.685428240744</v>
      </c>
      <c r="M1906" t="b">
        <v>0</v>
      </c>
      <c r="N1906">
        <v>2</v>
      </c>
      <c r="O1906" s="5">
        <f>($E1906/$D1906)*100</f>
        <v>0.1</v>
      </c>
      <c r="P1906">
        <f>AVERAGE($E1906,$N1906)</f>
        <v>26</v>
      </c>
      <c r="Q1906" t="s">
        <v>8319</v>
      </c>
      <c r="R1906" t="s">
        <v>8348</v>
      </c>
      <c r="S1906" t="s">
        <v>8294</v>
      </c>
      <c r="T1906" t="b">
        <v>0</v>
      </c>
    </row>
    <row r="1907" spans="1:20" ht="66" x14ac:dyDescent="0.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 s="9">
        <f>(I1907/86400)+25569+(-5/24)</f>
        <v>41889.717523148145</v>
      </c>
      <c r="K1907">
        <v>1407535994</v>
      </c>
      <c r="L1907" s="9">
        <f>($K1907/86400)+DATE(1970,1,1)</f>
        <v>41859.925856481481</v>
      </c>
      <c r="M1907" t="b">
        <v>0</v>
      </c>
      <c r="N1907">
        <v>4</v>
      </c>
      <c r="O1907" s="5">
        <f>($E1907/$D1907)*100</f>
        <v>0.16800000000000001</v>
      </c>
      <c r="P1907">
        <f>AVERAGE($E1907,$N1907)</f>
        <v>23</v>
      </c>
      <c r="Q1907" t="s">
        <v>8319</v>
      </c>
      <c r="R1907" t="s">
        <v>8348</v>
      </c>
      <c r="S1907" t="s">
        <v>8294</v>
      </c>
      <c r="T1907" t="b">
        <v>0</v>
      </c>
    </row>
    <row r="1908" spans="1:20" ht="49.5" x14ac:dyDescent="0.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 s="9">
        <f>(I1908/86400)+25569+(-5/24)</f>
        <v>42544.462766203702</v>
      </c>
      <c r="K1908">
        <v>1464105983</v>
      </c>
      <c r="L1908" s="9">
        <f>($K1908/86400)+DATE(1970,1,1)</f>
        <v>42514.671099537038</v>
      </c>
      <c r="M1908" t="b">
        <v>0</v>
      </c>
      <c r="N1908">
        <v>99</v>
      </c>
      <c r="O1908" s="5">
        <f>($E1908/$D1908)*100</f>
        <v>42.76</v>
      </c>
      <c r="P1908">
        <f>AVERAGE($E1908,$N1908)</f>
        <v>10739.5</v>
      </c>
      <c r="Q1908" t="s">
        <v>8319</v>
      </c>
      <c r="R1908" t="s">
        <v>8348</v>
      </c>
      <c r="S1908" t="s">
        <v>8294</v>
      </c>
      <c r="T1908" t="b">
        <v>0</v>
      </c>
    </row>
    <row r="1909" spans="1:20" ht="49.5" x14ac:dyDescent="0.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 s="9">
        <f>(I1909/86400)+25569+(-5/24)</f>
        <v>41782.378761574073</v>
      </c>
      <c r="K1909">
        <v>1399557925</v>
      </c>
      <c r="L1909" s="9">
        <f>($K1909/86400)+DATE(1970,1,1)</f>
        <v>41767.587094907409</v>
      </c>
      <c r="M1909" t="b">
        <v>0</v>
      </c>
      <c r="N1909">
        <v>4</v>
      </c>
      <c r="O1909" s="5">
        <f>($E1909/$D1909)*100</f>
        <v>0.28333333333333333</v>
      </c>
      <c r="P1909">
        <f>AVERAGE($E1909,$N1909)</f>
        <v>44.5</v>
      </c>
      <c r="Q1909" t="s">
        <v>8319</v>
      </c>
      <c r="R1909" t="s">
        <v>8348</v>
      </c>
      <c r="S1909" t="s">
        <v>8294</v>
      </c>
      <c r="T1909" t="b">
        <v>0</v>
      </c>
    </row>
    <row r="1910" spans="1:20" ht="66" x14ac:dyDescent="0.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 s="9">
        <f>(I1910/86400)+25569+(-5/24)</f>
        <v>42733.709490740737</v>
      </c>
      <c r="K1910">
        <v>1480456900</v>
      </c>
      <c r="L1910" s="9">
        <f>($K1910/86400)+DATE(1970,1,1)</f>
        <v>42703.917824074073</v>
      </c>
      <c r="M1910" t="b">
        <v>0</v>
      </c>
      <c r="N1910">
        <v>4</v>
      </c>
      <c r="O1910" s="5">
        <f>($E1910/$D1910)*100</f>
        <v>1.7319999999999998</v>
      </c>
      <c r="P1910">
        <f>AVERAGE($E1910,$N1910)</f>
        <v>218.5</v>
      </c>
      <c r="Q1910" t="s">
        <v>8319</v>
      </c>
      <c r="R1910" t="s">
        <v>8348</v>
      </c>
      <c r="S1910" t="s">
        <v>8294</v>
      </c>
      <c r="T1910" t="b">
        <v>0</v>
      </c>
    </row>
    <row r="1911" spans="1:20" ht="66" x14ac:dyDescent="0.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 s="9">
        <f>(I1911/86400)+25569+(-5/24)</f>
        <v>41935.220821759256</v>
      </c>
      <c r="K1911">
        <v>1411467479</v>
      </c>
      <c r="L1911" s="9">
        <f>($K1911/86400)+DATE(1970,1,1)</f>
        <v>41905.429155092592</v>
      </c>
      <c r="M1911" t="b">
        <v>0</v>
      </c>
      <c r="N1911">
        <v>38</v>
      </c>
      <c r="O1911" s="5">
        <f>($E1911/$D1911)*100</f>
        <v>14.111428571428572</v>
      </c>
      <c r="P1911">
        <f>AVERAGE($E1911,$N1911)</f>
        <v>2488.5</v>
      </c>
      <c r="Q1911" t="s">
        <v>8319</v>
      </c>
      <c r="R1911" t="s">
        <v>8348</v>
      </c>
      <c r="S1911" t="s">
        <v>8294</v>
      </c>
      <c r="T1911" t="b">
        <v>0</v>
      </c>
    </row>
    <row r="1912" spans="1:20" ht="49.5" x14ac:dyDescent="0.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 s="9">
        <f>(I1912/86400)+25569+(-5/24)</f>
        <v>42308.739583333336</v>
      </c>
      <c r="K1912">
        <v>1442531217</v>
      </c>
      <c r="L1912" s="9">
        <f>($K1912/86400)+DATE(1970,1,1)</f>
        <v>42264.963159722218</v>
      </c>
      <c r="M1912" t="b">
        <v>0</v>
      </c>
      <c r="N1912">
        <v>285</v>
      </c>
      <c r="O1912" s="5">
        <f>($E1912/$D1912)*100</f>
        <v>39.395294117647055</v>
      </c>
      <c r="P1912">
        <f>AVERAGE($E1912,$N1912)</f>
        <v>16885.5</v>
      </c>
      <c r="Q1912" t="s">
        <v>8319</v>
      </c>
      <c r="R1912" t="s">
        <v>8348</v>
      </c>
      <c r="S1912" t="s">
        <v>8294</v>
      </c>
      <c r="T1912" t="b">
        <v>0</v>
      </c>
    </row>
    <row r="1913" spans="1:20" ht="66" x14ac:dyDescent="0.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 s="9">
        <f>(I1913/86400)+25569+(-5/24)</f>
        <v>41859.825624999998</v>
      </c>
      <c r="K1913">
        <v>1404953334</v>
      </c>
      <c r="L1913" s="9">
        <f>($K1913/86400)+DATE(1970,1,1)</f>
        <v>41830.033958333333</v>
      </c>
      <c r="M1913" t="b">
        <v>0</v>
      </c>
      <c r="N1913">
        <v>1</v>
      </c>
      <c r="O1913" s="5">
        <f>($E1913/$D1913)*100</f>
        <v>2.3529411764705882E-2</v>
      </c>
      <c r="P1913">
        <f>AVERAGE($E1913,$N1913)</f>
        <v>5.5</v>
      </c>
      <c r="Q1913" t="s">
        <v>8319</v>
      </c>
      <c r="R1913" t="s">
        <v>8348</v>
      </c>
      <c r="S1913" t="s">
        <v>8294</v>
      </c>
      <c r="T1913" t="b">
        <v>0</v>
      </c>
    </row>
    <row r="1914" spans="1:20" ht="49.5" x14ac:dyDescent="0.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 s="9">
        <f>(I1914/86400)+25569+(-5/24)</f>
        <v>42159.018055555549</v>
      </c>
      <c r="K1914">
        <v>1430803560</v>
      </c>
      <c r="L1914" s="9">
        <f>($K1914/86400)+DATE(1970,1,1)</f>
        <v>42129.226388888885</v>
      </c>
      <c r="M1914" t="b">
        <v>0</v>
      </c>
      <c r="N1914">
        <v>42</v>
      </c>
      <c r="O1914" s="5">
        <f>($E1914/$D1914)*100</f>
        <v>59.3</v>
      </c>
      <c r="P1914">
        <f>AVERAGE($E1914,$N1914)</f>
        <v>1503.5</v>
      </c>
      <c r="Q1914" t="s">
        <v>8319</v>
      </c>
      <c r="R1914" t="s">
        <v>8348</v>
      </c>
      <c r="S1914" t="s">
        <v>8294</v>
      </c>
      <c r="T1914" t="b">
        <v>0</v>
      </c>
    </row>
    <row r="1915" spans="1:20" ht="33" x14ac:dyDescent="0.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 s="9">
        <f>(I1915/86400)+25569+(-5/24)</f>
        <v>41920.302986111106</v>
      </c>
      <c r="K1915">
        <v>1410178578</v>
      </c>
      <c r="L1915" s="9">
        <f>($K1915/86400)+DATE(1970,1,1)</f>
        <v>41890.511319444442</v>
      </c>
      <c r="M1915" t="b">
        <v>0</v>
      </c>
      <c r="N1915">
        <v>26</v>
      </c>
      <c r="O1915" s="5">
        <f>($E1915/$D1915)*100</f>
        <v>1.3270833333333334</v>
      </c>
      <c r="P1915">
        <f>AVERAGE($E1915,$N1915)</f>
        <v>331.5</v>
      </c>
      <c r="Q1915" t="s">
        <v>8319</v>
      </c>
      <c r="R1915" t="s">
        <v>8348</v>
      </c>
      <c r="S1915" t="s">
        <v>8294</v>
      </c>
      <c r="T1915" t="b">
        <v>0</v>
      </c>
    </row>
    <row r="1916" spans="1:20" ht="66" x14ac:dyDescent="0.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 s="9">
        <f>(I1916/86400)+25569+(-5/24)</f>
        <v>41943.957638888889</v>
      </c>
      <c r="K1916">
        <v>1413519073</v>
      </c>
      <c r="L1916" s="9">
        <f>($K1916/86400)+DATE(1970,1,1)</f>
        <v>41929.174456018518</v>
      </c>
      <c r="M1916" t="b">
        <v>0</v>
      </c>
      <c r="N1916">
        <v>2</v>
      </c>
      <c r="O1916" s="5">
        <f>($E1916/$D1916)*100</f>
        <v>9.0090090090090094</v>
      </c>
      <c r="P1916">
        <f>AVERAGE($E1916,$N1916)</f>
        <v>31</v>
      </c>
      <c r="Q1916" t="s">
        <v>8319</v>
      </c>
      <c r="R1916" t="s">
        <v>8348</v>
      </c>
      <c r="S1916" t="s">
        <v>8294</v>
      </c>
      <c r="T1916" t="b">
        <v>0</v>
      </c>
    </row>
    <row r="1917" spans="1:20" ht="66" x14ac:dyDescent="0.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 s="9">
        <f>(I1917/86400)+25569+(-5/24)</f>
        <v>41883.840532407405</v>
      </c>
      <c r="K1917">
        <v>1407892222</v>
      </c>
      <c r="L1917" s="9">
        <f>($K1917/86400)+DATE(1970,1,1)</f>
        <v>41864.04886574074</v>
      </c>
      <c r="M1917" t="b">
        <v>0</v>
      </c>
      <c r="N1917">
        <v>4</v>
      </c>
      <c r="O1917" s="5">
        <f>($E1917/$D1917)*100</f>
        <v>1.6</v>
      </c>
      <c r="P1917">
        <f>AVERAGE($E1917,$N1917)</f>
        <v>6</v>
      </c>
      <c r="Q1917" t="s">
        <v>8319</v>
      </c>
      <c r="R1917" t="s">
        <v>8348</v>
      </c>
      <c r="S1917" t="s">
        <v>8294</v>
      </c>
      <c r="T1917" t="b">
        <v>0</v>
      </c>
    </row>
    <row r="1918" spans="1:20" ht="33" x14ac:dyDescent="0.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 s="9">
        <f>(I1918/86400)+25569+(-5/24)</f>
        <v>42681.550636574073</v>
      </c>
      <c r="K1918">
        <v>1476378775</v>
      </c>
      <c r="L1918" s="9">
        <f>($K1918/86400)+DATE(1970,1,1)</f>
        <v>42656.717303240745</v>
      </c>
      <c r="M1918" t="b">
        <v>0</v>
      </c>
      <c r="N1918">
        <v>6</v>
      </c>
      <c r="O1918" s="5">
        <f>($E1918/$D1918)*100</f>
        <v>0.51</v>
      </c>
      <c r="P1918">
        <f>AVERAGE($E1918,$N1918)</f>
        <v>54</v>
      </c>
      <c r="Q1918" t="s">
        <v>8319</v>
      </c>
      <c r="R1918" t="s">
        <v>8348</v>
      </c>
      <c r="S1918" t="s">
        <v>8294</v>
      </c>
      <c r="T1918" t="b">
        <v>0</v>
      </c>
    </row>
    <row r="1919" spans="1:20" ht="33" x14ac:dyDescent="0.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 s="9">
        <f>(I1919/86400)+25569+(-5/24)</f>
        <v>42776.06172453703</v>
      </c>
      <c r="K1919">
        <v>1484116133</v>
      </c>
      <c r="L1919" s="9">
        <f>($K1919/86400)+DATE(1970,1,1)</f>
        <v>42746.270057870366</v>
      </c>
      <c r="M1919" t="b">
        <v>0</v>
      </c>
      <c r="N1919">
        <v>70</v>
      </c>
      <c r="O1919" s="5">
        <f>($E1919/$D1919)*100</f>
        <v>52.570512820512818</v>
      </c>
      <c r="P1919">
        <f>AVERAGE($E1919,$N1919)</f>
        <v>102547.5</v>
      </c>
      <c r="Q1919" t="s">
        <v>8319</v>
      </c>
      <c r="R1919" t="s">
        <v>8348</v>
      </c>
      <c r="S1919" t="s">
        <v>8294</v>
      </c>
      <c r="T1919" t="b">
        <v>0</v>
      </c>
    </row>
    <row r="1920" spans="1:20" ht="66" x14ac:dyDescent="0.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 s="9">
        <f>(I1920/86400)+25569+(-5/24)</f>
        <v>41863.581608796296</v>
      </c>
      <c r="K1920">
        <v>1404845851</v>
      </c>
      <c r="L1920" s="9">
        <f>($K1920/86400)+DATE(1970,1,1)</f>
        <v>41828.789942129632</v>
      </c>
      <c r="M1920" t="b">
        <v>0</v>
      </c>
      <c r="N1920">
        <v>9</v>
      </c>
      <c r="O1920" s="5">
        <f>($E1920/$D1920)*100</f>
        <v>1.04</v>
      </c>
      <c r="P1920">
        <f>AVERAGE($E1920,$N1920)</f>
        <v>134.5</v>
      </c>
      <c r="Q1920" t="s">
        <v>8319</v>
      </c>
      <c r="R1920" t="s">
        <v>8348</v>
      </c>
      <c r="S1920" t="s">
        <v>8294</v>
      </c>
      <c r="T1920" t="b">
        <v>0</v>
      </c>
    </row>
    <row r="1921" spans="1:20" ht="66" x14ac:dyDescent="0.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 s="9">
        <f>(I1921/86400)+25569+(-5/24)</f>
        <v>42143.667233796295</v>
      </c>
      <c r="K1921">
        <v>1429477249</v>
      </c>
      <c r="L1921" s="9">
        <f>($K1921/86400)+DATE(1970,1,1)</f>
        <v>42113.875567129631</v>
      </c>
      <c r="M1921" t="b">
        <v>0</v>
      </c>
      <c r="N1921">
        <v>8</v>
      </c>
      <c r="O1921" s="5">
        <f>($E1921/$D1921)*100</f>
        <v>47.4</v>
      </c>
      <c r="P1921">
        <f>AVERAGE($E1921,$N1921)</f>
        <v>122.5</v>
      </c>
      <c r="Q1921" t="s">
        <v>8319</v>
      </c>
      <c r="R1921" t="s">
        <v>8348</v>
      </c>
      <c r="S1921" t="s">
        <v>8294</v>
      </c>
      <c r="T1921" t="b">
        <v>0</v>
      </c>
    </row>
    <row r="1922" spans="1:20" ht="49.5" x14ac:dyDescent="0.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 s="9">
        <f>(I1922/86400)+25569+(-5/24)</f>
        <v>42298.749999999993</v>
      </c>
      <c r="K1922">
        <v>1443042061</v>
      </c>
      <c r="L1922" s="9">
        <f>($K1922/86400)+DATE(1970,1,1)</f>
        <v>42270.875706018516</v>
      </c>
      <c r="M1922" t="b">
        <v>0</v>
      </c>
      <c r="N1922">
        <v>105</v>
      </c>
      <c r="O1922" s="5">
        <f>($E1922/$D1922)*100</f>
        <v>43.03</v>
      </c>
      <c r="P1922">
        <f>AVERAGE($E1922,$N1922)</f>
        <v>2204</v>
      </c>
      <c r="Q1922" t="s">
        <v>8319</v>
      </c>
      <c r="R1922" t="s">
        <v>8348</v>
      </c>
      <c r="S1922" t="s">
        <v>8294</v>
      </c>
      <c r="T1922" t="b">
        <v>0</v>
      </c>
    </row>
    <row r="1923" spans="1:20" ht="33" x14ac:dyDescent="0.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 s="9">
        <f>(I1923/86400)+25569+(-5/24)</f>
        <v>41104.013229166667</v>
      </c>
      <c r="K1923">
        <v>1339651143</v>
      </c>
      <c r="L1923" s="9">
        <f>($K1923/86400)+DATE(1970,1,1)</f>
        <v>41074.221562500003</v>
      </c>
      <c r="M1923" t="b">
        <v>0</v>
      </c>
      <c r="N1923">
        <v>38</v>
      </c>
      <c r="O1923" s="5">
        <f>($E1923/$D1923)*100</f>
        <v>136.80000000000001</v>
      </c>
      <c r="P1923">
        <f>AVERAGE($E1923,$N1923)</f>
        <v>1045</v>
      </c>
      <c r="Q1923" t="s">
        <v>8325</v>
      </c>
      <c r="R1923" t="s">
        <v>8329</v>
      </c>
      <c r="S1923" t="s">
        <v>8279</v>
      </c>
      <c r="T1923" t="b">
        <v>1</v>
      </c>
    </row>
    <row r="1924" spans="1:20" ht="49.5" x14ac:dyDescent="0.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 s="9">
        <f>(I1924/86400)+25569+(-5/24)</f>
        <v>41620.047534722216</v>
      </c>
      <c r="K1924">
        <v>1384236507</v>
      </c>
      <c r="L1924" s="9">
        <f>($K1924/86400)+DATE(1970,1,1)</f>
        <v>41590.255868055552</v>
      </c>
      <c r="M1924" t="b">
        <v>0</v>
      </c>
      <c r="N1924">
        <v>64</v>
      </c>
      <c r="O1924" s="5">
        <f>($E1924/$D1924)*100</f>
        <v>115.55</v>
      </c>
      <c r="P1924">
        <f>AVERAGE($E1924,$N1924)</f>
        <v>1187.5</v>
      </c>
      <c r="Q1924" t="s">
        <v>8325</v>
      </c>
      <c r="R1924" t="s">
        <v>8329</v>
      </c>
      <c r="S1924" t="s">
        <v>8279</v>
      </c>
      <c r="T1924" t="b">
        <v>1</v>
      </c>
    </row>
    <row r="1925" spans="1:20" ht="49.5" x14ac:dyDescent="0.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 s="9">
        <f>(I1925/86400)+25569+(-5/24)</f>
        <v>40812.999305555553</v>
      </c>
      <c r="K1925">
        <v>1313612532</v>
      </c>
      <c r="L1925" s="9">
        <f>($K1925/86400)+DATE(1970,1,1)</f>
        <v>40772.848749999997</v>
      </c>
      <c r="M1925" t="b">
        <v>0</v>
      </c>
      <c r="N1925">
        <v>13</v>
      </c>
      <c r="O1925" s="5">
        <f>($E1925/$D1925)*100</f>
        <v>240.79999999999998</v>
      </c>
      <c r="P1925">
        <f>AVERAGE($E1925,$N1925)</f>
        <v>157</v>
      </c>
      <c r="Q1925" t="s">
        <v>8325</v>
      </c>
      <c r="R1925" t="s">
        <v>8329</v>
      </c>
      <c r="S1925" t="s">
        <v>8279</v>
      </c>
      <c r="T1925" t="b">
        <v>1</v>
      </c>
    </row>
    <row r="1926" spans="1:20" ht="82.5" x14ac:dyDescent="0.3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 s="9">
        <f>(I1926/86400)+25569+(-5/24)</f>
        <v>41654.606249999997</v>
      </c>
      <c r="K1926">
        <v>1387390555</v>
      </c>
      <c r="L1926" s="9">
        <f>($K1926/86400)+DATE(1970,1,1)</f>
        <v>41626.761053240742</v>
      </c>
      <c r="M1926" t="b">
        <v>0</v>
      </c>
      <c r="N1926">
        <v>33</v>
      </c>
      <c r="O1926" s="5">
        <f>($E1926/$D1926)*100</f>
        <v>114.39999999999999</v>
      </c>
      <c r="P1926">
        <f>AVERAGE($E1926,$N1926)</f>
        <v>1732.5</v>
      </c>
      <c r="Q1926" t="s">
        <v>8325</v>
      </c>
      <c r="R1926" t="s">
        <v>8329</v>
      </c>
      <c r="S1926" t="s">
        <v>8279</v>
      </c>
      <c r="T1926" t="b">
        <v>1</v>
      </c>
    </row>
    <row r="1927" spans="1:20" ht="49.5" x14ac:dyDescent="0.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 s="9">
        <f>(I1927/86400)+25569+(-5/24)</f>
        <v>41557.791666666664</v>
      </c>
      <c r="K1927">
        <v>1379540288</v>
      </c>
      <c r="L1927" s="9">
        <f>($K1927/86400)+DATE(1970,1,1)</f>
        <v>41535.90148148148</v>
      </c>
      <c r="M1927" t="b">
        <v>0</v>
      </c>
      <c r="N1927">
        <v>52</v>
      </c>
      <c r="O1927" s="5">
        <f>($E1927/$D1927)*100</f>
        <v>110.33333333333333</v>
      </c>
      <c r="P1927">
        <f>AVERAGE($E1927,$N1927)</f>
        <v>853.5</v>
      </c>
      <c r="Q1927" t="s">
        <v>8325</v>
      </c>
      <c r="R1927" t="s">
        <v>8329</v>
      </c>
      <c r="S1927" t="s">
        <v>8279</v>
      </c>
      <c r="T1927" t="b">
        <v>1</v>
      </c>
    </row>
    <row r="1928" spans="1:20" ht="66" x14ac:dyDescent="0.3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 s="9">
        <f>(I1928/86400)+25569+(-5/24)</f>
        <v>40483.80972222222</v>
      </c>
      <c r="K1928">
        <v>1286319256</v>
      </c>
      <c r="L1928" s="9">
        <f>($K1928/86400)+DATE(1970,1,1)</f>
        <v>40456.954351851848</v>
      </c>
      <c r="M1928" t="b">
        <v>0</v>
      </c>
      <c r="N1928">
        <v>107</v>
      </c>
      <c r="O1928" s="5">
        <f>($E1928/$D1928)*100</f>
        <v>195.37933333333334</v>
      </c>
      <c r="P1928">
        <f>AVERAGE($E1928,$N1928)</f>
        <v>1518.845</v>
      </c>
      <c r="Q1928" t="s">
        <v>8325</v>
      </c>
      <c r="R1928" t="s">
        <v>8329</v>
      </c>
      <c r="S1928" t="s">
        <v>8279</v>
      </c>
      <c r="T1928" t="b">
        <v>1</v>
      </c>
    </row>
    <row r="1929" spans="1:20" x14ac:dyDescent="0.3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 s="9">
        <f>(I1929/86400)+25569+(-5/24)</f>
        <v>40975.999305555553</v>
      </c>
      <c r="K1929">
        <v>1329856839</v>
      </c>
      <c r="L1929" s="9">
        <f>($K1929/86400)+DATE(1970,1,1)</f>
        <v>40960.861562500002</v>
      </c>
      <c r="M1929" t="b">
        <v>0</v>
      </c>
      <c r="N1929">
        <v>11</v>
      </c>
      <c r="O1929" s="5">
        <f>($E1929/$D1929)*100</f>
        <v>103.33333333333334</v>
      </c>
      <c r="P1929">
        <f>AVERAGE($E1929,$N1929)</f>
        <v>315.5</v>
      </c>
      <c r="Q1929" t="s">
        <v>8325</v>
      </c>
      <c r="R1929" t="s">
        <v>8329</v>
      </c>
      <c r="S1929" t="s">
        <v>8279</v>
      </c>
      <c r="T1929" t="b">
        <v>1</v>
      </c>
    </row>
    <row r="1930" spans="1:20" ht="33" x14ac:dyDescent="0.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 s="9">
        <f>(I1930/86400)+25569+(-5/24)</f>
        <v>41401.439745370364</v>
      </c>
      <c r="K1930">
        <v>1365348794</v>
      </c>
      <c r="L1930" s="9">
        <f>($K1930/86400)+DATE(1970,1,1)</f>
        <v>41371.6480787037</v>
      </c>
      <c r="M1930" t="b">
        <v>0</v>
      </c>
      <c r="N1930">
        <v>34</v>
      </c>
      <c r="O1930" s="5">
        <f>($E1930/$D1930)*100</f>
        <v>103.1372549019608</v>
      </c>
      <c r="P1930">
        <f>AVERAGE($E1930,$N1930)</f>
        <v>1332</v>
      </c>
      <c r="Q1930" t="s">
        <v>8325</v>
      </c>
      <c r="R1930" t="s">
        <v>8329</v>
      </c>
      <c r="S1930" t="s">
        <v>8279</v>
      </c>
      <c r="T1930" t="b">
        <v>1</v>
      </c>
    </row>
    <row r="1931" spans="1:20" ht="49.5" x14ac:dyDescent="0.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 s="9">
        <f>(I1931/86400)+25569+(-5/24)</f>
        <v>40728.813263888886</v>
      </c>
      <c r="K1931">
        <v>1306197066</v>
      </c>
      <c r="L1931" s="9">
        <f>($K1931/86400)+DATE(1970,1,1)</f>
        <v>40687.021597222221</v>
      </c>
      <c r="M1931" t="b">
        <v>0</v>
      </c>
      <c r="N1931">
        <v>75</v>
      </c>
      <c r="O1931" s="5">
        <f>($E1931/$D1931)*100</f>
        <v>100.3125</v>
      </c>
      <c r="P1931">
        <f>AVERAGE($E1931,$N1931)</f>
        <v>1642.5</v>
      </c>
      <c r="Q1931" t="s">
        <v>8325</v>
      </c>
      <c r="R1931" t="s">
        <v>8329</v>
      </c>
      <c r="S1931" t="s">
        <v>8279</v>
      </c>
      <c r="T1931" t="b">
        <v>1</v>
      </c>
    </row>
    <row r="1932" spans="1:20" ht="49.5" x14ac:dyDescent="0.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 s="9">
        <f>(I1932/86400)+25569+(-5/24)</f>
        <v>41462.350486111107</v>
      </c>
      <c r="K1932">
        <v>1368019482</v>
      </c>
      <c r="L1932" s="9">
        <f>($K1932/86400)+DATE(1970,1,1)</f>
        <v>41402.558819444443</v>
      </c>
      <c r="M1932" t="b">
        <v>0</v>
      </c>
      <c r="N1932">
        <v>26</v>
      </c>
      <c r="O1932" s="5">
        <f>($E1932/$D1932)*100</f>
        <v>127</v>
      </c>
      <c r="P1932">
        <f>AVERAGE($E1932,$N1932)</f>
        <v>648</v>
      </c>
      <c r="Q1932" t="s">
        <v>8325</v>
      </c>
      <c r="R1932" t="s">
        <v>8329</v>
      </c>
      <c r="S1932" t="s">
        <v>8279</v>
      </c>
      <c r="T1932" t="b">
        <v>1</v>
      </c>
    </row>
    <row r="1933" spans="1:20" ht="49.5" x14ac:dyDescent="0.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 s="9">
        <f>(I1933/86400)+25569+(-5/24)</f>
        <v>41050.9375</v>
      </c>
      <c r="K1933">
        <v>1336512309</v>
      </c>
      <c r="L1933" s="9">
        <f>($K1933/86400)+DATE(1970,1,1)</f>
        <v>41037.892465277779</v>
      </c>
      <c r="M1933" t="b">
        <v>0</v>
      </c>
      <c r="N1933">
        <v>50</v>
      </c>
      <c r="O1933" s="5">
        <f>($E1933/$D1933)*100</f>
        <v>120.601</v>
      </c>
      <c r="P1933">
        <f>AVERAGE($E1933,$N1933)</f>
        <v>1231.01</v>
      </c>
      <c r="Q1933" t="s">
        <v>8325</v>
      </c>
      <c r="R1933" t="s">
        <v>8329</v>
      </c>
      <c r="S1933" t="s">
        <v>8279</v>
      </c>
      <c r="T1933" t="b">
        <v>1</v>
      </c>
    </row>
    <row r="1934" spans="1:20" ht="66" x14ac:dyDescent="0.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 s="9">
        <f>(I1934/86400)+25569+(-5/24)</f>
        <v>40932.601539351854</v>
      </c>
      <c r="K1934">
        <v>1325618773</v>
      </c>
      <c r="L1934" s="9">
        <f>($K1934/86400)+DATE(1970,1,1)</f>
        <v>40911.809872685189</v>
      </c>
      <c r="M1934" t="b">
        <v>0</v>
      </c>
      <c r="N1934">
        <v>80</v>
      </c>
      <c r="O1934" s="5">
        <f>($E1934/$D1934)*100</f>
        <v>106.99047619047619</v>
      </c>
      <c r="P1934">
        <f>AVERAGE($E1934,$N1934)</f>
        <v>2848.5</v>
      </c>
      <c r="Q1934" t="s">
        <v>8325</v>
      </c>
      <c r="R1934" t="s">
        <v>8329</v>
      </c>
      <c r="S1934" t="s">
        <v>8279</v>
      </c>
      <c r="T1934" t="b">
        <v>1</v>
      </c>
    </row>
    <row r="1935" spans="1:20" ht="66" x14ac:dyDescent="0.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 s="9">
        <f>(I1935/86400)+25569+(-5/24)</f>
        <v>41908.922534722216</v>
      </c>
      <c r="K1935">
        <v>1409195307</v>
      </c>
      <c r="L1935" s="9">
        <f>($K1935/86400)+DATE(1970,1,1)</f>
        <v>41879.130868055552</v>
      </c>
      <c r="M1935" t="b">
        <v>0</v>
      </c>
      <c r="N1935">
        <v>110</v>
      </c>
      <c r="O1935" s="5">
        <f>($E1935/$D1935)*100</f>
        <v>172.43333333333334</v>
      </c>
      <c r="P1935">
        <f>AVERAGE($E1935,$N1935)</f>
        <v>5228</v>
      </c>
      <c r="Q1935" t="s">
        <v>8325</v>
      </c>
      <c r="R1935" t="s">
        <v>8329</v>
      </c>
      <c r="S1935" t="s">
        <v>8279</v>
      </c>
      <c r="T1935" t="b">
        <v>1</v>
      </c>
    </row>
    <row r="1936" spans="1:20" ht="66" x14ac:dyDescent="0.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 s="9">
        <f>(I1936/86400)+25569+(-5/24)</f>
        <v>40902</v>
      </c>
      <c r="K1936">
        <v>1321649321</v>
      </c>
      <c r="L1936" s="9">
        <f>($K1936/86400)+DATE(1970,1,1)</f>
        <v>40865.867141203707</v>
      </c>
      <c r="M1936" t="b">
        <v>0</v>
      </c>
      <c r="N1936">
        <v>77</v>
      </c>
      <c r="O1936" s="5">
        <f>($E1936/$D1936)*100</f>
        <v>123.61999999999999</v>
      </c>
      <c r="P1936">
        <f>AVERAGE($E1936,$N1936)</f>
        <v>3129</v>
      </c>
      <c r="Q1936" t="s">
        <v>8325</v>
      </c>
      <c r="R1936" t="s">
        <v>8329</v>
      </c>
      <c r="S1936" t="s">
        <v>8279</v>
      </c>
      <c r="T1936" t="b">
        <v>1</v>
      </c>
    </row>
    <row r="1937" spans="1:20" ht="66" x14ac:dyDescent="0.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 s="9">
        <f>(I1937/86400)+25569+(-5/24)</f>
        <v>41810.999305555553</v>
      </c>
      <c r="K1937">
        <v>1400106171</v>
      </c>
      <c r="L1937" s="9">
        <f>($K1937/86400)+DATE(1970,1,1)</f>
        <v>41773.932534722218</v>
      </c>
      <c r="M1937" t="b">
        <v>0</v>
      </c>
      <c r="N1937">
        <v>50</v>
      </c>
      <c r="O1937" s="5">
        <f>($E1937/$D1937)*100</f>
        <v>108.4</v>
      </c>
      <c r="P1937">
        <f>AVERAGE($E1937,$N1937)</f>
        <v>1380</v>
      </c>
      <c r="Q1937" t="s">
        <v>8325</v>
      </c>
      <c r="R1937" t="s">
        <v>8329</v>
      </c>
      <c r="S1937" t="s">
        <v>8279</v>
      </c>
      <c r="T1937" t="b">
        <v>1</v>
      </c>
    </row>
    <row r="1938" spans="1:20" ht="66" x14ac:dyDescent="0.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 s="9">
        <f>(I1938/86400)+25569+(-5/24)</f>
        <v>40883.040972222218</v>
      </c>
      <c r="K1938">
        <v>1320528070</v>
      </c>
      <c r="L1938" s="9">
        <f>($K1938/86400)+DATE(1970,1,1)</f>
        <v>40852.889699074076</v>
      </c>
      <c r="M1938" t="b">
        <v>0</v>
      </c>
      <c r="N1938">
        <v>145</v>
      </c>
      <c r="O1938" s="5">
        <f>($E1938/$D1938)*100</f>
        <v>116.52013333333333</v>
      </c>
      <c r="P1938">
        <f>AVERAGE($E1938,$N1938)</f>
        <v>4442.0050000000001</v>
      </c>
      <c r="Q1938" t="s">
        <v>8325</v>
      </c>
      <c r="R1938" t="s">
        <v>8329</v>
      </c>
      <c r="S1938" t="s">
        <v>8279</v>
      </c>
      <c r="T1938" t="b">
        <v>1</v>
      </c>
    </row>
    <row r="1939" spans="1:20" ht="49.5" x14ac:dyDescent="0.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 s="9">
        <f>(I1939/86400)+25569+(-5/24)</f>
        <v>41074.957638888889</v>
      </c>
      <c r="K1939">
        <v>1338346281</v>
      </c>
      <c r="L1939" s="9">
        <f>($K1939/86400)+DATE(1970,1,1)</f>
        <v>41059.118993055556</v>
      </c>
      <c r="M1939" t="b">
        <v>0</v>
      </c>
      <c r="N1939">
        <v>29</v>
      </c>
      <c r="O1939" s="5">
        <f>($E1939/$D1939)*100</f>
        <v>187.245</v>
      </c>
      <c r="P1939">
        <f>AVERAGE($E1939,$N1939)</f>
        <v>576.23500000000001</v>
      </c>
      <c r="Q1939" t="s">
        <v>8325</v>
      </c>
      <c r="R1939" t="s">
        <v>8329</v>
      </c>
      <c r="S1939" t="s">
        <v>8279</v>
      </c>
      <c r="T1939" t="b">
        <v>1</v>
      </c>
    </row>
    <row r="1940" spans="1:20" ht="66" x14ac:dyDescent="0.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 s="9">
        <f>(I1940/86400)+25569+(-5/24)</f>
        <v>41457</v>
      </c>
      <c r="K1940">
        <v>1370067231</v>
      </c>
      <c r="L1940" s="9">
        <f>($K1940/86400)+DATE(1970,1,1)</f>
        <v>41426.259618055556</v>
      </c>
      <c r="M1940" t="b">
        <v>0</v>
      </c>
      <c r="N1940">
        <v>114</v>
      </c>
      <c r="O1940" s="5">
        <f>($E1940/$D1940)*100</f>
        <v>115.93333333333334</v>
      </c>
      <c r="P1940">
        <f>AVERAGE($E1940,$N1940)</f>
        <v>8752</v>
      </c>
      <c r="Q1940" t="s">
        <v>8325</v>
      </c>
      <c r="R1940" t="s">
        <v>8329</v>
      </c>
      <c r="S1940" t="s">
        <v>8279</v>
      </c>
      <c r="T1940" t="b">
        <v>1</v>
      </c>
    </row>
    <row r="1941" spans="1:20" ht="66" x14ac:dyDescent="0.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 s="9">
        <f>(I1941/86400)+25569+(-5/24)</f>
        <v>41343.735046296293</v>
      </c>
      <c r="K1941">
        <v>1360366708</v>
      </c>
      <c r="L1941" s="9">
        <f>($K1941/86400)+DATE(1970,1,1)</f>
        <v>41313.985046296293</v>
      </c>
      <c r="M1941" t="b">
        <v>0</v>
      </c>
      <c r="N1941">
        <v>96</v>
      </c>
      <c r="O1941" s="5">
        <f>($E1941/$D1941)*100</f>
        <v>110.7</v>
      </c>
      <c r="P1941">
        <f>AVERAGE($E1941,$N1941)</f>
        <v>5583</v>
      </c>
      <c r="Q1941" t="s">
        <v>8325</v>
      </c>
      <c r="R1941" t="s">
        <v>8329</v>
      </c>
      <c r="S1941" t="s">
        <v>8279</v>
      </c>
      <c r="T1941" t="b">
        <v>1</v>
      </c>
    </row>
    <row r="1942" spans="1:20" ht="49.5" x14ac:dyDescent="0.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 s="9">
        <f>(I1942/86400)+25569+(-5/24)</f>
        <v>40708.957638888889</v>
      </c>
      <c r="K1942">
        <v>1304770233</v>
      </c>
      <c r="L1942" s="9">
        <f>($K1942/86400)+DATE(1970,1,1)</f>
        <v>40670.507326388892</v>
      </c>
      <c r="M1942" t="b">
        <v>0</v>
      </c>
      <c r="N1942">
        <v>31</v>
      </c>
      <c r="O1942" s="5">
        <f>($E1942/$D1942)*100</f>
        <v>170.92307692307693</v>
      </c>
      <c r="P1942">
        <f>AVERAGE($E1942,$N1942)</f>
        <v>571</v>
      </c>
      <c r="Q1942" t="s">
        <v>8325</v>
      </c>
      <c r="R1942" t="s">
        <v>8329</v>
      </c>
      <c r="S1942" t="s">
        <v>8279</v>
      </c>
      <c r="T1942" t="b">
        <v>1</v>
      </c>
    </row>
    <row r="1943" spans="1:20" ht="66" x14ac:dyDescent="0.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 s="9">
        <f>(I1943/86400)+25569+(-5/24)</f>
        <v>41774.08253472222</v>
      </c>
      <c r="K1943">
        <v>1397545131</v>
      </c>
      <c r="L1943" s="9">
        <f>($K1943/86400)+DATE(1970,1,1)</f>
        <v>41744.290868055556</v>
      </c>
      <c r="M1943" t="b">
        <v>1</v>
      </c>
      <c r="N1943">
        <v>4883</v>
      </c>
      <c r="O1943" s="5">
        <f>($E1943/$D1943)*100</f>
        <v>126.11835600000001</v>
      </c>
      <c r="P1943">
        <f>AVERAGE($E1943,$N1943)</f>
        <v>160089.44500000001</v>
      </c>
      <c r="Q1943" t="s">
        <v>8319</v>
      </c>
      <c r="R1943" t="s">
        <v>8349</v>
      </c>
      <c r="S1943" t="s">
        <v>8295</v>
      </c>
      <c r="T1943" t="b">
        <v>1</v>
      </c>
    </row>
    <row r="1944" spans="1:20" ht="66" x14ac:dyDescent="0.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 s="9">
        <f>(I1944/86400)+25569+(-5/24)</f>
        <v>40728.619675925926</v>
      </c>
      <c r="K1944">
        <v>1302033140</v>
      </c>
      <c r="L1944" s="9">
        <f>($K1944/86400)+DATE(1970,1,1)</f>
        <v>40638.828009259261</v>
      </c>
      <c r="M1944" t="b">
        <v>1</v>
      </c>
      <c r="N1944">
        <v>95</v>
      </c>
      <c r="O1944" s="5">
        <f>($E1944/$D1944)*100</f>
        <v>138.44033333333334</v>
      </c>
      <c r="P1944">
        <f>AVERAGE($E1944,$N1944)</f>
        <v>4200.71</v>
      </c>
      <c r="Q1944" t="s">
        <v>8319</v>
      </c>
      <c r="R1944" t="s">
        <v>8349</v>
      </c>
      <c r="S1944" t="s">
        <v>8295</v>
      </c>
      <c r="T1944" t="b">
        <v>1</v>
      </c>
    </row>
    <row r="1945" spans="1:20" ht="49.5" x14ac:dyDescent="0.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 s="9">
        <f>(I1945/86400)+25569+(-5/24)</f>
        <v>42593.061527777776</v>
      </c>
      <c r="K1945">
        <v>1467008916</v>
      </c>
      <c r="L1945" s="9">
        <f>($K1945/86400)+DATE(1970,1,1)</f>
        <v>42548.269861111112</v>
      </c>
      <c r="M1945" t="b">
        <v>1</v>
      </c>
      <c r="N1945">
        <v>2478</v>
      </c>
      <c r="O1945" s="5">
        <f>($E1945/$D1945)*100</f>
        <v>1705.2499999999998</v>
      </c>
      <c r="P1945">
        <f>AVERAGE($E1945,$N1945)</f>
        <v>86501.5</v>
      </c>
      <c r="Q1945" t="s">
        <v>8319</v>
      </c>
      <c r="R1945" t="s">
        <v>8349</v>
      </c>
      <c r="S1945" t="s">
        <v>8295</v>
      </c>
      <c r="T1945" t="b">
        <v>1</v>
      </c>
    </row>
    <row r="1946" spans="1:20" ht="66" x14ac:dyDescent="0.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 s="9">
        <f>(I1946/86400)+25569+(-5/24)</f>
        <v>41760.376041666663</v>
      </c>
      <c r="K1946">
        <v>1396360890</v>
      </c>
      <c r="L1946" s="9">
        <f>($K1946/86400)+DATE(1970,1,1)</f>
        <v>41730.584374999999</v>
      </c>
      <c r="M1946" t="b">
        <v>1</v>
      </c>
      <c r="N1946">
        <v>1789</v>
      </c>
      <c r="O1946" s="5">
        <f>($E1946/$D1946)*100</f>
        <v>788.05550000000005</v>
      </c>
      <c r="P1946">
        <f>AVERAGE($E1946,$N1946)</f>
        <v>158505.60000000001</v>
      </c>
      <c r="Q1946" t="s">
        <v>8319</v>
      </c>
      <c r="R1946" t="s">
        <v>8349</v>
      </c>
      <c r="S1946" t="s">
        <v>8295</v>
      </c>
      <c r="T1946" t="b">
        <v>1</v>
      </c>
    </row>
    <row r="1947" spans="1:20" ht="66" x14ac:dyDescent="0.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 s="9">
        <f>(I1947/86400)+25569+(-5/24)</f>
        <v>42197.043495370366</v>
      </c>
      <c r="K1947">
        <v>1433224958</v>
      </c>
      <c r="L1947" s="9">
        <f>($K1947/86400)+DATE(1970,1,1)</f>
        <v>42157.251828703702</v>
      </c>
      <c r="M1947" t="b">
        <v>1</v>
      </c>
      <c r="N1947">
        <v>680</v>
      </c>
      <c r="O1947" s="5">
        <f>($E1947/$D1947)*100</f>
        <v>348.01799999999997</v>
      </c>
      <c r="P1947">
        <f>AVERAGE($E1947,$N1947)</f>
        <v>174349</v>
      </c>
      <c r="Q1947" t="s">
        <v>8319</v>
      </c>
      <c r="R1947" t="s">
        <v>8349</v>
      </c>
      <c r="S1947" t="s">
        <v>8295</v>
      </c>
      <c r="T1947" t="b">
        <v>1</v>
      </c>
    </row>
    <row r="1948" spans="1:20" ht="66" x14ac:dyDescent="0.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 s="9">
        <f>(I1948/86400)+25569+(-5/24)</f>
        <v>41748.900011574071</v>
      </c>
      <c r="K1948">
        <v>1392780961</v>
      </c>
      <c r="L1948" s="9">
        <f>($K1948/86400)+DATE(1970,1,1)</f>
        <v>41689.150011574078</v>
      </c>
      <c r="M1948" t="b">
        <v>1</v>
      </c>
      <c r="N1948">
        <v>70</v>
      </c>
      <c r="O1948" s="5">
        <f>($E1948/$D1948)*100</f>
        <v>149.74666666666667</v>
      </c>
      <c r="P1948">
        <f>AVERAGE($E1948,$N1948)</f>
        <v>5650.5</v>
      </c>
      <c r="Q1948" t="s">
        <v>8319</v>
      </c>
      <c r="R1948" t="s">
        <v>8349</v>
      </c>
      <c r="S1948" t="s">
        <v>8295</v>
      </c>
      <c r="T1948" t="b">
        <v>1</v>
      </c>
    </row>
    <row r="1949" spans="1:20" ht="66" x14ac:dyDescent="0.3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 s="9">
        <f>(I1949/86400)+25569+(-5/24)</f>
        <v>40140.040972222218</v>
      </c>
      <c r="K1949">
        <v>1255730520</v>
      </c>
      <c r="L1949" s="9">
        <f>($K1949/86400)+DATE(1970,1,1)</f>
        <v>40102.918055555558</v>
      </c>
      <c r="M1949" t="b">
        <v>1</v>
      </c>
      <c r="N1949">
        <v>23</v>
      </c>
      <c r="O1949" s="5">
        <f>($E1949/$D1949)*100</f>
        <v>100.63375000000001</v>
      </c>
      <c r="P1949">
        <f>AVERAGE($E1949,$N1949)</f>
        <v>414.03500000000003</v>
      </c>
      <c r="Q1949" t="s">
        <v>8319</v>
      </c>
      <c r="R1949" t="s">
        <v>8349</v>
      </c>
      <c r="S1949" t="s">
        <v>8295</v>
      </c>
      <c r="T1949" t="b">
        <v>1</v>
      </c>
    </row>
    <row r="1950" spans="1:20" ht="33" x14ac:dyDescent="0.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 s="9">
        <f>(I1950/86400)+25569+(-5/24)</f>
        <v>42527.501388888886</v>
      </c>
      <c r="K1950">
        <v>1460557809</v>
      </c>
      <c r="L1950" s="9">
        <f>($K1950/86400)+DATE(1970,1,1)</f>
        <v>42473.604270833333</v>
      </c>
      <c r="M1950" t="b">
        <v>1</v>
      </c>
      <c r="N1950">
        <v>4245</v>
      </c>
      <c r="O1950" s="5">
        <f>($E1950/$D1950)*100</f>
        <v>800.21100000000001</v>
      </c>
      <c r="P1950">
        <f>AVERAGE($E1950,$N1950)</f>
        <v>402228</v>
      </c>
      <c r="Q1950" t="s">
        <v>8319</v>
      </c>
      <c r="R1950" t="s">
        <v>8349</v>
      </c>
      <c r="S1950" t="s">
        <v>8295</v>
      </c>
      <c r="T1950" t="b">
        <v>1</v>
      </c>
    </row>
    <row r="1951" spans="1:20" ht="49.5" x14ac:dyDescent="0.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 s="9">
        <f>(I1951/86400)+25569+(-5/24)</f>
        <v>41830.21471064815</v>
      </c>
      <c r="K1951">
        <v>1402394951</v>
      </c>
      <c r="L1951" s="9">
        <f>($K1951/86400)+DATE(1970,1,1)</f>
        <v>41800.423043981486</v>
      </c>
      <c r="M1951" t="b">
        <v>1</v>
      </c>
      <c r="N1951">
        <v>943</v>
      </c>
      <c r="O1951" s="5">
        <f>($E1951/$D1951)*100</f>
        <v>106.00260000000002</v>
      </c>
      <c r="P1951">
        <f>AVERAGE($E1951,$N1951)</f>
        <v>26972.15</v>
      </c>
      <c r="Q1951" t="s">
        <v>8319</v>
      </c>
      <c r="R1951" t="s">
        <v>8349</v>
      </c>
      <c r="S1951" t="s">
        <v>8295</v>
      </c>
      <c r="T1951" t="b">
        <v>1</v>
      </c>
    </row>
    <row r="1952" spans="1:20" ht="49.5" x14ac:dyDescent="0.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 s="9">
        <f>(I1952/86400)+25569+(-5/24)</f>
        <v>40654.973067129627</v>
      </c>
      <c r="K1952">
        <v>1300767673</v>
      </c>
      <c r="L1952" s="9">
        <f>($K1952/86400)+DATE(1970,1,1)</f>
        <v>40624.181400462963</v>
      </c>
      <c r="M1952" t="b">
        <v>1</v>
      </c>
      <c r="N1952">
        <v>1876</v>
      </c>
      <c r="O1952" s="5">
        <f>($E1952/$D1952)*100</f>
        <v>200.51866666666669</v>
      </c>
      <c r="P1952">
        <f>AVERAGE($E1952,$N1952)</f>
        <v>49062.48</v>
      </c>
      <c r="Q1952" t="s">
        <v>8319</v>
      </c>
      <c r="R1952" t="s">
        <v>8349</v>
      </c>
      <c r="S1952" t="s">
        <v>8295</v>
      </c>
      <c r="T1952" t="b">
        <v>1</v>
      </c>
    </row>
    <row r="1953" spans="1:20" ht="66" x14ac:dyDescent="0.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 s="9">
        <f>(I1953/86400)+25569+(-5/24)</f>
        <v>42681.253900462958</v>
      </c>
      <c r="K1953">
        <v>1475921137</v>
      </c>
      <c r="L1953" s="9">
        <f>($K1953/86400)+DATE(1970,1,1)</f>
        <v>42651.420567129629</v>
      </c>
      <c r="M1953" t="b">
        <v>1</v>
      </c>
      <c r="N1953">
        <v>834</v>
      </c>
      <c r="O1953" s="5">
        <f>($E1953/$D1953)*100</f>
        <v>212.44399999999999</v>
      </c>
      <c r="P1953">
        <f>AVERAGE($E1953,$N1953)</f>
        <v>53528</v>
      </c>
      <c r="Q1953" t="s">
        <v>8319</v>
      </c>
      <c r="R1953" t="s">
        <v>8349</v>
      </c>
      <c r="S1953" t="s">
        <v>8295</v>
      </c>
      <c r="T1953" t="b">
        <v>1</v>
      </c>
    </row>
    <row r="1954" spans="1:20" ht="66" x14ac:dyDescent="0.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 s="9">
        <f>(I1954/86400)+25569+(-5/24)</f>
        <v>41563.398321759254</v>
      </c>
      <c r="K1954">
        <v>1378737215</v>
      </c>
      <c r="L1954" s="9">
        <f>($K1954/86400)+DATE(1970,1,1)</f>
        <v>41526.60665509259</v>
      </c>
      <c r="M1954" t="b">
        <v>1</v>
      </c>
      <c r="N1954">
        <v>682</v>
      </c>
      <c r="O1954" s="5">
        <f>($E1954/$D1954)*100</f>
        <v>198.47237142857145</v>
      </c>
      <c r="P1954">
        <f>AVERAGE($E1954,$N1954)</f>
        <v>35073.665000000001</v>
      </c>
      <c r="Q1954" t="s">
        <v>8319</v>
      </c>
      <c r="R1954" t="s">
        <v>8349</v>
      </c>
      <c r="S1954" t="s">
        <v>8295</v>
      </c>
      <c r="T1954" t="b">
        <v>1</v>
      </c>
    </row>
    <row r="1955" spans="1:20" ht="49.5" x14ac:dyDescent="0.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 s="9">
        <f>(I1955/86400)+25569+(-5/24)</f>
        <v>40969.916666666664</v>
      </c>
      <c r="K1955">
        <v>1328158065</v>
      </c>
      <c r="L1955" s="9">
        <f>($K1955/86400)+DATE(1970,1,1)</f>
        <v>40941.199826388889</v>
      </c>
      <c r="M1955" t="b">
        <v>1</v>
      </c>
      <c r="N1955">
        <v>147</v>
      </c>
      <c r="O1955" s="5">
        <f>($E1955/$D1955)*100</f>
        <v>225.94666666666666</v>
      </c>
      <c r="P1955">
        <f>AVERAGE($E1955,$N1955)</f>
        <v>17019.5</v>
      </c>
      <c r="Q1955" t="s">
        <v>8319</v>
      </c>
      <c r="R1955" t="s">
        <v>8349</v>
      </c>
      <c r="S1955" t="s">
        <v>8295</v>
      </c>
      <c r="T1955" t="b">
        <v>1</v>
      </c>
    </row>
    <row r="1956" spans="1:20" ht="33" x14ac:dyDescent="0.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 s="9">
        <f>(I1956/86400)+25569+(-5/24)</f>
        <v>42440.999999999993</v>
      </c>
      <c r="K1956">
        <v>1453730176</v>
      </c>
      <c r="L1956" s="9">
        <f>($K1956/86400)+DATE(1970,1,1)</f>
        <v>42394.580740740741</v>
      </c>
      <c r="M1956" t="b">
        <v>1</v>
      </c>
      <c r="N1956">
        <v>415</v>
      </c>
      <c r="O1956" s="5">
        <f>($E1956/$D1956)*100</f>
        <v>698.94800000000009</v>
      </c>
      <c r="P1956">
        <f>AVERAGE($E1956,$N1956)</f>
        <v>174944.5</v>
      </c>
      <c r="Q1956" t="s">
        <v>8319</v>
      </c>
      <c r="R1956" t="s">
        <v>8349</v>
      </c>
      <c r="S1956" t="s">
        <v>8295</v>
      </c>
      <c r="T1956" t="b">
        <v>1</v>
      </c>
    </row>
    <row r="1957" spans="1:20" ht="66" x14ac:dyDescent="0.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 s="9">
        <f>(I1957/86400)+25569+(-5/24)</f>
        <v>41052.583333333328</v>
      </c>
      <c r="K1957">
        <v>1334989881</v>
      </c>
      <c r="L1957" s="9">
        <f>($K1957/86400)+DATE(1970,1,1)</f>
        <v>41020.271770833337</v>
      </c>
      <c r="M1957" t="b">
        <v>1</v>
      </c>
      <c r="N1957">
        <v>290</v>
      </c>
      <c r="O1957" s="5">
        <f>($E1957/$D1957)*100</f>
        <v>398.59528571428569</v>
      </c>
      <c r="P1957">
        <f>AVERAGE($E1957,$N1957)</f>
        <v>83850.009999999995</v>
      </c>
      <c r="Q1957" t="s">
        <v>8319</v>
      </c>
      <c r="R1957" t="s">
        <v>8349</v>
      </c>
      <c r="S1957" t="s">
        <v>8295</v>
      </c>
      <c r="T1957" t="b">
        <v>1</v>
      </c>
    </row>
    <row r="1958" spans="1:20" ht="66" x14ac:dyDescent="0.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 s="9">
        <f>(I1958/86400)+25569+(-5/24)</f>
        <v>42112.673668981479</v>
      </c>
      <c r="K1958">
        <v>1425507005</v>
      </c>
      <c r="L1958" s="9">
        <f>($K1958/86400)+DATE(1970,1,1)</f>
        <v>42067.923668981486</v>
      </c>
      <c r="M1958" t="b">
        <v>1</v>
      </c>
      <c r="N1958">
        <v>365</v>
      </c>
      <c r="O1958" s="5">
        <f>($E1958/$D1958)*100</f>
        <v>294.0333333333333</v>
      </c>
      <c r="P1958">
        <f>AVERAGE($E1958,$N1958)</f>
        <v>88392.5</v>
      </c>
      <c r="Q1958" t="s">
        <v>8319</v>
      </c>
      <c r="R1958" t="s">
        <v>8349</v>
      </c>
      <c r="S1958" t="s">
        <v>8295</v>
      </c>
      <c r="T1958" t="b">
        <v>1</v>
      </c>
    </row>
    <row r="1959" spans="1:20" ht="33" x14ac:dyDescent="0.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 s="9">
        <f>(I1959/86400)+25569+(-5/24)</f>
        <v>41208.890196759261</v>
      </c>
      <c r="K1959">
        <v>1348712513</v>
      </c>
      <c r="L1959" s="9">
        <f>($K1959/86400)+DATE(1970,1,1)</f>
        <v>41179.098530092597</v>
      </c>
      <c r="M1959" t="b">
        <v>1</v>
      </c>
      <c r="N1959">
        <v>660</v>
      </c>
      <c r="O1959" s="5">
        <f>($E1959/$D1959)*100</f>
        <v>167.50470000000001</v>
      </c>
      <c r="P1959">
        <f>AVERAGE($E1959,$N1959)</f>
        <v>25455.705000000002</v>
      </c>
      <c r="Q1959" t="s">
        <v>8319</v>
      </c>
      <c r="R1959" t="s">
        <v>8349</v>
      </c>
      <c r="S1959" t="s">
        <v>8295</v>
      </c>
      <c r="T1959" t="b">
        <v>1</v>
      </c>
    </row>
    <row r="1960" spans="1:20" ht="66" x14ac:dyDescent="0.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 s="9">
        <f>(I1960/86400)+25569+(-5/24)</f>
        <v>41356.737974537034</v>
      </c>
      <c r="K1960">
        <v>1361490161</v>
      </c>
      <c r="L1960" s="9">
        <f>($K1960/86400)+DATE(1970,1,1)</f>
        <v>41326.987974537034</v>
      </c>
      <c r="M1960" t="b">
        <v>1</v>
      </c>
      <c r="N1960">
        <v>1356</v>
      </c>
      <c r="O1960" s="5">
        <f>($E1960/$D1960)*100</f>
        <v>1435.5717142857143</v>
      </c>
      <c r="P1960">
        <f>AVERAGE($E1960,$N1960)</f>
        <v>50923.01</v>
      </c>
      <c r="Q1960" t="s">
        <v>8319</v>
      </c>
      <c r="R1960" t="s">
        <v>8349</v>
      </c>
      <c r="S1960" t="s">
        <v>8295</v>
      </c>
      <c r="T1960" t="b">
        <v>1</v>
      </c>
    </row>
    <row r="1961" spans="1:20" ht="66" x14ac:dyDescent="0.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 s="9">
        <f>(I1961/86400)+25569+(-5/24)</f>
        <v>41912.791666666664</v>
      </c>
      <c r="K1961">
        <v>1408565860</v>
      </c>
      <c r="L1961" s="9">
        <f>($K1961/86400)+DATE(1970,1,1)</f>
        <v>41871.845601851848</v>
      </c>
      <c r="M1961" t="b">
        <v>1</v>
      </c>
      <c r="N1961">
        <v>424</v>
      </c>
      <c r="O1961" s="5">
        <f>($E1961/$D1961)*100</f>
        <v>156.73439999999999</v>
      </c>
      <c r="P1961">
        <f>AVERAGE($E1961,$N1961)</f>
        <v>8048.72</v>
      </c>
      <c r="Q1961" t="s">
        <v>8319</v>
      </c>
      <c r="R1961" t="s">
        <v>8349</v>
      </c>
      <c r="S1961" t="s">
        <v>8295</v>
      </c>
      <c r="T1961" t="b">
        <v>1</v>
      </c>
    </row>
    <row r="1962" spans="1:20" ht="66" x14ac:dyDescent="0.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 s="9">
        <f>(I1962/86400)+25569+(-5/24)</f>
        <v>41994.154409722221</v>
      </c>
      <c r="K1962">
        <v>1416559341</v>
      </c>
      <c r="L1962" s="9">
        <f>($K1962/86400)+DATE(1970,1,1)</f>
        <v>41964.362743055557</v>
      </c>
      <c r="M1962" t="b">
        <v>1</v>
      </c>
      <c r="N1962">
        <v>33</v>
      </c>
      <c r="O1962" s="5">
        <f>($E1962/$D1962)*100</f>
        <v>117.90285714285716</v>
      </c>
      <c r="P1962">
        <f>AVERAGE($E1962,$N1962)</f>
        <v>41282.5</v>
      </c>
      <c r="Q1962" t="s">
        <v>8319</v>
      </c>
      <c r="R1962" t="s">
        <v>8349</v>
      </c>
      <c r="S1962" t="s">
        <v>8295</v>
      </c>
      <c r="T1962" t="b">
        <v>1</v>
      </c>
    </row>
    <row r="1963" spans="1:20" ht="49.5" x14ac:dyDescent="0.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 s="9">
        <f>(I1963/86400)+25569+(-5/24)</f>
        <v>41187.957638888889</v>
      </c>
      <c r="K1963">
        <v>1346042417</v>
      </c>
      <c r="L1963" s="9">
        <f>($K1963/86400)+DATE(1970,1,1)</f>
        <v>41148.194641203707</v>
      </c>
      <c r="M1963" t="b">
        <v>1</v>
      </c>
      <c r="N1963">
        <v>1633</v>
      </c>
      <c r="O1963" s="5">
        <f>($E1963/$D1963)*100</f>
        <v>1105.3811999999998</v>
      </c>
      <c r="P1963">
        <f>AVERAGE($E1963,$N1963)</f>
        <v>56085.56</v>
      </c>
      <c r="Q1963" t="s">
        <v>8319</v>
      </c>
      <c r="R1963" t="s">
        <v>8349</v>
      </c>
      <c r="S1963" t="s">
        <v>8295</v>
      </c>
      <c r="T1963" t="b">
        <v>1</v>
      </c>
    </row>
    <row r="1964" spans="1:20" ht="66" x14ac:dyDescent="0.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 s="9">
        <f>(I1964/86400)+25569+(-5/24)</f>
        <v>41772.572175925925</v>
      </c>
      <c r="K1964">
        <v>1397414636</v>
      </c>
      <c r="L1964" s="9">
        <f>($K1964/86400)+DATE(1970,1,1)</f>
        <v>41742.780509259261</v>
      </c>
      <c r="M1964" t="b">
        <v>1</v>
      </c>
      <c r="N1964">
        <v>306</v>
      </c>
      <c r="O1964" s="5">
        <f>($E1964/$D1964)*100</f>
        <v>192.92499999999998</v>
      </c>
      <c r="P1964">
        <f>AVERAGE($E1964,$N1964)</f>
        <v>9799.25</v>
      </c>
      <c r="Q1964" t="s">
        <v>8319</v>
      </c>
      <c r="R1964" t="s">
        <v>8349</v>
      </c>
      <c r="S1964" t="s">
        <v>8295</v>
      </c>
      <c r="T1964" t="b">
        <v>1</v>
      </c>
    </row>
    <row r="1965" spans="1:20" ht="66" x14ac:dyDescent="0.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 s="9">
        <f>(I1965/86400)+25569+(-5/24)</f>
        <v>41898.221458333333</v>
      </c>
      <c r="K1965">
        <v>1407838734</v>
      </c>
      <c r="L1965" s="9">
        <f>($K1965/86400)+DATE(1970,1,1)</f>
        <v>41863.429791666669</v>
      </c>
      <c r="M1965" t="b">
        <v>1</v>
      </c>
      <c r="N1965">
        <v>205</v>
      </c>
      <c r="O1965" s="5">
        <f>($E1965/$D1965)*100</f>
        <v>126.8842105263158</v>
      </c>
      <c r="P1965">
        <f>AVERAGE($E1965,$N1965)</f>
        <v>12156.5</v>
      </c>
      <c r="Q1965" t="s">
        <v>8319</v>
      </c>
      <c r="R1965" t="s">
        <v>8349</v>
      </c>
      <c r="S1965" t="s">
        <v>8295</v>
      </c>
      <c r="T1965" t="b">
        <v>1</v>
      </c>
    </row>
    <row r="1966" spans="1:20" ht="49.5" x14ac:dyDescent="0.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 s="9">
        <f>(I1966/86400)+25569+(-5/24)</f>
        <v>42482.064490740733</v>
      </c>
      <c r="K1966">
        <v>1458714772</v>
      </c>
      <c r="L1966" s="9">
        <f>($K1966/86400)+DATE(1970,1,1)</f>
        <v>42452.272824074069</v>
      </c>
      <c r="M1966" t="b">
        <v>1</v>
      </c>
      <c r="N1966">
        <v>1281</v>
      </c>
      <c r="O1966" s="5">
        <f>($E1966/$D1966)*100</f>
        <v>259.57748878923763</v>
      </c>
      <c r="P1966">
        <f>AVERAGE($E1966,$N1966)</f>
        <v>116412.06</v>
      </c>
      <c r="Q1966" t="s">
        <v>8319</v>
      </c>
      <c r="R1966" t="s">
        <v>8349</v>
      </c>
      <c r="S1966" t="s">
        <v>8295</v>
      </c>
      <c r="T1966" t="b">
        <v>1</v>
      </c>
    </row>
    <row r="1967" spans="1:20" ht="49.5" x14ac:dyDescent="0.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 s="9">
        <f>(I1967/86400)+25569+(-5/24)</f>
        <v>40919.833333333328</v>
      </c>
      <c r="K1967">
        <v>1324433310</v>
      </c>
      <c r="L1967" s="9">
        <f>($K1967/86400)+DATE(1970,1,1)</f>
        <v>40898.089236111111</v>
      </c>
      <c r="M1967" t="b">
        <v>1</v>
      </c>
      <c r="N1967">
        <v>103</v>
      </c>
      <c r="O1967" s="5">
        <f>($E1967/$D1967)*100</f>
        <v>262.27999999999997</v>
      </c>
      <c r="P1967">
        <f>AVERAGE($E1967,$N1967)</f>
        <v>6608.5</v>
      </c>
      <c r="Q1967" t="s">
        <v>8319</v>
      </c>
      <c r="R1967" t="s">
        <v>8349</v>
      </c>
      <c r="S1967" t="s">
        <v>8295</v>
      </c>
      <c r="T1967" t="b">
        <v>1</v>
      </c>
    </row>
    <row r="1968" spans="1:20" ht="66" x14ac:dyDescent="0.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 s="9">
        <f>(I1968/86400)+25569+(-5/24)</f>
        <v>41865.332152777773</v>
      </c>
      <c r="K1968">
        <v>1405429098</v>
      </c>
      <c r="L1968" s="9">
        <f>($K1968/86400)+DATE(1970,1,1)</f>
        <v>41835.540486111109</v>
      </c>
      <c r="M1968" t="b">
        <v>1</v>
      </c>
      <c r="N1968">
        <v>1513</v>
      </c>
      <c r="O1968" s="5">
        <f>($E1968/$D1968)*100</f>
        <v>206.74309000000002</v>
      </c>
      <c r="P1968">
        <f>AVERAGE($E1968,$N1968)</f>
        <v>104128.045</v>
      </c>
      <c r="Q1968" t="s">
        <v>8319</v>
      </c>
      <c r="R1968" t="s">
        <v>8349</v>
      </c>
      <c r="S1968" t="s">
        <v>8295</v>
      </c>
      <c r="T1968" t="b">
        <v>1</v>
      </c>
    </row>
    <row r="1969" spans="1:20" ht="66" x14ac:dyDescent="0.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 s="9">
        <f>(I1969/86400)+25569+(-5/24)</f>
        <v>41760.455196759256</v>
      </c>
      <c r="K1969">
        <v>1396367729</v>
      </c>
      <c r="L1969" s="9">
        <f>($K1969/86400)+DATE(1970,1,1)</f>
        <v>41730.663530092592</v>
      </c>
      <c r="M1969" t="b">
        <v>1</v>
      </c>
      <c r="N1969">
        <v>405</v>
      </c>
      <c r="O1969" s="5">
        <f>($E1969/$D1969)*100</f>
        <v>370.13</v>
      </c>
      <c r="P1969">
        <f>AVERAGE($E1969,$N1969)</f>
        <v>37215.5</v>
      </c>
      <c r="Q1969" t="s">
        <v>8319</v>
      </c>
      <c r="R1969" t="s">
        <v>8349</v>
      </c>
      <c r="S1969" t="s">
        <v>8295</v>
      </c>
      <c r="T1969" t="b">
        <v>1</v>
      </c>
    </row>
    <row r="1970" spans="1:20" ht="33" x14ac:dyDescent="0.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 s="9">
        <f>(I1970/86400)+25569+(-5/24)</f>
        <v>42707.420312499999</v>
      </c>
      <c r="K1970">
        <v>1478095515</v>
      </c>
      <c r="L1970" s="9">
        <f>($K1970/86400)+DATE(1970,1,1)</f>
        <v>42676.586979166663</v>
      </c>
      <c r="M1970" t="b">
        <v>1</v>
      </c>
      <c r="N1970">
        <v>510</v>
      </c>
      <c r="O1970" s="5">
        <f>($E1970/$D1970)*100</f>
        <v>284.96600000000001</v>
      </c>
      <c r="P1970">
        <f>AVERAGE($E1970,$N1970)</f>
        <v>71496.5</v>
      </c>
      <c r="Q1970" t="s">
        <v>8319</v>
      </c>
      <c r="R1970" t="s">
        <v>8349</v>
      </c>
      <c r="S1970" t="s">
        <v>8295</v>
      </c>
      <c r="T1970" t="b">
        <v>1</v>
      </c>
    </row>
    <row r="1971" spans="1:20" ht="66" x14ac:dyDescent="0.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 s="9">
        <f>(I1971/86400)+25569+(-5/24)</f>
        <v>42587.584120370368</v>
      </c>
      <c r="K1971">
        <v>1467831668</v>
      </c>
      <c r="L1971" s="9">
        <f>($K1971/86400)+DATE(1970,1,1)</f>
        <v>42557.792453703703</v>
      </c>
      <c r="M1971" t="b">
        <v>1</v>
      </c>
      <c r="N1971">
        <v>1887</v>
      </c>
      <c r="O1971" s="5">
        <f>($E1971/$D1971)*100</f>
        <v>579.08000000000004</v>
      </c>
      <c r="P1971">
        <f>AVERAGE($E1971,$N1971)</f>
        <v>58851.5</v>
      </c>
      <c r="Q1971" t="s">
        <v>8319</v>
      </c>
      <c r="R1971" t="s">
        <v>8349</v>
      </c>
      <c r="S1971" t="s">
        <v>8295</v>
      </c>
      <c r="T1971" t="b">
        <v>1</v>
      </c>
    </row>
    <row r="1972" spans="1:20" ht="49.5" x14ac:dyDescent="0.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 s="9">
        <f>(I1972/86400)+25569+(-5/24)</f>
        <v>41383.943298611106</v>
      </c>
      <c r="K1972">
        <v>1361248701</v>
      </c>
      <c r="L1972" s="9">
        <f>($K1972/86400)+DATE(1970,1,1)</f>
        <v>41324.193298611113</v>
      </c>
      <c r="M1972" t="b">
        <v>1</v>
      </c>
      <c r="N1972">
        <v>701</v>
      </c>
      <c r="O1972" s="5">
        <f>($E1972/$D1972)*100</f>
        <v>1131.8</v>
      </c>
      <c r="P1972">
        <f>AVERAGE($E1972,$N1972)</f>
        <v>28645.5</v>
      </c>
      <c r="Q1972" t="s">
        <v>8319</v>
      </c>
      <c r="R1972" t="s">
        <v>8349</v>
      </c>
      <c r="S1972" t="s">
        <v>8295</v>
      </c>
      <c r="T1972" t="b">
        <v>1</v>
      </c>
    </row>
    <row r="1973" spans="1:20" ht="66" x14ac:dyDescent="0.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 s="9">
        <f>(I1973/86400)+25569+(-5/24)</f>
        <v>41592.958333333328</v>
      </c>
      <c r="K1973">
        <v>1381752061</v>
      </c>
      <c r="L1973" s="9">
        <f>($K1973/86400)+DATE(1970,1,1)</f>
        <v>41561.500706018516</v>
      </c>
      <c r="M1973" t="b">
        <v>1</v>
      </c>
      <c r="N1973">
        <v>3863</v>
      </c>
      <c r="O1973" s="5">
        <f>($E1973/$D1973)*100</f>
        <v>263.02771750000005</v>
      </c>
      <c r="P1973">
        <f>AVERAGE($E1973,$N1973)</f>
        <v>527986.93500000006</v>
      </c>
      <c r="Q1973" t="s">
        <v>8319</v>
      </c>
      <c r="R1973" t="s">
        <v>8349</v>
      </c>
      <c r="S1973" t="s">
        <v>8295</v>
      </c>
      <c r="T1973" t="b">
        <v>1</v>
      </c>
    </row>
    <row r="1974" spans="1:20" ht="66" x14ac:dyDescent="0.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 s="9">
        <f>(I1974/86400)+25569+(-5/24)</f>
        <v>41230.845416666663</v>
      </c>
      <c r="K1974">
        <v>1350605844</v>
      </c>
      <c r="L1974" s="9">
        <f>($K1974/86400)+DATE(1970,1,1)</f>
        <v>41201.012083333335</v>
      </c>
      <c r="M1974" t="b">
        <v>1</v>
      </c>
      <c r="N1974">
        <v>238</v>
      </c>
      <c r="O1974" s="5">
        <f>($E1974/$D1974)*100</f>
        <v>674.48</v>
      </c>
      <c r="P1974">
        <f>AVERAGE($E1974,$N1974)</f>
        <v>8550</v>
      </c>
      <c r="Q1974" t="s">
        <v>8319</v>
      </c>
      <c r="R1974" t="s">
        <v>8349</v>
      </c>
      <c r="S1974" t="s">
        <v>8295</v>
      </c>
      <c r="T1974" t="b">
        <v>1</v>
      </c>
    </row>
    <row r="1975" spans="1:20" ht="66" x14ac:dyDescent="0.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 s="9">
        <f>(I1975/86400)+25569+(-5/24)</f>
        <v>42588.083333333336</v>
      </c>
      <c r="K1975">
        <v>1467134464</v>
      </c>
      <c r="L1975" s="9">
        <f>($K1975/86400)+DATE(1970,1,1)</f>
        <v>42549.722962962958</v>
      </c>
      <c r="M1975" t="b">
        <v>1</v>
      </c>
      <c r="N1975">
        <v>2051</v>
      </c>
      <c r="O1975" s="5">
        <f>($E1975/$D1975)*100</f>
        <v>256.83081313131316</v>
      </c>
      <c r="P1975">
        <f>AVERAGE($E1975,$N1975)</f>
        <v>255288.005</v>
      </c>
      <c r="Q1975" t="s">
        <v>8319</v>
      </c>
      <c r="R1975" t="s">
        <v>8349</v>
      </c>
      <c r="S1975" t="s">
        <v>8295</v>
      </c>
      <c r="T1975" t="b">
        <v>1</v>
      </c>
    </row>
    <row r="1976" spans="1:20" ht="66" x14ac:dyDescent="0.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 s="9">
        <f>(I1976/86400)+25569+(-5/24)</f>
        <v>41505.125798611109</v>
      </c>
      <c r="K1976">
        <v>1371715269</v>
      </c>
      <c r="L1976" s="9">
        <f>($K1976/86400)+DATE(1970,1,1)</f>
        <v>41445.334131944444</v>
      </c>
      <c r="M1976" t="b">
        <v>1</v>
      </c>
      <c r="N1976">
        <v>402</v>
      </c>
      <c r="O1976" s="5">
        <f>($E1976/$D1976)*100</f>
        <v>375.49599999999998</v>
      </c>
      <c r="P1976">
        <f>AVERAGE($E1976,$N1976)</f>
        <v>37750.6</v>
      </c>
      <c r="Q1976" t="s">
        <v>8319</v>
      </c>
      <c r="R1976" t="s">
        <v>8349</v>
      </c>
      <c r="S1976" t="s">
        <v>8295</v>
      </c>
      <c r="T1976" t="b">
        <v>1</v>
      </c>
    </row>
    <row r="1977" spans="1:20" ht="33" x14ac:dyDescent="0.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 s="9">
        <f>(I1977/86400)+25569+(-5/24)</f>
        <v>41343.54688657407</v>
      </c>
      <c r="K1977">
        <v>1360346851</v>
      </c>
      <c r="L1977" s="9">
        <f>($K1977/86400)+DATE(1970,1,1)</f>
        <v>41313.755219907405</v>
      </c>
      <c r="M1977" t="b">
        <v>1</v>
      </c>
      <c r="N1977">
        <v>253</v>
      </c>
      <c r="O1977" s="5">
        <f>($E1977/$D1977)*100</f>
        <v>208.70837499999996</v>
      </c>
      <c r="P1977">
        <f>AVERAGE($E1977,$N1977)</f>
        <v>16823.169999999998</v>
      </c>
      <c r="Q1977" t="s">
        <v>8319</v>
      </c>
      <c r="R1977" t="s">
        <v>8349</v>
      </c>
      <c r="S1977" t="s">
        <v>8295</v>
      </c>
      <c r="T1977" t="b">
        <v>1</v>
      </c>
    </row>
    <row r="1978" spans="1:20" ht="33" x14ac:dyDescent="0.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 s="9">
        <f>(I1978/86400)+25569+(-5/24)</f>
        <v>41468.691261574073</v>
      </c>
      <c r="K1978">
        <v>1371159325</v>
      </c>
      <c r="L1978" s="9">
        <f>($K1978/86400)+DATE(1970,1,1)</f>
        <v>41438.899594907409</v>
      </c>
      <c r="M1978" t="b">
        <v>1</v>
      </c>
      <c r="N1978">
        <v>473</v>
      </c>
      <c r="O1978" s="5">
        <f>($E1978/$D1978)*100</f>
        <v>346.6</v>
      </c>
      <c r="P1978">
        <f>AVERAGE($E1978,$N1978)</f>
        <v>7168.5</v>
      </c>
      <c r="Q1978" t="s">
        <v>8319</v>
      </c>
      <c r="R1978" t="s">
        <v>8349</v>
      </c>
      <c r="S1978" t="s">
        <v>8295</v>
      </c>
      <c r="T1978" t="b">
        <v>1</v>
      </c>
    </row>
    <row r="1979" spans="1:20" ht="49.5" x14ac:dyDescent="0.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 s="9">
        <f>(I1979/86400)+25569+(-5/24)</f>
        <v>42357.124305555553</v>
      </c>
      <c r="K1979">
        <v>1446527540</v>
      </c>
      <c r="L1979" s="9">
        <f>($K1979/86400)+DATE(1970,1,1)</f>
        <v>42311.216898148152</v>
      </c>
      <c r="M1979" t="b">
        <v>1</v>
      </c>
      <c r="N1979">
        <v>821</v>
      </c>
      <c r="O1979" s="5">
        <f>($E1979/$D1979)*100</f>
        <v>402.33</v>
      </c>
      <c r="P1979">
        <f>AVERAGE($E1979,$N1979)</f>
        <v>100993</v>
      </c>
      <c r="Q1979" t="s">
        <v>8319</v>
      </c>
      <c r="R1979" t="s">
        <v>8349</v>
      </c>
      <c r="S1979" t="s">
        <v>8295</v>
      </c>
      <c r="T1979" t="b">
        <v>1</v>
      </c>
    </row>
    <row r="1980" spans="1:20" ht="66" x14ac:dyDescent="0.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 s="9">
        <f>(I1980/86400)+25569+(-5/24)</f>
        <v>41072.083333333328</v>
      </c>
      <c r="K1980">
        <v>1336627492</v>
      </c>
      <c r="L1980" s="9">
        <f>($K1980/86400)+DATE(1970,1,1)</f>
        <v>41039.225601851853</v>
      </c>
      <c r="M1980" t="b">
        <v>1</v>
      </c>
      <c r="N1980">
        <v>388</v>
      </c>
      <c r="O1980" s="5">
        <f>($E1980/$D1980)*100</f>
        <v>1026.8451399999999</v>
      </c>
      <c r="P1980">
        <f>AVERAGE($E1980,$N1980)</f>
        <v>256905.285</v>
      </c>
      <c r="Q1980" t="s">
        <v>8319</v>
      </c>
      <c r="R1980" t="s">
        <v>8349</v>
      </c>
      <c r="S1980" t="s">
        <v>8295</v>
      </c>
      <c r="T1980" t="b">
        <v>1</v>
      </c>
    </row>
    <row r="1981" spans="1:20" ht="49.5" x14ac:dyDescent="0.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 s="9">
        <f>(I1981/86400)+25569+(-5/24)</f>
        <v>42326.999305555553</v>
      </c>
      <c r="K1981">
        <v>1444734146</v>
      </c>
      <c r="L1981" s="9">
        <f>($K1981/86400)+DATE(1970,1,1)</f>
        <v>42290.460023148145</v>
      </c>
      <c r="M1981" t="b">
        <v>1</v>
      </c>
      <c r="N1981">
        <v>813</v>
      </c>
      <c r="O1981" s="5">
        <f>($E1981/$D1981)*100</f>
        <v>114.901155</v>
      </c>
      <c r="P1981">
        <f>AVERAGE($E1981,$N1981)</f>
        <v>115307.655</v>
      </c>
      <c r="Q1981" t="s">
        <v>8319</v>
      </c>
      <c r="R1981" t="s">
        <v>8349</v>
      </c>
      <c r="S1981" t="s">
        <v>8295</v>
      </c>
      <c r="T1981" t="b">
        <v>1</v>
      </c>
    </row>
    <row r="1982" spans="1:20" ht="33" x14ac:dyDescent="0.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 s="9">
        <f>(I1982/86400)+25569+(-5/24)</f>
        <v>42463.292384259257</v>
      </c>
      <c r="K1982">
        <v>1456232462</v>
      </c>
      <c r="L1982" s="9">
        <f>($K1982/86400)+DATE(1970,1,1)</f>
        <v>42423.542384259257</v>
      </c>
      <c r="M1982" t="b">
        <v>1</v>
      </c>
      <c r="N1982">
        <v>1945</v>
      </c>
      <c r="O1982" s="5">
        <f>($E1982/$D1982)*100</f>
        <v>354.82402000000002</v>
      </c>
      <c r="P1982">
        <f>AVERAGE($E1982,$N1982)</f>
        <v>89678.505000000005</v>
      </c>
      <c r="Q1982" t="s">
        <v>8319</v>
      </c>
      <c r="R1982" t="s">
        <v>8349</v>
      </c>
      <c r="S1982" t="s">
        <v>8295</v>
      </c>
      <c r="T1982" t="b">
        <v>1</v>
      </c>
    </row>
    <row r="1983" spans="1:20" ht="66" x14ac:dyDescent="0.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 s="9">
        <f>(I1983/86400)+25569+(-5/24)</f>
        <v>41829.516956018517</v>
      </c>
      <c r="K1983">
        <v>1402334665</v>
      </c>
      <c r="L1983" s="9">
        <f>($K1983/86400)+DATE(1970,1,1)</f>
        <v>41799.725289351853</v>
      </c>
      <c r="M1983" t="b">
        <v>0</v>
      </c>
      <c r="N1983">
        <v>12</v>
      </c>
      <c r="O1983" s="5">
        <f>($E1983/$D1983)*100</f>
        <v>5.08</v>
      </c>
      <c r="P1983">
        <f>AVERAGE($E1983,$N1983)</f>
        <v>196.5</v>
      </c>
      <c r="Q1983" t="s">
        <v>8338</v>
      </c>
      <c r="R1983" t="s">
        <v>8350</v>
      </c>
      <c r="S1983" t="s">
        <v>8296</v>
      </c>
      <c r="T1983" t="b">
        <v>0</v>
      </c>
    </row>
    <row r="1984" spans="1:20" ht="49.5" x14ac:dyDescent="0.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 s="9">
        <f>(I1984/86400)+25569+(-5/24)</f>
        <v>42708.419988425921</v>
      </c>
      <c r="K1984">
        <v>1478268287</v>
      </c>
      <c r="L1984" s="9">
        <f>($K1984/86400)+DATE(1970,1,1)</f>
        <v>42678.586655092593</v>
      </c>
      <c r="M1984" t="b">
        <v>0</v>
      </c>
      <c r="N1984">
        <v>0</v>
      </c>
      <c r="O1984" s="5">
        <f>($E1984/$D1984)*100</f>
        <v>0</v>
      </c>
      <c r="P1984">
        <f>AVERAGE($E1984,$N1984)</f>
        <v>0</v>
      </c>
      <c r="Q1984" t="s">
        <v>8338</v>
      </c>
      <c r="R1984" t="s">
        <v>8350</v>
      </c>
      <c r="S1984" t="s">
        <v>8296</v>
      </c>
      <c r="T1984" t="b">
        <v>0</v>
      </c>
    </row>
    <row r="1985" spans="1:20" ht="66" x14ac:dyDescent="0.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 s="9">
        <f>(I1985/86400)+25569+(-5/24)</f>
        <v>42615.083333333336</v>
      </c>
      <c r="K1985">
        <v>1470874618</v>
      </c>
      <c r="L1985" s="9">
        <f>($K1985/86400)+DATE(1970,1,1)</f>
        <v>42593.011782407411</v>
      </c>
      <c r="M1985" t="b">
        <v>0</v>
      </c>
      <c r="N1985">
        <v>16</v>
      </c>
      <c r="O1985" s="5">
        <f>($E1985/$D1985)*100</f>
        <v>4.3</v>
      </c>
      <c r="P1985">
        <f>AVERAGE($E1985,$N1985)</f>
        <v>717.5</v>
      </c>
      <c r="Q1985" t="s">
        <v>8338</v>
      </c>
      <c r="R1985" t="s">
        <v>8350</v>
      </c>
      <c r="S1985" t="s">
        <v>8296</v>
      </c>
      <c r="T1985" t="b">
        <v>0</v>
      </c>
    </row>
    <row r="1986" spans="1:20" ht="66" x14ac:dyDescent="0.3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 s="9">
        <f>(I1986/86400)+25569+(-5/24)</f>
        <v>41973.623622685183</v>
      </c>
      <c r="K1986">
        <v>1412189881</v>
      </c>
      <c r="L1986" s="9">
        <f>($K1986/86400)+DATE(1970,1,1)</f>
        <v>41913.790289351848</v>
      </c>
      <c r="M1986" t="b">
        <v>0</v>
      </c>
      <c r="N1986">
        <v>7</v>
      </c>
      <c r="O1986" s="5">
        <f>($E1986/$D1986)*100</f>
        <v>21.146666666666665</v>
      </c>
      <c r="P1986">
        <f>AVERAGE($E1986,$N1986)</f>
        <v>1589.5</v>
      </c>
      <c r="Q1986" t="s">
        <v>8338</v>
      </c>
      <c r="R1986" t="s">
        <v>8350</v>
      </c>
      <c r="S1986" t="s">
        <v>8296</v>
      </c>
      <c r="T1986" t="b">
        <v>0</v>
      </c>
    </row>
    <row r="1987" spans="1:20" ht="66" x14ac:dyDescent="0.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 s="9">
        <f>(I1987/86400)+25569+(-5/24)</f>
        <v>42584.749999999993</v>
      </c>
      <c r="K1987">
        <v>1467650771</v>
      </c>
      <c r="L1987" s="9">
        <f>($K1987/86400)+DATE(1970,1,1)</f>
        <v>42555.698738425926</v>
      </c>
      <c r="M1987" t="b">
        <v>0</v>
      </c>
      <c r="N1987">
        <v>4</v>
      </c>
      <c r="O1987" s="5">
        <f>($E1987/$D1987)*100</f>
        <v>3.1875</v>
      </c>
      <c r="P1987">
        <f>AVERAGE($E1987,$N1987)</f>
        <v>27.5</v>
      </c>
      <c r="Q1987" t="s">
        <v>8338</v>
      </c>
      <c r="R1987" t="s">
        <v>8350</v>
      </c>
      <c r="S1987" t="s">
        <v>8296</v>
      </c>
      <c r="T1987" t="b">
        <v>0</v>
      </c>
    </row>
    <row r="1988" spans="1:20" ht="66" x14ac:dyDescent="0.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 s="9">
        <f>(I1988/86400)+25569+(-5/24)</f>
        <v>42443.183831018519</v>
      </c>
      <c r="K1988">
        <v>1455359083</v>
      </c>
      <c r="L1988" s="9">
        <f>($K1988/86400)+DATE(1970,1,1)</f>
        <v>42413.433831018519</v>
      </c>
      <c r="M1988" t="b">
        <v>0</v>
      </c>
      <c r="N1988">
        <v>1</v>
      </c>
      <c r="O1988" s="5">
        <f>($E1988/$D1988)*100</f>
        <v>0.05</v>
      </c>
      <c r="P1988">
        <f>AVERAGE($E1988,$N1988)</f>
        <v>1</v>
      </c>
      <c r="Q1988" t="s">
        <v>8338</v>
      </c>
      <c r="R1988" t="s">
        <v>8350</v>
      </c>
      <c r="S1988" t="s">
        <v>8296</v>
      </c>
      <c r="T1988" t="b">
        <v>0</v>
      </c>
    </row>
    <row r="1989" spans="1:20" ht="33" x14ac:dyDescent="0.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 s="9">
        <f>(I1989/86400)+25569+(-5/24)</f>
        <v>42064.431435185186</v>
      </c>
      <c r="K1989">
        <v>1422631276</v>
      </c>
      <c r="L1989" s="9">
        <f>($K1989/86400)+DATE(1970,1,1)</f>
        <v>42034.639768518522</v>
      </c>
      <c r="M1989" t="b">
        <v>0</v>
      </c>
      <c r="N1989">
        <v>28</v>
      </c>
      <c r="O1989" s="5">
        <f>($E1989/$D1989)*100</f>
        <v>42.472727272727276</v>
      </c>
      <c r="P1989">
        <f>AVERAGE($E1989,$N1989)</f>
        <v>1182</v>
      </c>
      <c r="Q1989" t="s">
        <v>8338</v>
      </c>
      <c r="R1989" t="s">
        <v>8350</v>
      </c>
      <c r="S1989" t="s">
        <v>8296</v>
      </c>
      <c r="T1989" t="b">
        <v>0</v>
      </c>
    </row>
    <row r="1990" spans="1:20" x14ac:dyDescent="0.3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 s="9">
        <f>(I1990/86400)+25569+(-5/24)</f>
        <v>42236.554884259262</v>
      </c>
      <c r="K1990">
        <v>1437502742</v>
      </c>
      <c r="L1990" s="9">
        <f>($K1990/86400)+DATE(1970,1,1)</f>
        <v>42206.763217592597</v>
      </c>
      <c r="M1990" t="b">
        <v>0</v>
      </c>
      <c r="N1990">
        <v>1</v>
      </c>
      <c r="O1990" s="5">
        <f>($E1990/$D1990)*100</f>
        <v>0.41666666666666669</v>
      </c>
      <c r="P1990">
        <f>AVERAGE($E1990,$N1990)</f>
        <v>13</v>
      </c>
      <c r="Q1990" t="s">
        <v>8338</v>
      </c>
      <c r="R1990" t="s">
        <v>8350</v>
      </c>
      <c r="S1990" t="s">
        <v>8296</v>
      </c>
      <c r="T1990" t="b">
        <v>0</v>
      </c>
    </row>
    <row r="1991" spans="1:20" ht="49.5" x14ac:dyDescent="0.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 s="9">
        <f>(I1991/86400)+25569+(-5/24)</f>
        <v>42715.472314814811</v>
      </c>
      <c r="K1991">
        <v>1478881208</v>
      </c>
      <c r="L1991" s="9">
        <f>($K1991/86400)+DATE(1970,1,1)</f>
        <v>42685.680648148147</v>
      </c>
      <c r="M1991" t="b">
        <v>0</v>
      </c>
      <c r="N1991">
        <v>1</v>
      </c>
      <c r="O1991" s="5">
        <f>($E1991/$D1991)*100</f>
        <v>1</v>
      </c>
      <c r="P1991">
        <f>AVERAGE($E1991,$N1991)</f>
        <v>25.5</v>
      </c>
      <c r="Q1991" t="s">
        <v>8338</v>
      </c>
      <c r="R1991" t="s">
        <v>8350</v>
      </c>
      <c r="S1991" t="s">
        <v>8296</v>
      </c>
      <c r="T1991" t="b">
        <v>0</v>
      </c>
    </row>
    <row r="1992" spans="1:20" ht="66" x14ac:dyDescent="0.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 s="9">
        <f>(I1992/86400)+25569+(-5/24)</f>
        <v>42412.987638888888</v>
      </c>
      <c r="K1992">
        <v>1454042532</v>
      </c>
      <c r="L1992" s="9">
        <f>($K1992/86400)+DATE(1970,1,1)</f>
        <v>42398.195972222224</v>
      </c>
      <c r="M1992" t="b">
        <v>0</v>
      </c>
      <c r="N1992">
        <v>5</v>
      </c>
      <c r="O1992" s="5">
        <f>($E1992/$D1992)*100</f>
        <v>16.966666666666665</v>
      </c>
      <c r="P1992">
        <f>AVERAGE($E1992,$N1992)</f>
        <v>257</v>
      </c>
      <c r="Q1992" t="s">
        <v>8338</v>
      </c>
      <c r="R1992" t="s">
        <v>8350</v>
      </c>
      <c r="S1992" t="s">
        <v>8296</v>
      </c>
      <c r="T1992" t="b">
        <v>0</v>
      </c>
    </row>
    <row r="1993" spans="1:20" ht="49.5" x14ac:dyDescent="0.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 s="9">
        <f>(I1993/86400)+25569+(-5/24)</f>
        <v>42188.685023148144</v>
      </c>
      <c r="K1993">
        <v>1434144386</v>
      </c>
      <c r="L1993" s="9">
        <f>($K1993/86400)+DATE(1970,1,1)</f>
        <v>42167.89335648148</v>
      </c>
      <c r="M1993" t="b">
        <v>0</v>
      </c>
      <c r="N1993">
        <v>3</v>
      </c>
      <c r="O1993" s="5">
        <f>($E1993/$D1993)*100</f>
        <v>7.0000000000000009</v>
      </c>
      <c r="P1993">
        <f>AVERAGE($E1993,$N1993)</f>
        <v>71.5</v>
      </c>
      <c r="Q1993" t="s">
        <v>8338</v>
      </c>
      <c r="R1993" t="s">
        <v>8350</v>
      </c>
      <c r="S1993" t="s">
        <v>8296</v>
      </c>
      <c r="T1993" t="b">
        <v>0</v>
      </c>
    </row>
    <row r="1994" spans="1:20" ht="33" x14ac:dyDescent="0.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 s="9">
        <f>(I1994/86400)+25569+(-5/24)</f>
        <v>42052.935081018521</v>
      </c>
      <c r="K1994">
        <v>1421637991</v>
      </c>
      <c r="L1994" s="9">
        <f>($K1994/86400)+DATE(1970,1,1)</f>
        <v>42023.143414351856</v>
      </c>
      <c r="M1994" t="b">
        <v>0</v>
      </c>
      <c r="N1994">
        <v>2</v>
      </c>
      <c r="O1994" s="5">
        <f>($E1994/$D1994)*100</f>
        <v>0.13333333333333333</v>
      </c>
      <c r="P1994">
        <f>AVERAGE($E1994,$N1994)</f>
        <v>2</v>
      </c>
      <c r="Q1994" t="s">
        <v>8338</v>
      </c>
      <c r="R1994" t="s">
        <v>8350</v>
      </c>
      <c r="S1994" t="s">
        <v>8296</v>
      </c>
      <c r="T1994" t="b">
        <v>0</v>
      </c>
    </row>
    <row r="1995" spans="1:20" ht="66" x14ac:dyDescent="0.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 s="9">
        <f>(I1995/86400)+25569+(-5/24)</f>
        <v>42359.380057870367</v>
      </c>
      <c r="K1995">
        <v>1448114837</v>
      </c>
      <c r="L1995" s="9">
        <f>($K1995/86400)+DATE(1970,1,1)</f>
        <v>42329.588391203702</v>
      </c>
      <c r="M1995" t="b">
        <v>0</v>
      </c>
      <c r="N1995">
        <v>0</v>
      </c>
      <c r="O1995" s="5">
        <f>($E1995/$D1995)*100</f>
        <v>0</v>
      </c>
      <c r="P1995">
        <f>AVERAGE($E1995,$N1995)</f>
        <v>0</v>
      </c>
      <c r="Q1995" t="s">
        <v>8338</v>
      </c>
      <c r="R1995" t="s">
        <v>8350</v>
      </c>
      <c r="S1995" t="s">
        <v>8296</v>
      </c>
      <c r="T1995" t="b">
        <v>0</v>
      </c>
    </row>
    <row r="1996" spans="1:20" ht="66" x14ac:dyDescent="0.3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 s="9">
        <f>(I1996/86400)+25569+(-5/24)</f>
        <v>42710.839606481481</v>
      </c>
      <c r="K1996">
        <v>1475885342</v>
      </c>
      <c r="L1996" s="9">
        <f>($K1996/86400)+DATE(1970,1,1)</f>
        <v>42651.006273148145</v>
      </c>
      <c r="M1996" t="b">
        <v>0</v>
      </c>
      <c r="N1996">
        <v>0</v>
      </c>
      <c r="O1996" s="5">
        <f>($E1996/$D1996)*100</f>
        <v>0</v>
      </c>
      <c r="P1996">
        <f>AVERAGE($E1996,$N1996)</f>
        <v>0</v>
      </c>
      <c r="Q1996" t="s">
        <v>8338</v>
      </c>
      <c r="R1996" t="s">
        <v>8350</v>
      </c>
      <c r="S1996" t="s">
        <v>8296</v>
      </c>
      <c r="T1996" t="b">
        <v>0</v>
      </c>
    </row>
    <row r="1997" spans="1:20" ht="66" x14ac:dyDescent="0.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 s="9">
        <f>(I1997/86400)+25569+(-5/24)</f>
        <v>42201.693703703706</v>
      </c>
      <c r="K1997">
        <v>1435354736</v>
      </c>
      <c r="L1997" s="9">
        <f>($K1997/86400)+DATE(1970,1,1)</f>
        <v>42181.902037037042</v>
      </c>
      <c r="M1997" t="b">
        <v>0</v>
      </c>
      <c r="N1997">
        <v>3</v>
      </c>
      <c r="O1997" s="5">
        <f>($E1997/$D1997)*100</f>
        <v>7.8</v>
      </c>
      <c r="P1997">
        <f>AVERAGE($E1997,$N1997)</f>
        <v>40.5</v>
      </c>
      <c r="Q1997" t="s">
        <v>8338</v>
      </c>
      <c r="R1997" t="s">
        <v>8350</v>
      </c>
      <c r="S1997" t="s">
        <v>8296</v>
      </c>
      <c r="T1997" t="b">
        <v>0</v>
      </c>
    </row>
    <row r="1998" spans="1:20" ht="66" x14ac:dyDescent="0.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 s="9">
        <f>(I1998/86400)+25569+(-5/24)</f>
        <v>41830.611238425925</v>
      </c>
      <c r="K1998">
        <v>1402429211</v>
      </c>
      <c r="L1998" s="9">
        <f>($K1998/86400)+DATE(1970,1,1)</f>
        <v>41800.819571759261</v>
      </c>
      <c r="M1998" t="b">
        <v>0</v>
      </c>
      <c r="N1998">
        <v>0</v>
      </c>
      <c r="O1998" s="5">
        <f>($E1998/$D1998)*100</f>
        <v>0</v>
      </c>
      <c r="P1998">
        <f>AVERAGE($E1998,$N1998)</f>
        <v>0</v>
      </c>
      <c r="Q1998" t="s">
        <v>8338</v>
      </c>
      <c r="R1998" t="s">
        <v>8350</v>
      </c>
      <c r="S1998" t="s">
        <v>8296</v>
      </c>
      <c r="T1998" t="b">
        <v>0</v>
      </c>
    </row>
    <row r="1999" spans="1:20" ht="66" x14ac:dyDescent="0.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 s="9">
        <f>(I1999/86400)+25569+(-5/24)</f>
        <v>41877.722361111111</v>
      </c>
      <c r="K1999">
        <v>1406499612</v>
      </c>
      <c r="L1999" s="9">
        <f>($K1999/86400)+DATE(1970,1,1)</f>
        <v>41847.930694444447</v>
      </c>
      <c r="M1999" t="b">
        <v>0</v>
      </c>
      <c r="N1999">
        <v>0</v>
      </c>
      <c r="O1999" s="5">
        <f>($E1999/$D1999)*100</f>
        <v>0</v>
      </c>
      <c r="P1999">
        <f>AVERAGE($E1999,$N1999)</f>
        <v>0</v>
      </c>
      <c r="Q1999" t="s">
        <v>8338</v>
      </c>
      <c r="R1999" t="s">
        <v>8350</v>
      </c>
      <c r="S1999" t="s">
        <v>8296</v>
      </c>
      <c r="T1999" t="b">
        <v>0</v>
      </c>
    </row>
    <row r="2000" spans="1:20" ht="66" x14ac:dyDescent="0.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 s="9">
        <f>(I2000/86400)+25569+(-5/24)</f>
        <v>41851.910162037035</v>
      </c>
      <c r="K2000">
        <v>1402973438</v>
      </c>
      <c r="L2000" s="9">
        <f>($K2000/86400)+DATE(1970,1,1)</f>
        <v>41807.118495370371</v>
      </c>
      <c r="M2000" t="b">
        <v>0</v>
      </c>
      <c r="N2000">
        <v>3</v>
      </c>
      <c r="O2000" s="5">
        <f>($E2000/$D2000)*100</f>
        <v>26.200000000000003</v>
      </c>
      <c r="P2000">
        <f>AVERAGE($E2000,$N2000)</f>
        <v>329</v>
      </c>
      <c r="Q2000" t="s">
        <v>8338</v>
      </c>
      <c r="R2000" t="s">
        <v>8350</v>
      </c>
      <c r="S2000" t="s">
        <v>8296</v>
      </c>
      <c r="T2000" t="b">
        <v>0</v>
      </c>
    </row>
    <row r="2001" spans="1:20" ht="49.5" x14ac:dyDescent="0.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 s="9">
        <f>(I2001/86400)+25569+(-5/24)</f>
        <v>41956.316064814811</v>
      </c>
      <c r="K2001">
        <v>1413286508</v>
      </c>
      <c r="L2001" s="9">
        <f>($K2001/86400)+DATE(1970,1,1)</f>
        <v>41926.482731481483</v>
      </c>
      <c r="M2001" t="b">
        <v>0</v>
      </c>
      <c r="N2001">
        <v>7</v>
      </c>
      <c r="O2001" s="5">
        <f>($E2001/$D2001)*100</f>
        <v>0.76129032258064511</v>
      </c>
      <c r="P2001">
        <f>AVERAGE($E2001,$N2001)</f>
        <v>121.5</v>
      </c>
      <c r="Q2001" t="s">
        <v>8338</v>
      </c>
      <c r="R2001" t="s">
        <v>8350</v>
      </c>
      <c r="S2001" t="s">
        <v>8296</v>
      </c>
      <c r="T2001" t="b">
        <v>0</v>
      </c>
    </row>
    <row r="2002" spans="1:20" ht="66" x14ac:dyDescent="0.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 s="9">
        <f>(I2002/86400)+25569+(-5/24)</f>
        <v>42375.743206018517</v>
      </c>
      <c r="K2002">
        <v>1449528613</v>
      </c>
      <c r="L2002" s="9">
        <f>($K2002/86400)+DATE(1970,1,1)</f>
        <v>42345.951539351852</v>
      </c>
      <c r="M2002" t="b">
        <v>0</v>
      </c>
      <c r="N2002">
        <v>25</v>
      </c>
      <c r="O2002" s="5">
        <f>($E2002/$D2002)*100</f>
        <v>12.5</v>
      </c>
      <c r="P2002">
        <f>AVERAGE($E2002,$N2002)</f>
        <v>325</v>
      </c>
      <c r="Q2002" t="s">
        <v>8338</v>
      </c>
      <c r="R2002" t="s">
        <v>8350</v>
      </c>
      <c r="S2002" t="s">
        <v>8296</v>
      </c>
      <c r="T2002" t="b">
        <v>0</v>
      </c>
    </row>
    <row r="2003" spans="1:20" ht="49.5" x14ac:dyDescent="0.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 s="9">
        <f>(I2003/86400)+25569+(-5/24)</f>
        <v>42167.624999999993</v>
      </c>
      <c r="K2003">
        <v>1431406916</v>
      </c>
      <c r="L2003" s="9">
        <f>($K2003/86400)+DATE(1970,1,1)</f>
        <v>42136.209675925929</v>
      </c>
      <c r="M2003" t="b">
        <v>1</v>
      </c>
      <c r="N2003">
        <v>1637</v>
      </c>
      <c r="O2003" s="5">
        <f>($E2003/$D2003)*100</f>
        <v>382.12909090909091</v>
      </c>
      <c r="P2003">
        <f>AVERAGE($E2003,$N2003)</f>
        <v>105904</v>
      </c>
      <c r="Q2003" t="s">
        <v>8319</v>
      </c>
      <c r="R2003" t="s">
        <v>8349</v>
      </c>
      <c r="S2003" t="s">
        <v>8295</v>
      </c>
      <c r="T2003" t="b">
        <v>1</v>
      </c>
    </row>
    <row r="2004" spans="1:20" ht="66" x14ac:dyDescent="0.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 s="9">
        <f>(I2004/86400)+25569+(-5/24)</f>
        <v>42758.503969907404</v>
      </c>
      <c r="K2004">
        <v>1482599143</v>
      </c>
      <c r="L2004" s="9">
        <f>($K2004/86400)+DATE(1970,1,1)</f>
        <v>42728.71230324074</v>
      </c>
      <c r="M2004" t="b">
        <v>1</v>
      </c>
      <c r="N2004">
        <v>1375</v>
      </c>
      <c r="O2004" s="5">
        <f>($E2004/$D2004)*100</f>
        <v>216.79422000000002</v>
      </c>
      <c r="P2004">
        <f>AVERAGE($E2004,$N2004)</f>
        <v>54886.055</v>
      </c>
      <c r="Q2004" t="s">
        <v>8319</v>
      </c>
      <c r="R2004" t="s">
        <v>8349</v>
      </c>
      <c r="S2004" t="s">
        <v>8295</v>
      </c>
      <c r="T2004" t="b">
        <v>1</v>
      </c>
    </row>
    <row r="2005" spans="1:20" ht="66" x14ac:dyDescent="0.3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 s="9">
        <f>(I2005/86400)+25569+(-5/24)</f>
        <v>40361.75</v>
      </c>
      <c r="K2005">
        <v>1276830052</v>
      </c>
      <c r="L2005" s="9">
        <f>($K2005/86400)+DATE(1970,1,1)</f>
        <v>40347.125601851854</v>
      </c>
      <c r="M2005" t="b">
        <v>1</v>
      </c>
      <c r="N2005">
        <v>17</v>
      </c>
      <c r="O2005" s="5">
        <f>($E2005/$D2005)*100</f>
        <v>312</v>
      </c>
      <c r="P2005">
        <f>AVERAGE($E2005,$N2005)</f>
        <v>788.5</v>
      </c>
      <c r="Q2005" t="s">
        <v>8319</v>
      </c>
      <c r="R2005" t="s">
        <v>8349</v>
      </c>
      <c r="S2005" t="s">
        <v>8295</v>
      </c>
      <c r="T2005" t="b">
        <v>1</v>
      </c>
    </row>
    <row r="2006" spans="1:20" ht="66" x14ac:dyDescent="0.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 s="9">
        <f>(I2006/86400)+25569+(-5/24)</f>
        <v>41830.396562499998</v>
      </c>
      <c r="K2006">
        <v>1402410663</v>
      </c>
      <c r="L2006" s="9">
        <f>($K2006/86400)+DATE(1970,1,1)</f>
        <v>41800.604895833334</v>
      </c>
      <c r="M2006" t="b">
        <v>1</v>
      </c>
      <c r="N2006">
        <v>354</v>
      </c>
      <c r="O2006" s="5">
        <f>($E2006/$D2006)*100</f>
        <v>234.42048</v>
      </c>
      <c r="P2006">
        <f>AVERAGE($E2006,$N2006)</f>
        <v>58782.12</v>
      </c>
      <c r="Q2006" t="s">
        <v>8319</v>
      </c>
      <c r="R2006" t="s">
        <v>8349</v>
      </c>
      <c r="S2006" t="s">
        <v>8295</v>
      </c>
      <c r="T2006" t="b">
        <v>1</v>
      </c>
    </row>
    <row r="2007" spans="1:20" ht="66" x14ac:dyDescent="0.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 s="9">
        <f>(I2007/86400)+25569+(-5/24)</f>
        <v>41562.957638888889</v>
      </c>
      <c r="K2007">
        <v>1379532618</v>
      </c>
      <c r="L2007" s="9">
        <f>($K2007/86400)+DATE(1970,1,1)</f>
        <v>41535.812708333331</v>
      </c>
      <c r="M2007" t="b">
        <v>1</v>
      </c>
      <c r="N2007">
        <v>191</v>
      </c>
      <c r="O2007" s="5">
        <f>($E2007/$D2007)*100</f>
        <v>123.68010000000001</v>
      </c>
      <c r="P2007">
        <f>AVERAGE($E2007,$N2007)</f>
        <v>18647.514999999999</v>
      </c>
      <c r="Q2007" t="s">
        <v>8319</v>
      </c>
      <c r="R2007" t="s">
        <v>8349</v>
      </c>
      <c r="S2007" t="s">
        <v>8295</v>
      </c>
      <c r="T2007" t="b">
        <v>1</v>
      </c>
    </row>
    <row r="2008" spans="1:20" ht="66" x14ac:dyDescent="0.3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 s="9">
        <f>(I2008/86400)+25569+(-5/24)</f>
        <v>41976.333854166667</v>
      </c>
      <c r="K2008">
        <v>1414584045</v>
      </c>
      <c r="L2008" s="9">
        <f>($K2008/86400)+DATE(1970,1,1)</f>
        <v>41941.500520833331</v>
      </c>
      <c r="M2008" t="b">
        <v>1</v>
      </c>
      <c r="N2008">
        <v>303</v>
      </c>
      <c r="O2008" s="5">
        <f>($E2008/$D2008)*100</f>
        <v>247.84</v>
      </c>
      <c r="P2008">
        <f>AVERAGE($E2008,$N2008)</f>
        <v>62111.5</v>
      </c>
      <c r="Q2008" t="s">
        <v>8319</v>
      </c>
      <c r="R2008" t="s">
        <v>8349</v>
      </c>
      <c r="S2008" t="s">
        <v>8295</v>
      </c>
      <c r="T2008" t="b">
        <v>1</v>
      </c>
    </row>
    <row r="2009" spans="1:20" ht="66" x14ac:dyDescent="0.3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 s="9">
        <f>(I2009/86400)+25569+(-5/24)</f>
        <v>40413.958333333328</v>
      </c>
      <c r="K2009">
        <v>1276891586</v>
      </c>
      <c r="L2009" s="9">
        <f>($K2009/86400)+DATE(1970,1,1)</f>
        <v>40347.837800925925</v>
      </c>
      <c r="M2009" t="b">
        <v>1</v>
      </c>
      <c r="N2009">
        <v>137</v>
      </c>
      <c r="O2009" s="5">
        <f>($E2009/$D2009)*100</f>
        <v>115.7092</v>
      </c>
      <c r="P2009">
        <f>AVERAGE($E2009,$N2009)</f>
        <v>5853.96</v>
      </c>
      <c r="Q2009" t="s">
        <v>8319</v>
      </c>
      <c r="R2009" t="s">
        <v>8349</v>
      </c>
      <c r="S2009" t="s">
        <v>8295</v>
      </c>
      <c r="T2009" t="b">
        <v>1</v>
      </c>
    </row>
    <row r="2010" spans="1:20" ht="66" x14ac:dyDescent="0.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 s="9">
        <f>(I2010/86400)+25569+(-5/24)</f>
        <v>40805.396087962959</v>
      </c>
      <c r="K2010">
        <v>1312641022</v>
      </c>
      <c r="L2010" s="9">
        <f>($K2010/86400)+DATE(1970,1,1)</f>
        <v>40761.604421296295</v>
      </c>
      <c r="M2010" t="b">
        <v>1</v>
      </c>
      <c r="N2010">
        <v>41</v>
      </c>
      <c r="O2010" s="5">
        <f>($E2010/$D2010)*100</f>
        <v>117.07484768810599</v>
      </c>
      <c r="P2010">
        <f>AVERAGE($E2010,$N2010)</f>
        <v>940</v>
      </c>
      <c r="Q2010" t="s">
        <v>8319</v>
      </c>
      <c r="R2010" t="s">
        <v>8349</v>
      </c>
      <c r="S2010" t="s">
        <v>8295</v>
      </c>
      <c r="T2010" t="b">
        <v>1</v>
      </c>
    </row>
    <row r="2011" spans="1:20" ht="66" x14ac:dyDescent="0.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 s="9">
        <f>(I2011/86400)+25569+(-5/24)</f>
        <v>42697.156747685185</v>
      </c>
      <c r="K2011">
        <v>1476776743</v>
      </c>
      <c r="L2011" s="9">
        <f>($K2011/86400)+DATE(1970,1,1)</f>
        <v>42661.323414351849</v>
      </c>
      <c r="M2011" t="b">
        <v>1</v>
      </c>
      <c r="N2011">
        <v>398</v>
      </c>
      <c r="O2011" s="5">
        <f>($E2011/$D2011)*100</f>
        <v>305.15800000000002</v>
      </c>
      <c r="P2011">
        <f>AVERAGE($E2011,$N2011)</f>
        <v>76488.5</v>
      </c>
      <c r="Q2011" t="s">
        <v>8319</v>
      </c>
      <c r="R2011" t="s">
        <v>8349</v>
      </c>
      <c r="S2011" t="s">
        <v>8295</v>
      </c>
      <c r="T2011" t="b">
        <v>1</v>
      </c>
    </row>
    <row r="2012" spans="1:20" ht="33" x14ac:dyDescent="0.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 s="9">
        <f>(I2012/86400)+25569+(-5/24)</f>
        <v>42600.788090277776</v>
      </c>
      <c r="K2012">
        <v>1468972491</v>
      </c>
      <c r="L2012" s="9">
        <f>($K2012/86400)+DATE(1970,1,1)</f>
        <v>42570.996423611112</v>
      </c>
      <c r="M2012" t="b">
        <v>1</v>
      </c>
      <c r="N2012">
        <v>1737</v>
      </c>
      <c r="O2012" s="5">
        <f>($E2012/$D2012)*100</f>
        <v>320.05299999999994</v>
      </c>
      <c r="P2012">
        <f>AVERAGE($E2012,$N2012)</f>
        <v>48876.45</v>
      </c>
      <c r="Q2012" t="s">
        <v>8319</v>
      </c>
      <c r="R2012" t="s">
        <v>8349</v>
      </c>
      <c r="S2012" t="s">
        <v>8295</v>
      </c>
      <c r="T2012" t="b">
        <v>1</v>
      </c>
    </row>
    <row r="2013" spans="1:20" ht="49.5" x14ac:dyDescent="0.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 s="9">
        <f>(I2013/86400)+25569+(-5/24)</f>
        <v>42380.749999999993</v>
      </c>
      <c r="K2013">
        <v>1449650173</v>
      </c>
      <c r="L2013" s="9">
        <f>($K2013/86400)+DATE(1970,1,1)</f>
        <v>42347.358483796299</v>
      </c>
      <c r="M2013" t="b">
        <v>1</v>
      </c>
      <c r="N2013">
        <v>971</v>
      </c>
      <c r="O2013" s="5">
        <f>($E2013/$D2013)*100</f>
        <v>819.56399999999996</v>
      </c>
      <c r="P2013">
        <f>AVERAGE($E2013,$N2013)</f>
        <v>205376.5</v>
      </c>
      <c r="Q2013" t="s">
        <v>8319</v>
      </c>
      <c r="R2013" t="s">
        <v>8349</v>
      </c>
      <c r="S2013" t="s">
        <v>8295</v>
      </c>
      <c r="T2013" t="b">
        <v>1</v>
      </c>
    </row>
    <row r="2014" spans="1:20" ht="66" x14ac:dyDescent="0.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 s="9">
        <f>(I2014/86400)+25569+(-5/24)</f>
        <v>42040.613900462959</v>
      </c>
      <c r="K2014">
        <v>1420573441</v>
      </c>
      <c r="L2014" s="9">
        <f>($K2014/86400)+DATE(1970,1,1)</f>
        <v>42010.822233796294</v>
      </c>
      <c r="M2014" t="b">
        <v>1</v>
      </c>
      <c r="N2014">
        <v>183</v>
      </c>
      <c r="O2014" s="5">
        <f>($E2014/$D2014)*100</f>
        <v>234.90000000000003</v>
      </c>
      <c r="P2014">
        <f>AVERAGE($E2014,$N2014)</f>
        <v>5964</v>
      </c>
      <c r="Q2014" t="s">
        <v>8319</v>
      </c>
      <c r="R2014" t="s">
        <v>8349</v>
      </c>
      <c r="S2014" t="s">
        <v>8295</v>
      </c>
      <c r="T2014" t="b">
        <v>1</v>
      </c>
    </row>
    <row r="2015" spans="1:20" ht="66" x14ac:dyDescent="0.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 s="9">
        <f>(I2015/86400)+25569+(-5/24)</f>
        <v>42559.752476851849</v>
      </c>
      <c r="K2015">
        <v>1462835014</v>
      </c>
      <c r="L2015" s="9">
        <f>($K2015/86400)+DATE(1970,1,1)</f>
        <v>42499.960810185185</v>
      </c>
      <c r="M2015" t="b">
        <v>1</v>
      </c>
      <c r="N2015">
        <v>4562</v>
      </c>
      <c r="O2015" s="5">
        <f>($E2015/$D2015)*100</f>
        <v>494.91374999999999</v>
      </c>
      <c r="P2015">
        <f>AVERAGE($E2015,$N2015)</f>
        <v>398212</v>
      </c>
      <c r="Q2015" t="s">
        <v>8319</v>
      </c>
      <c r="R2015" t="s">
        <v>8349</v>
      </c>
      <c r="S2015" t="s">
        <v>8295</v>
      </c>
      <c r="T2015" t="b">
        <v>1</v>
      </c>
    </row>
    <row r="2016" spans="1:20" ht="66" x14ac:dyDescent="0.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 s="9">
        <f>(I2016/86400)+25569+(-5/24)</f>
        <v>41357.964571759258</v>
      </c>
      <c r="K2016">
        <v>1361250539</v>
      </c>
      <c r="L2016" s="9">
        <f>($K2016/86400)+DATE(1970,1,1)</f>
        <v>41324.214571759258</v>
      </c>
      <c r="M2016" t="b">
        <v>1</v>
      </c>
      <c r="N2016">
        <v>26457</v>
      </c>
      <c r="O2016" s="5">
        <f>($E2016/$D2016)*100</f>
        <v>7813.7822333333334</v>
      </c>
      <c r="P2016">
        <f>AVERAGE($E2016,$N2016)</f>
        <v>1185295.835</v>
      </c>
      <c r="Q2016" t="s">
        <v>8319</v>
      </c>
      <c r="R2016" t="s">
        <v>8349</v>
      </c>
      <c r="S2016" t="s">
        <v>8295</v>
      </c>
      <c r="T2016" t="b">
        <v>1</v>
      </c>
    </row>
    <row r="2017" spans="1:20" ht="49.5" x14ac:dyDescent="0.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 s="9">
        <f>(I2017/86400)+25569+(-5/24)</f>
        <v>40795.668553240735</v>
      </c>
      <c r="K2017">
        <v>1313010163</v>
      </c>
      <c r="L2017" s="9">
        <f>($K2017/86400)+DATE(1970,1,1)</f>
        <v>40765.876886574071</v>
      </c>
      <c r="M2017" t="b">
        <v>1</v>
      </c>
      <c r="N2017">
        <v>162</v>
      </c>
      <c r="O2017" s="5">
        <f>($E2017/$D2017)*100</f>
        <v>113.00013888888888</v>
      </c>
      <c r="P2017">
        <f>AVERAGE($E2017,$N2017)</f>
        <v>4149.0050000000001</v>
      </c>
      <c r="Q2017" t="s">
        <v>8319</v>
      </c>
      <c r="R2017" t="s">
        <v>8349</v>
      </c>
      <c r="S2017" t="s">
        <v>8295</v>
      </c>
      <c r="T2017" t="b">
        <v>1</v>
      </c>
    </row>
    <row r="2018" spans="1:20" ht="33" x14ac:dyDescent="0.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 s="9">
        <f>(I2018/86400)+25569+(-5/24)</f>
        <v>41342.672442129631</v>
      </c>
      <c r="K2018">
        <v>1360271299</v>
      </c>
      <c r="L2018" s="9">
        <f>($K2018/86400)+DATE(1970,1,1)</f>
        <v>41312.880775462967</v>
      </c>
      <c r="M2018" t="b">
        <v>1</v>
      </c>
      <c r="N2018">
        <v>479</v>
      </c>
      <c r="O2018" s="5">
        <f>($E2018/$D2018)*100</f>
        <v>921.54219999999998</v>
      </c>
      <c r="P2018">
        <f>AVERAGE($E2018,$N2018)</f>
        <v>46316.61</v>
      </c>
      <c r="Q2018" t="s">
        <v>8319</v>
      </c>
      <c r="R2018" t="s">
        <v>8349</v>
      </c>
      <c r="S2018" t="s">
        <v>8295</v>
      </c>
      <c r="T2018" t="b">
        <v>1</v>
      </c>
    </row>
    <row r="2019" spans="1:20" ht="66" x14ac:dyDescent="0.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 s="9">
        <f>(I2019/86400)+25569+(-5/24)</f>
        <v>40991.958333333328</v>
      </c>
      <c r="K2019">
        <v>1329873755</v>
      </c>
      <c r="L2019" s="9">
        <f>($K2019/86400)+DATE(1970,1,1)</f>
        <v>40961.057349537034</v>
      </c>
      <c r="M2019" t="b">
        <v>1</v>
      </c>
      <c r="N2019">
        <v>426</v>
      </c>
      <c r="O2019" s="5">
        <f>($E2019/$D2019)*100</f>
        <v>125.10239999999999</v>
      </c>
      <c r="P2019">
        <f>AVERAGE($E2019,$N2019)</f>
        <v>15850.8</v>
      </c>
      <c r="Q2019" t="s">
        <v>8319</v>
      </c>
      <c r="R2019" t="s">
        <v>8349</v>
      </c>
      <c r="S2019" t="s">
        <v>8295</v>
      </c>
      <c r="T2019" t="b">
        <v>1</v>
      </c>
    </row>
    <row r="2020" spans="1:20" ht="66" x14ac:dyDescent="0.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 s="9">
        <f>(I2020/86400)+25569+(-5/24)</f>
        <v>42229.157511574071</v>
      </c>
      <c r="K2020">
        <v>1436863609</v>
      </c>
      <c r="L2020" s="9">
        <f>($K2020/86400)+DATE(1970,1,1)</f>
        <v>42199.365844907406</v>
      </c>
      <c r="M2020" t="b">
        <v>1</v>
      </c>
      <c r="N2020">
        <v>450</v>
      </c>
      <c r="O2020" s="5">
        <f>($E2020/$D2020)*100</f>
        <v>102.24343076923077</v>
      </c>
      <c r="P2020">
        <f>AVERAGE($E2020,$N2020)</f>
        <v>33454.114999999998</v>
      </c>
      <c r="Q2020" t="s">
        <v>8319</v>
      </c>
      <c r="R2020" t="s">
        <v>8349</v>
      </c>
      <c r="S2020" t="s">
        <v>8295</v>
      </c>
      <c r="T2020" t="b">
        <v>1</v>
      </c>
    </row>
    <row r="2021" spans="1:20" ht="66" x14ac:dyDescent="0.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 s="9">
        <f>(I2021/86400)+25569+(-5/24)</f>
        <v>42635.500243055554</v>
      </c>
      <c r="K2021">
        <v>1471971621</v>
      </c>
      <c r="L2021" s="9">
        <f>($K2021/86400)+DATE(1970,1,1)</f>
        <v>42605.70857638889</v>
      </c>
      <c r="M2021" t="b">
        <v>1</v>
      </c>
      <c r="N2021">
        <v>1780</v>
      </c>
      <c r="O2021" s="5">
        <f>($E2021/$D2021)*100</f>
        <v>484.90975000000003</v>
      </c>
      <c r="P2021">
        <f>AVERAGE($E2021,$N2021)</f>
        <v>97871.95</v>
      </c>
      <c r="Q2021" t="s">
        <v>8319</v>
      </c>
      <c r="R2021" t="s">
        <v>8349</v>
      </c>
      <c r="S2021" t="s">
        <v>8295</v>
      </c>
      <c r="T2021" t="b">
        <v>1</v>
      </c>
    </row>
    <row r="2022" spans="1:20" ht="66" x14ac:dyDescent="0.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 s="9">
        <f>(I2022/86400)+25569+(-5/24)</f>
        <v>41773.75277777778</v>
      </c>
      <c r="K2022">
        <v>1396923624</v>
      </c>
      <c r="L2022" s="9">
        <f>($K2022/86400)+DATE(1970,1,1)</f>
        <v>41737.097500000003</v>
      </c>
      <c r="M2022" t="b">
        <v>1</v>
      </c>
      <c r="N2022">
        <v>122</v>
      </c>
      <c r="O2022" s="5">
        <f>($E2022/$D2022)*100</f>
        <v>192.33333333333334</v>
      </c>
      <c r="P2022">
        <f>AVERAGE($E2022,$N2022)</f>
        <v>1503.5</v>
      </c>
      <c r="Q2022" t="s">
        <v>8319</v>
      </c>
      <c r="R2022" t="s">
        <v>8349</v>
      </c>
      <c r="S2022" t="s">
        <v>8295</v>
      </c>
      <c r="T2022" t="b">
        <v>1</v>
      </c>
    </row>
    <row r="2023" spans="1:20" ht="66" x14ac:dyDescent="0.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 s="9">
        <f>(I2023/86400)+25569+(-5/24)</f>
        <v>41905.862233796295</v>
      </c>
      <c r="K2023">
        <v>1407634897</v>
      </c>
      <c r="L2023" s="9">
        <f>($K2023/86400)+DATE(1970,1,1)</f>
        <v>41861.070567129631</v>
      </c>
      <c r="M2023" t="b">
        <v>1</v>
      </c>
      <c r="N2023">
        <v>95</v>
      </c>
      <c r="O2023" s="5">
        <f>($E2023/$D2023)*100</f>
        <v>281.10000000000002</v>
      </c>
      <c r="P2023">
        <f>AVERAGE($E2023,$N2023)</f>
        <v>7075</v>
      </c>
      <c r="Q2023" t="s">
        <v>8319</v>
      </c>
      <c r="R2023" t="s">
        <v>8349</v>
      </c>
      <c r="S2023" t="s">
        <v>8295</v>
      </c>
      <c r="T2023" t="b">
        <v>1</v>
      </c>
    </row>
    <row r="2024" spans="1:20" ht="66" x14ac:dyDescent="0.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 s="9">
        <f>(I2024/86400)+25569+(-5/24)</f>
        <v>42532.36078703704</v>
      </c>
      <c r="K2024">
        <v>1463060372</v>
      </c>
      <c r="L2024" s="9">
        <f>($K2024/86400)+DATE(1970,1,1)</f>
        <v>42502.569120370375</v>
      </c>
      <c r="M2024" t="b">
        <v>1</v>
      </c>
      <c r="N2024">
        <v>325</v>
      </c>
      <c r="O2024" s="5">
        <f>($E2024/$D2024)*100</f>
        <v>125.13700000000001</v>
      </c>
      <c r="P2024">
        <f>AVERAGE($E2024,$N2024)</f>
        <v>62731</v>
      </c>
      <c r="Q2024" t="s">
        <v>8319</v>
      </c>
      <c r="R2024" t="s">
        <v>8349</v>
      </c>
      <c r="S2024" t="s">
        <v>8295</v>
      </c>
      <c r="T2024" t="b">
        <v>1</v>
      </c>
    </row>
    <row r="2025" spans="1:20" ht="66" x14ac:dyDescent="0.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 s="9">
        <f>(I2025/86400)+25569+(-5/24)</f>
        <v>42166.212418981479</v>
      </c>
      <c r="K2025">
        <v>1431425153</v>
      </c>
      <c r="L2025" s="9">
        <f>($K2025/86400)+DATE(1970,1,1)</f>
        <v>42136.420752314814</v>
      </c>
      <c r="M2025" t="b">
        <v>1</v>
      </c>
      <c r="N2025">
        <v>353</v>
      </c>
      <c r="O2025" s="5">
        <f>($E2025/$D2025)*100</f>
        <v>161.459</v>
      </c>
      <c r="P2025">
        <f>AVERAGE($E2025,$N2025)</f>
        <v>80906</v>
      </c>
      <c r="Q2025" t="s">
        <v>8319</v>
      </c>
      <c r="R2025" t="s">
        <v>8349</v>
      </c>
      <c r="S2025" t="s">
        <v>8295</v>
      </c>
      <c r="T2025" t="b">
        <v>1</v>
      </c>
    </row>
    <row r="2026" spans="1:20" ht="66" x14ac:dyDescent="0.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 s="9">
        <f>(I2026/86400)+25569+(-5/24)</f>
        <v>41133.916666666664</v>
      </c>
      <c r="K2026">
        <v>1341875544</v>
      </c>
      <c r="L2026" s="9">
        <f>($K2026/86400)+DATE(1970,1,1)</f>
        <v>41099.966944444444</v>
      </c>
      <c r="M2026" t="b">
        <v>1</v>
      </c>
      <c r="N2026">
        <v>105</v>
      </c>
      <c r="O2026" s="5">
        <f>($E2026/$D2026)*100</f>
        <v>585.35</v>
      </c>
      <c r="P2026">
        <f>AVERAGE($E2026,$N2026)</f>
        <v>11759.5</v>
      </c>
      <c r="Q2026" t="s">
        <v>8319</v>
      </c>
      <c r="R2026" t="s">
        <v>8349</v>
      </c>
      <c r="S2026" t="s">
        <v>8295</v>
      </c>
      <c r="T2026" t="b">
        <v>1</v>
      </c>
    </row>
    <row r="2027" spans="1:20" ht="66" x14ac:dyDescent="0.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 s="9">
        <f>(I2027/86400)+25569+(-5/24)</f>
        <v>42165.976226851846</v>
      </c>
      <c r="K2027">
        <v>1431404746</v>
      </c>
      <c r="L2027" s="9">
        <f>($K2027/86400)+DATE(1970,1,1)</f>
        <v>42136.184560185182</v>
      </c>
      <c r="M2027" t="b">
        <v>1</v>
      </c>
      <c r="N2027">
        <v>729</v>
      </c>
      <c r="O2027" s="5">
        <f>($E2027/$D2027)*100</f>
        <v>201.14999999999998</v>
      </c>
      <c r="P2027">
        <f>AVERAGE($E2027,$N2027)</f>
        <v>80824.5</v>
      </c>
      <c r="Q2027" t="s">
        <v>8319</v>
      </c>
      <c r="R2027" t="s">
        <v>8349</v>
      </c>
      <c r="S2027" t="s">
        <v>8295</v>
      </c>
      <c r="T2027" t="b">
        <v>1</v>
      </c>
    </row>
    <row r="2028" spans="1:20" ht="33" x14ac:dyDescent="0.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 s="9">
        <f>(I2028/86400)+25569+(-5/24)</f>
        <v>41749.957638888889</v>
      </c>
      <c r="K2028">
        <v>1394127585</v>
      </c>
      <c r="L2028" s="9">
        <f>($K2028/86400)+DATE(1970,1,1)</f>
        <v>41704.735937500001</v>
      </c>
      <c r="M2028" t="b">
        <v>1</v>
      </c>
      <c r="N2028">
        <v>454</v>
      </c>
      <c r="O2028" s="5">
        <f>($E2028/$D2028)*100</f>
        <v>133.48307999999997</v>
      </c>
      <c r="P2028">
        <f>AVERAGE($E2028,$N2028)</f>
        <v>16912.384999999998</v>
      </c>
      <c r="Q2028" t="s">
        <v>8319</v>
      </c>
      <c r="R2028" t="s">
        <v>8349</v>
      </c>
      <c r="S2028" t="s">
        <v>8295</v>
      </c>
      <c r="T2028" t="b">
        <v>1</v>
      </c>
    </row>
    <row r="2029" spans="1:20" ht="49.5" x14ac:dyDescent="0.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 s="9">
        <f>(I2029/86400)+25569+(-5/24)</f>
        <v>42093.563877314817</v>
      </c>
      <c r="K2029">
        <v>1423855919</v>
      </c>
      <c r="L2029" s="9">
        <f>($K2029/86400)+DATE(1970,1,1)</f>
        <v>42048.813877314809</v>
      </c>
      <c r="M2029" t="b">
        <v>1</v>
      </c>
      <c r="N2029">
        <v>539</v>
      </c>
      <c r="O2029" s="5">
        <f>($E2029/$D2029)*100</f>
        <v>120.24900000000001</v>
      </c>
      <c r="P2029">
        <f>AVERAGE($E2029,$N2029)</f>
        <v>60394</v>
      </c>
      <c r="Q2029" t="s">
        <v>8319</v>
      </c>
      <c r="R2029" t="s">
        <v>8349</v>
      </c>
      <c r="S2029" t="s">
        <v>8295</v>
      </c>
      <c r="T2029" t="b">
        <v>1</v>
      </c>
    </row>
    <row r="2030" spans="1:20" ht="33" x14ac:dyDescent="0.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 s="9">
        <f>(I2030/86400)+25569+(-5/24)</f>
        <v>40252.704861111109</v>
      </c>
      <c r="K2030">
        <v>1265493806</v>
      </c>
      <c r="L2030" s="9">
        <f>($K2030/86400)+DATE(1970,1,1)</f>
        <v>40215.919050925928</v>
      </c>
      <c r="M2030" t="b">
        <v>1</v>
      </c>
      <c r="N2030">
        <v>79</v>
      </c>
      <c r="O2030" s="5">
        <f>($E2030/$D2030)*100</f>
        <v>126.16666666666667</v>
      </c>
      <c r="P2030">
        <f>AVERAGE($E2030,$N2030)</f>
        <v>1932</v>
      </c>
      <c r="Q2030" t="s">
        <v>8319</v>
      </c>
      <c r="R2030" t="s">
        <v>8349</v>
      </c>
      <c r="S2030" t="s">
        <v>8295</v>
      </c>
      <c r="T2030" t="b">
        <v>1</v>
      </c>
    </row>
    <row r="2031" spans="1:20" ht="49.5" x14ac:dyDescent="0.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 s="9">
        <f>(I2031/86400)+25569+(-5/24)</f>
        <v>41877.813437500001</v>
      </c>
      <c r="K2031">
        <v>1406507481</v>
      </c>
      <c r="L2031" s="9">
        <f>($K2031/86400)+DATE(1970,1,1)</f>
        <v>41848.021770833337</v>
      </c>
      <c r="M2031" t="b">
        <v>1</v>
      </c>
      <c r="N2031">
        <v>94</v>
      </c>
      <c r="O2031" s="5">
        <f>($E2031/$D2031)*100</f>
        <v>361.2</v>
      </c>
      <c r="P2031">
        <f>AVERAGE($E2031,$N2031)</f>
        <v>4562</v>
      </c>
      <c r="Q2031" t="s">
        <v>8319</v>
      </c>
      <c r="R2031" t="s">
        <v>8349</v>
      </c>
      <c r="S2031" t="s">
        <v>8295</v>
      </c>
      <c r="T2031" t="b">
        <v>1</v>
      </c>
    </row>
    <row r="2032" spans="1:20" ht="49.5" x14ac:dyDescent="0.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 s="9">
        <f>(I2032/86400)+25569+(-5/24)</f>
        <v>41242.788148148145</v>
      </c>
      <c r="K2032">
        <v>1351641296</v>
      </c>
      <c r="L2032" s="9">
        <f>($K2032/86400)+DATE(1970,1,1)</f>
        <v>41212.996481481481</v>
      </c>
      <c r="M2032" t="b">
        <v>1</v>
      </c>
      <c r="N2032">
        <v>625</v>
      </c>
      <c r="O2032" s="5">
        <f>($E2032/$D2032)*100</f>
        <v>226.239013671875</v>
      </c>
      <c r="P2032">
        <f>AVERAGE($E2032,$N2032)</f>
        <v>37379.5</v>
      </c>
      <c r="Q2032" t="s">
        <v>8319</v>
      </c>
      <c r="R2032" t="s">
        <v>8349</v>
      </c>
      <c r="S2032" t="s">
        <v>8295</v>
      </c>
      <c r="T2032" t="b">
        <v>1</v>
      </c>
    </row>
    <row r="2033" spans="1:20" ht="49.5" x14ac:dyDescent="0.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 s="9">
        <f>(I2033/86400)+25569+(-5/24)</f>
        <v>42012.833333333336</v>
      </c>
      <c r="K2033">
        <v>1417506853</v>
      </c>
      <c r="L2033" s="9">
        <f>($K2033/86400)+DATE(1970,1,1)</f>
        <v>41975.329317129625</v>
      </c>
      <c r="M2033" t="b">
        <v>1</v>
      </c>
      <c r="N2033">
        <v>508</v>
      </c>
      <c r="O2033" s="5">
        <f>($E2033/$D2033)*100</f>
        <v>120.35</v>
      </c>
      <c r="P2033">
        <f>AVERAGE($E2033,$N2033)</f>
        <v>30341.5</v>
      </c>
      <c r="Q2033" t="s">
        <v>8319</v>
      </c>
      <c r="R2033" t="s">
        <v>8349</v>
      </c>
      <c r="S2033" t="s">
        <v>8295</v>
      </c>
      <c r="T2033" t="b">
        <v>1</v>
      </c>
    </row>
    <row r="2034" spans="1:20" ht="66" x14ac:dyDescent="0.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 s="9">
        <f>(I2034/86400)+25569+(-5/24)</f>
        <v>42718.999999999993</v>
      </c>
      <c r="K2034">
        <v>1479216874</v>
      </c>
      <c r="L2034" s="9">
        <f>($K2034/86400)+DATE(1970,1,1)</f>
        <v>42689.565671296295</v>
      </c>
      <c r="M2034" t="b">
        <v>1</v>
      </c>
      <c r="N2034">
        <v>531</v>
      </c>
      <c r="O2034" s="5">
        <f>($E2034/$D2034)*100</f>
        <v>304.18799999999999</v>
      </c>
      <c r="P2034">
        <f>AVERAGE($E2034,$N2034)</f>
        <v>38289</v>
      </c>
      <c r="Q2034" t="s">
        <v>8319</v>
      </c>
      <c r="R2034" t="s">
        <v>8349</v>
      </c>
      <c r="S2034" t="s">
        <v>8295</v>
      </c>
      <c r="T2034" t="b">
        <v>1</v>
      </c>
    </row>
    <row r="2035" spans="1:20" ht="66" x14ac:dyDescent="0.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 s="9">
        <f>(I2035/86400)+25569+(-5/24)</f>
        <v>41754.874050925922</v>
      </c>
      <c r="K2035">
        <v>1395885518</v>
      </c>
      <c r="L2035" s="9">
        <f>($K2035/86400)+DATE(1970,1,1)</f>
        <v>41725.082384259258</v>
      </c>
      <c r="M2035" t="b">
        <v>1</v>
      </c>
      <c r="N2035">
        <v>158</v>
      </c>
      <c r="O2035" s="5">
        <f>($E2035/$D2035)*100</f>
        <v>178.67599999999999</v>
      </c>
      <c r="P2035">
        <f>AVERAGE($E2035,$N2035)</f>
        <v>22413.5</v>
      </c>
      <c r="Q2035" t="s">
        <v>8319</v>
      </c>
      <c r="R2035" t="s">
        <v>8349</v>
      </c>
      <c r="S2035" t="s">
        <v>8295</v>
      </c>
      <c r="T2035" t="b">
        <v>1</v>
      </c>
    </row>
    <row r="2036" spans="1:20" ht="66" x14ac:dyDescent="0.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 s="9">
        <f>(I2036/86400)+25569+(-5/24)</f>
        <v>42131.081944444442</v>
      </c>
      <c r="K2036">
        <v>1426216033</v>
      </c>
      <c r="L2036" s="9">
        <f>($K2036/86400)+DATE(1970,1,1)</f>
        <v>42076.130011574074</v>
      </c>
      <c r="M2036" t="b">
        <v>1</v>
      </c>
      <c r="N2036">
        <v>508</v>
      </c>
      <c r="O2036" s="5">
        <f>($E2036/$D2036)*100</f>
        <v>386.81998717948721</v>
      </c>
      <c r="P2036">
        <f>AVERAGE($E2036,$N2036)</f>
        <v>151113.79500000001</v>
      </c>
      <c r="Q2036" t="s">
        <v>8319</v>
      </c>
      <c r="R2036" t="s">
        <v>8349</v>
      </c>
      <c r="S2036" t="s">
        <v>8295</v>
      </c>
      <c r="T2036" t="b">
        <v>1</v>
      </c>
    </row>
    <row r="2037" spans="1:20" ht="66" x14ac:dyDescent="0.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 s="9">
        <f>(I2037/86400)+25569+(-5/24)</f>
        <v>42356.833333333336</v>
      </c>
      <c r="K2037">
        <v>1446562807</v>
      </c>
      <c r="L2037" s="9">
        <f>($K2037/86400)+DATE(1970,1,1)</f>
        <v>42311.625081018516</v>
      </c>
      <c r="M2037" t="b">
        <v>1</v>
      </c>
      <c r="N2037">
        <v>644</v>
      </c>
      <c r="O2037" s="5">
        <f>($E2037/$D2037)*100</f>
        <v>211.03642500000004</v>
      </c>
      <c r="P2037">
        <f>AVERAGE($E2037,$N2037)</f>
        <v>84736.57</v>
      </c>
      <c r="Q2037" t="s">
        <v>8319</v>
      </c>
      <c r="R2037" t="s">
        <v>8349</v>
      </c>
      <c r="S2037" t="s">
        <v>8295</v>
      </c>
      <c r="T2037" t="b">
        <v>1</v>
      </c>
    </row>
    <row r="2038" spans="1:20" ht="66" x14ac:dyDescent="0.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 s="9">
        <f>(I2038/86400)+25569+(-5/24)</f>
        <v>41768.656469907401</v>
      </c>
      <c r="K2038">
        <v>1397076319</v>
      </c>
      <c r="L2038" s="9">
        <f>($K2038/86400)+DATE(1970,1,1)</f>
        <v>41738.864803240736</v>
      </c>
      <c r="M2038" t="b">
        <v>1</v>
      </c>
      <c r="N2038">
        <v>848</v>
      </c>
      <c r="O2038" s="5">
        <f>($E2038/$D2038)*100</f>
        <v>131.66833333333335</v>
      </c>
      <c r="P2038">
        <f>AVERAGE($E2038,$N2038)</f>
        <v>20174.25</v>
      </c>
      <c r="Q2038" t="s">
        <v>8319</v>
      </c>
      <c r="R2038" t="s">
        <v>8349</v>
      </c>
      <c r="S2038" t="s">
        <v>8295</v>
      </c>
      <c r="T2038" t="b">
        <v>1</v>
      </c>
    </row>
    <row r="2039" spans="1:20" ht="49.5" x14ac:dyDescent="0.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 s="9">
        <f>(I2039/86400)+25569+(-5/24)</f>
        <v>41638.043437499997</v>
      </c>
      <c r="K2039">
        <v>1383195753</v>
      </c>
      <c r="L2039" s="9">
        <f>($K2039/86400)+DATE(1970,1,1)</f>
        <v>41578.210104166668</v>
      </c>
      <c r="M2039" t="b">
        <v>1</v>
      </c>
      <c r="N2039">
        <v>429</v>
      </c>
      <c r="O2039" s="5">
        <f>($E2039/$D2039)*100</f>
        <v>300.47639999999996</v>
      </c>
      <c r="P2039">
        <f>AVERAGE($E2039,$N2039)</f>
        <v>15238.32</v>
      </c>
      <c r="Q2039" t="s">
        <v>8319</v>
      </c>
      <c r="R2039" t="s">
        <v>8349</v>
      </c>
      <c r="S2039" t="s">
        <v>8295</v>
      </c>
      <c r="T2039" t="b">
        <v>1</v>
      </c>
    </row>
    <row r="2040" spans="1:20" ht="66" x14ac:dyDescent="0.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 s="9">
        <f>(I2040/86400)+25569+(-5/24)</f>
        <v>41456.541666666664</v>
      </c>
      <c r="K2040">
        <v>1369895421</v>
      </c>
      <c r="L2040" s="9">
        <f>($K2040/86400)+DATE(1970,1,1)</f>
        <v>41424.27107638889</v>
      </c>
      <c r="M2040" t="b">
        <v>1</v>
      </c>
      <c r="N2040">
        <v>204</v>
      </c>
      <c r="O2040" s="5">
        <f>($E2040/$D2040)*100</f>
        <v>420.51249999999999</v>
      </c>
      <c r="P2040">
        <f>AVERAGE($E2040,$N2040)</f>
        <v>16922.5</v>
      </c>
      <c r="Q2040" t="s">
        <v>8319</v>
      </c>
      <c r="R2040" t="s">
        <v>8349</v>
      </c>
      <c r="S2040" t="s">
        <v>8295</v>
      </c>
      <c r="T2040" t="b">
        <v>1</v>
      </c>
    </row>
    <row r="2041" spans="1:20" ht="49.5" x14ac:dyDescent="0.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 s="9">
        <f>(I2041/86400)+25569+(-5/24)</f>
        <v>42704.999305555553</v>
      </c>
      <c r="K2041">
        <v>1477996325</v>
      </c>
      <c r="L2041" s="9">
        <f>($K2041/86400)+DATE(1970,1,1)</f>
        <v>42675.438946759255</v>
      </c>
      <c r="M2041" t="b">
        <v>1</v>
      </c>
      <c r="N2041">
        <v>379</v>
      </c>
      <c r="O2041" s="5">
        <f>($E2041/$D2041)*100</f>
        <v>136.21680000000001</v>
      </c>
      <c r="P2041">
        <f>AVERAGE($E2041,$N2041)</f>
        <v>85325</v>
      </c>
      <c r="Q2041" t="s">
        <v>8319</v>
      </c>
      <c r="R2041" t="s">
        <v>8349</v>
      </c>
      <c r="S2041" t="s">
        <v>8295</v>
      </c>
      <c r="T2041" t="b">
        <v>1</v>
      </c>
    </row>
    <row r="2042" spans="1:20" ht="33" x14ac:dyDescent="0.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 s="9">
        <f>(I2042/86400)+25569+(-5/24)</f>
        <v>41593.760451388887</v>
      </c>
      <c r="K2042">
        <v>1383257703</v>
      </c>
      <c r="L2042" s="9">
        <f>($K2042/86400)+DATE(1970,1,1)</f>
        <v>41578.927118055552</v>
      </c>
      <c r="M2042" t="b">
        <v>1</v>
      </c>
      <c r="N2042">
        <v>271</v>
      </c>
      <c r="O2042" s="5">
        <f>($E2042/$D2042)*100</f>
        <v>248.17133333333334</v>
      </c>
      <c r="P2042">
        <f>AVERAGE($E2042,$N2042)</f>
        <v>3858.07</v>
      </c>
      <c r="Q2042" t="s">
        <v>8319</v>
      </c>
      <c r="R2042" t="s">
        <v>8349</v>
      </c>
      <c r="S2042" t="s">
        <v>8295</v>
      </c>
      <c r="T2042" t="b">
        <v>1</v>
      </c>
    </row>
    <row r="2043" spans="1:20" ht="66" x14ac:dyDescent="0.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 s="9">
        <f>(I2043/86400)+25569+(-5/24)</f>
        <v>42684.359108796292</v>
      </c>
      <c r="K2043">
        <v>1476189427</v>
      </c>
      <c r="L2043" s="9">
        <f>($K2043/86400)+DATE(1970,1,1)</f>
        <v>42654.525775462964</v>
      </c>
      <c r="M2043" t="b">
        <v>0</v>
      </c>
      <c r="N2043">
        <v>120</v>
      </c>
      <c r="O2043" s="5">
        <f>($E2043/$D2043)*100</f>
        <v>181.86315789473684</v>
      </c>
      <c r="P2043">
        <f>AVERAGE($E2043,$N2043)</f>
        <v>8698.5</v>
      </c>
      <c r="Q2043" t="s">
        <v>8319</v>
      </c>
      <c r="R2043" t="s">
        <v>8349</v>
      </c>
      <c r="S2043" t="s">
        <v>8295</v>
      </c>
      <c r="T2043" t="b">
        <v>1</v>
      </c>
    </row>
    <row r="2044" spans="1:20" ht="49.5" x14ac:dyDescent="0.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 s="9">
        <f>(I2044/86400)+25569+(-5/24)</f>
        <v>42391.499699074069</v>
      </c>
      <c r="K2044">
        <v>1448297974</v>
      </c>
      <c r="L2044" s="9">
        <f>($K2044/86400)+DATE(1970,1,1)</f>
        <v>42331.708032407405</v>
      </c>
      <c r="M2044" t="b">
        <v>0</v>
      </c>
      <c r="N2044">
        <v>140</v>
      </c>
      <c r="O2044" s="5">
        <f>($E2044/$D2044)*100</f>
        <v>123.53</v>
      </c>
      <c r="P2044">
        <f>AVERAGE($E2044,$N2044)</f>
        <v>6246.5</v>
      </c>
      <c r="Q2044" t="s">
        <v>8319</v>
      </c>
      <c r="R2044" t="s">
        <v>8349</v>
      </c>
      <c r="S2044" t="s">
        <v>8295</v>
      </c>
      <c r="T2044" t="b">
        <v>1</v>
      </c>
    </row>
    <row r="2045" spans="1:20" ht="66" x14ac:dyDescent="0.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 s="9">
        <f>(I2045/86400)+25569+(-5/24)</f>
        <v>42714.999305555553</v>
      </c>
      <c r="K2045">
        <v>1476764077</v>
      </c>
      <c r="L2045" s="9">
        <f>($K2045/86400)+DATE(1970,1,1)</f>
        <v>42661.176817129628</v>
      </c>
      <c r="M2045" t="b">
        <v>0</v>
      </c>
      <c r="N2045">
        <v>193</v>
      </c>
      <c r="O2045" s="5">
        <f>($E2045/$D2045)*100</f>
        <v>506.20938628158842</v>
      </c>
      <c r="P2045">
        <f>AVERAGE($E2045,$N2045)</f>
        <v>3602</v>
      </c>
      <c r="Q2045" t="s">
        <v>8319</v>
      </c>
      <c r="R2045" t="s">
        <v>8349</v>
      </c>
      <c r="S2045" t="s">
        <v>8295</v>
      </c>
      <c r="T2045" t="b">
        <v>1</v>
      </c>
    </row>
    <row r="2046" spans="1:20" ht="66" x14ac:dyDescent="0.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 s="9">
        <f>(I2046/86400)+25569+(-5/24)</f>
        <v>42168.475856481477</v>
      </c>
      <c r="K2046">
        <v>1431620714</v>
      </c>
      <c r="L2046" s="9">
        <f>($K2046/86400)+DATE(1970,1,1)</f>
        <v>42138.684189814812</v>
      </c>
      <c r="M2046" t="b">
        <v>0</v>
      </c>
      <c r="N2046">
        <v>180</v>
      </c>
      <c r="O2046" s="5">
        <f>($E2046/$D2046)*100</f>
        <v>108.21333333333334</v>
      </c>
      <c r="P2046">
        <f>AVERAGE($E2046,$N2046)</f>
        <v>8206</v>
      </c>
      <c r="Q2046" t="s">
        <v>8319</v>
      </c>
      <c r="R2046" t="s">
        <v>8349</v>
      </c>
      <c r="S2046" t="s">
        <v>8295</v>
      </c>
      <c r="T2046" t="b">
        <v>1</v>
      </c>
    </row>
    <row r="2047" spans="1:20" ht="66" x14ac:dyDescent="0.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 s="9">
        <f>(I2047/86400)+25569+(-5/24)</f>
        <v>41098.880173611113</v>
      </c>
      <c r="K2047">
        <v>1339207647</v>
      </c>
      <c r="L2047" s="9">
        <f>($K2047/86400)+DATE(1970,1,1)</f>
        <v>41069.088506944448</v>
      </c>
      <c r="M2047" t="b">
        <v>0</v>
      </c>
      <c r="N2047">
        <v>263</v>
      </c>
      <c r="O2047" s="5">
        <f>($E2047/$D2047)*100</f>
        <v>819.18387755102037</v>
      </c>
      <c r="P2047">
        <f>AVERAGE($E2047,$N2047)</f>
        <v>20201.505000000001</v>
      </c>
      <c r="Q2047" t="s">
        <v>8319</v>
      </c>
      <c r="R2047" t="s">
        <v>8349</v>
      </c>
      <c r="S2047" t="s">
        <v>8295</v>
      </c>
      <c r="T2047" t="b">
        <v>1</v>
      </c>
    </row>
    <row r="2048" spans="1:20" ht="66" x14ac:dyDescent="0.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 s="9">
        <f>(I2048/86400)+25569+(-5/24)</f>
        <v>41416.963472222218</v>
      </c>
      <c r="K2048">
        <v>1366690044</v>
      </c>
      <c r="L2048" s="9">
        <f>($K2048/86400)+DATE(1970,1,1)</f>
        <v>41387.171805555554</v>
      </c>
      <c r="M2048" t="b">
        <v>0</v>
      </c>
      <c r="N2048">
        <v>217</v>
      </c>
      <c r="O2048" s="5">
        <f>($E2048/$D2048)*100</f>
        <v>121.10000000000001</v>
      </c>
      <c r="P2048">
        <f>AVERAGE($E2048,$N2048)</f>
        <v>6163.5</v>
      </c>
      <c r="Q2048" t="s">
        <v>8319</v>
      </c>
      <c r="R2048" t="s">
        <v>8349</v>
      </c>
      <c r="S2048" t="s">
        <v>8295</v>
      </c>
      <c r="T2048" t="b">
        <v>1</v>
      </c>
    </row>
    <row r="2049" spans="1:20" ht="66" x14ac:dyDescent="0.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 s="9">
        <f>(I2049/86400)+25569+(-5/24)</f>
        <v>42110.791666666664</v>
      </c>
      <c r="K2049">
        <v>1426714870</v>
      </c>
      <c r="L2049" s="9">
        <f>($K2049/86400)+DATE(1970,1,1)</f>
        <v>42081.903587962966</v>
      </c>
      <c r="M2049" t="b">
        <v>0</v>
      </c>
      <c r="N2049">
        <v>443</v>
      </c>
      <c r="O2049" s="5">
        <f>($E2049/$D2049)*100</f>
        <v>102.99897959183673</v>
      </c>
      <c r="P2049">
        <f>AVERAGE($E2049,$N2049)</f>
        <v>50691</v>
      </c>
      <c r="Q2049" t="s">
        <v>8319</v>
      </c>
      <c r="R2049" t="s">
        <v>8349</v>
      </c>
      <c r="S2049" t="s">
        <v>8295</v>
      </c>
      <c r="T2049" t="b">
        <v>1</v>
      </c>
    </row>
    <row r="2050" spans="1:20" ht="66" x14ac:dyDescent="0.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 s="9">
        <f>(I2050/86400)+25569+(-5/24)</f>
        <v>41417.443182870367</v>
      </c>
      <c r="K2050">
        <v>1366731491</v>
      </c>
      <c r="L2050" s="9">
        <f>($K2050/86400)+DATE(1970,1,1)</f>
        <v>41387.651516203703</v>
      </c>
      <c r="M2050" t="b">
        <v>0</v>
      </c>
      <c r="N2050">
        <v>1373</v>
      </c>
      <c r="O2050" s="5">
        <f>($E2050/$D2050)*100</f>
        <v>148.33229411764705</v>
      </c>
      <c r="P2050">
        <f>AVERAGE($E2050,$N2050)</f>
        <v>63727.724999999999</v>
      </c>
      <c r="Q2050" t="s">
        <v>8319</v>
      </c>
      <c r="R2050" t="s">
        <v>8349</v>
      </c>
      <c r="S2050" t="s">
        <v>8295</v>
      </c>
      <c r="T2050" t="b">
        <v>1</v>
      </c>
    </row>
    <row r="2051" spans="1:20" x14ac:dyDescent="0.3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 s="9">
        <f>(I2051/86400)+25569+(-5/24)</f>
        <v>41610.749305555553</v>
      </c>
      <c r="K2051">
        <v>1382963963</v>
      </c>
      <c r="L2051" s="9">
        <f>($K2051/86400)+DATE(1970,1,1)</f>
        <v>41575.527349537035</v>
      </c>
      <c r="M2051" t="b">
        <v>0</v>
      </c>
      <c r="N2051">
        <v>742</v>
      </c>
      <c r="O2051" s="5">
        <f>($E2051/$D2051)*100</f>
        <v>120.19070000000001</v>
      </c>
      <c r="P2051">
        <f>AVERAGE($E2051,$N2051)</f>
        <v>30418.674999999999</v>
      </c>
      <c r="Q2051" t="s">
        <v>8319</v>
      </c>
      <c r="R2051" t="s">
        <v>8349</v>
      </c>
      <c r="S2051" t="s">
        <v>8295</v>
      </c>
      <c r="T2051" t="b">
        <v>1</v>
      </c>
    </row>
    <row r="2052" spans="1:20" ht="66" x14ac:dyDescent="0.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 s="9">
        <f>(I2052/86400)+25569+(-5/24)</f>
        <v>42154.863171296289</v>
      </c>
      <c r="K2052">
        <v>1429580578</v>
      </c>
      <c r="L2052" s="9">
        <f>($K2052/86400)+DATE(1970,1,1)</f>
        <v>42115.071504629625</v>
      </c>
      <c r="M2052" t="b">
        <v>0</v>
      </c>
      <c r="N2052">
        <v>170</v>
      </c>
      <c r="O2052" s="5">
        <f>($E2052/$D2052)*100</f>
        <v>473.27000000000004</v>
      </c>
      <c r="P2052">
        <f>AVERAGE($E2052,$N2052)</f>
        <v>23748.5</v>
      </c>
      <c r="Q2052" t="s">
        <v>8319</v>
      </c>
      <c r="R2052" t="s">
        <v>8349</v>
      </c>
      <c r="S2052" t="s">
        <v>8295</v>
      </c>
      <c r="T2052" t="b">
        <v>1</v>
      </c>
    </row>
    <row r="2053" spans="1:20" ht="66" x14ac:dyDescent="0.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 s="9">
        <f>(I2053/86400)+25569+(-5/24)</f>
        <v>41633.814085648148</v>
      </c>
      <c r="K2053">
        <v>1385425937</v>
      </c>
      <c r="L2053" s="9">
        <f>($K2053/86400)+DATE(1970,1,1)</f>
        <v>41604.022418981483</v>
      </c>
      <c r="M2053" t="b">
        <v>0</v>
      </c>
      <c r="N2053">
        <v>242</v>
      </c>
      <c r="O2053" s="5">
        <f>($E2053/$D2053)*100</f>
        <v>130.36250000000001</v>
      </c>
      <c r="P2053">
        <f>AVERAGE($E2053,$N2053)</f>
        <v>5335.5</v>
      </c>
      <c r="Q2053" t="s">
        <v>8319</v>
      </c>
      <c r="R2053" t="s">
        <v>8349</v>
      </c>
      <c r="S2053" t="s">
        <v>8295</v>
      </c>
      <c r="T2053" t="b">
        <v>1</v>
      </c>
    </row>
    <row r="2054" spans="1:20" ht="66" x14ac:dyDescent="0.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 s="9">
        <f>(I2054/86400)+25569+(-5/24)</f>
        <v>42419.875613425924</v>
      </c>
      <c r="K2054">
        <v>1452045653</v>
      </c>
      <c r="L2054" s="9">
        <f>($K2054/86400)+DATE(1970,1,1)</f>
        <v>42375.08394675926</v>
      </c>
      <c r="M2054" t="b">
        <v>0</v>
      </c>
      <c r="N2054">
        <v>541</v>
      </c>
      <c r="O2054" s="5">
        <f>($E2054/$D2054)*100</f>
        <v>353.048</v>
      </c>
      <c r="P2054">
        <f>AVERAGE($E2054,$N2054)</f>
        <v>88532.5</v>
      </c>
      <c r="Q2054" t="s">
        <v>8319</v>
      </c>
      <c r="R2054" t="s">
        <v>8349</v>
      </c>
      <c r="S2054" t="s">
        <v>8295</v>
      </c>
      <c r="T2054" t="b">
        <v>1</v>
      </c>
    </row>
    <row r="2055" spans="1:20" ht="66" x14ac:dyDescent="0.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 s="9">
        <f>(I2055/86400)+25569+(-5/24)</f>
        <v>42333.450821759259</v>
      </c>
      <c r="K2055">
        <v>1445870951</v>
      </c>
      <c r="L2055" s="9">
        <f>($K2055/86400)+DATE(1970,1,1)</f>
        <v>42303.617488425924</v>
      </c>
      <c r="M2055" t="b">
        <v>0</v>
      </c>
      <c r="N2055">
        <v>121</v>
      </c>
      <c r="O2055" s="5">
        <f>($E2055/$D2055)*100</f>
        <v>101.02</v>
      </c>
      <c r="P2055">
        <f>AVERAGE($E2055,$N2055)</f>
        <v>2586</v>
      </c>
      <c r="Q2055" t="s">
        <v>8319</v>
      </c>
      <c r="R2055" t="s">
        <v>8349</v>
      </c>
      <c r="S2055" t="s">
        <v>8295</v>
      </c>
      <c r="T2055" t="b">
        <v>1</v>
      </c>
    </row>
    <row r="2056" spans="1:20" ht="66" x14ac:dyDescent="0.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 s="9">
        <f>(I2056/86400)+25569+(-5/24)</f>
        <v>41761.312615740739</v>
      </c>
      <c r="K2056">
        <v>1396441810</v>
      </c>
      <c r="L2056" s="9">
        <f>($K2056/86400)+DATE(1970,1,1)</f>
        <v>41731.520949074074</v>
      </c>
      <c r="M2056" t="b">
        <v>0</v>
      </c>
      <c r="N2056">
        <v>621</v>
      </c>
      <c r="O2056" s="5">
        <f>($E2056/$D2056)*100</f>
        <v>113.59142857142857</v>
      </c>
      <c r="P2056">
        <f>AVERAGE($E2056,$N2056)</f>
        <v>20189</v>
      </c>
      <c r="Q2056" t="s">
        <v>8319</v>
      </c>
      <c r="R2056" t="s">
        <v>8349</v>
      </c>
      <c r="S2056" t="s">
        <v>8295</v>
      </c>
      <c r="T2056" t="b">
        <v>1</v>
      </c>
    </row>
    <row r="2057" spans="1:20" ht="66" x14ac:dyDescent="0.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 s="9">
        <f>(I2057/86400)+25569+(-5/24)</f>
        <v>41975.958333333336</v>
      </c>
      <c r="K2057">
        <v>1415031043</v>
      </c>
      <c r="L2057" s="9">
        <f>($K2057/86400)+DATE(1970,1,1)</f>
        <v>41946.674108796295</v>
      </c>
      <c r="M2057" t="b">
        <v>0</v>
      </c>
      <c r="N2057">
        <v>101</v>
      </c>
      <c r="O2057" s="5">
        <f>($E2057/$D2057)*100</f>
        <v>167.41666666666666</v>
      </c>
      <c r="P2057">
        <f>AVERAGE($E2057,$N2057)</f>
        <v>5073</v>
      </c>
      <c r="Q2057" t="s">
        <v>8319</v>
      </c>
      <c r="R2057" t="s">
        <v>8349</v>
      </c>
      <c r="S2057" t="s">
        <v>8295</v>
      </c>
      <c r="T2057" t="b">
        <v>1</v>
      </c>
    </row>
    <row r="2058" spans="1:20" ht="49.5" x14ac:dyDescent="0.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 s="9">
        <f>(I2058/86400)+25569+(-5/24)</f>
        <v>41381.552569444444</v>
      </c>
      <c r="K2058">
        <v>1363630542</v>
      </c>
      <c r="L2058" s="9">
        <f>($K2058/86400)+DATE(1970,1,1)</f>
        <v>41351.76090277778</v>
      </c>
      <c r="M2058" t="b">
        <v>0</v>
      </c>
      <c r="N2058">
        <v>554</v>
      </c>
      <c r="O2058" s="5">
        <f>($E2058/$D2058)*100</f>
        <v>153.452</v>
      </c>
      <c r="P2058">
        <f>AVERAGE($E2058,$N2058)</f>
        <v>38640</v>
      </c>
      <c r="Q2058" t="s">
        <v>8319</v>
      </c>
      <c r="R2058" t="s">
        <v>8349</v>
      </c>
      <c r="S2058" t="s">
        <v>8295</v>
      </c>
      <c r="T2058" t="b">
        <v>1</v>
      </c>
    </row>
    <row r="2059" spans="1:20" ht="66" x14ac:dyDescent="0.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 s="9">
        <f>(I2059/86400)+25569+(-5/24)</f>
        <v>42426.286249999997</v>
      </c>
      <c r="K2059">
        <v>1453895532</v>
      </c>
      <c r="L2059" s="9">
        <f>($K2059/86400)+DATE(1970,1,1)</f>
        <v>42396.494583333333</v>
      </c>
      <c r="M2059" t="b">
        <v>0</v>
      </c>
      <c r="N2059">
        <v>666</v>
      </c>
      <c r="O2059" s="5">
        <f>($E2059/$D2059)*100</f>
        <v>202.23220000000001</v>
      </c>
      <c r="P2059">
        <f>AVERAGE($E2059,$N2059)</f>
        <v>15500.415000000001</v>
      </c>
      <c r="Q2059" t="s">
        <v>8319</v>
      </c>
      <c r="R2059" t="s">
        <v>8349</v>
      </c>
      <c r="S2059" t="s">
        <v>8295</v>
      </c>
      <c r="T2059" t="b">
        <v>1</v>
      </c>
    </row>
    <row r="2060" spans="1:20" ht="33" x14ac:dyDescent="0.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 s="9">
        <f>(I2060/86400)+25569+(-5/24)</f>
        <v>42065.624999999993</v>
      </c>
      <c r="K2060">
        <v>1421916830</v>
      </c>
      <c r="L2060" s="9">
        <f>($K2060/86400)+DATE(1970,1,1)</f>
        <v>42026.370717592596</v>
      </c>
      <c r="M2060" t="b">
        <v>0</v>
      </c>
      <c r="N2060">
        <v>410</v>
      </c>
      <c r="O2060" s="5">
        <f>($E2060/$D2060)*100</f>
        <v>168.28125</v>
      </c>
      <c r="P2060">
        <f>AVERAGE($E2060,$N2060)</f>
        <v>2359</v>
      </c>
      <c r="Q2060" t="s">
        <v>8319</v>
      </c>
      <c r="R2060" t="s">
        <v>8349</v>
      </c>
      <c r="S2060" t="s">
        <v>8295</v>
      </c>
      <c r="T2060" t="b">
        <v>1</v>
      </c>
    </row>
    <row r="2061" spans="1:20" ht="66" x14ac:dyDescent="0.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 s="9">
        <f>(I2061/86400)+25569+(-5/24)</f>
        <v>42400.707638888889</v>
      </c>
      <c r="K2061">
        <v>1450880854</v>
      </c>
      <c r="L2061" s="9">
        <f>($K2061/86400)+DATE(1970,1,1)</f>
        <v>42361.602476851855</v>
      </c>
      <c r="M2061" t="b">
        <v>0</v>
      </c>
      <c r="N2061">
        <v>375</v>
      </c>
      <c r="O2061" s="5">
        <f>($E2061/$D2061)*100</f>
        <v>143.45666666666668</v>
      </c>
      <c r="P2061">
        <f>AVERAGE($E2061,$N2061)</f>
        <v>21706</v>
      </c>
      <c r="Q2061" t="s">
        <v>8319</v>
      </c>
      <c r="R2061" t="s">
        <v>8349</v>
      </c>
      <c r="S2061" t="s">
        <v>8295</v>
      </c>
      <c r="T2061" t="b">
        <v>1</v>
      </c>
    </row>
    <row r="2062" spans="1:20" ht="66" x14ac:dyDescent="0.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 s="9">
        <f>(I2062/86400)+25569+(-5/24)</f>
        <v>41843.434606481482</v>
      </c>
      <c r="K2062">
        <v>1400945150</v>
      </c>
      <c r="L2062" s="9">
        <f>($K2062/86400)+DATE(1970,1,1)</f>
        <v>41783.642939814818</v>
      </c>
      <c r="M2062" t="b">
        <v>0</v>
      </c>
      <c r="N2062">
        <v>1364</v>
      </c>
      <c r="O2062" s="5">
        <f>($E2062/$D2062)*100</f>
        <v>196.4</v>
      </c>
      <c r="P2062">
        <f>AVERAGE($E2062,$N2062)</f>
        <v>25232</v>
      </c>
      <c r="Q2062" t="s">
        <v>8319</v>
      </c>
      <c r="R2062" t="s">
        <v>8349</v>
      </c>
      <c r="S2062" t="s">
        <v>8295</v>
      </c>
      <c r="T2062" t="b">
        <v>1</v>
      </c>
    </row>
    <row r="2063" spans="1:20" ht="66" x14ac:dyDescent="0.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 s="9">
        <f>(I2063/86400)+25569+(-5/24)</f>
        <v>42735.556180555555</v>
      </c>
      <c r="K2063">
        <v>1480616454</v>
      </c>
      <c r="L2063" s="9">
        <f>($K2063/86400)+DATE(1970,1,1)</f>
        <v>42705.764513888891</v>
      </c>
      <c r="M2063" t="b">
        <v>0</v>
      </c>
      <c r="N2063">
        <v>35</v>
      </c>
      <c r="O2063" s="5">
        <f>($E2063/$D2063)*100</f>
        <v>107.91999999999999</v>
      </c>
      <c r="P2063">
        <f>AVERAGE($E2063,$N2063)</f>
        <v>2715.5</v>
      </c>
      <c r="Q2063" t="s">
        <v>8319</v>
      </c>
      <c r="R2063" t="s">
        <v>8349</v>
      </c>
      <c r="S2063" t="s">
        <v>8295</v>
      </c>
      <c r="T2063" t="b">
        <v>1</v>
      </c>
    </row>
    <row r="2064" spans="1:20" ht="66" x14ac:dyDescent="0.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 s="9">
        <f>(I2064/86400)+25569+(-5/24)</f>
        <v>42453.1330787037</v>
      </c>
      <c r="K2064">
        <v>1456218698</v>
      </c>
      <c r="L2064" s="9">
        <f>($K2064/86400)+DATE(1970,1,1)</f>
        <v>42423.3830787037</v>
      </c>
      <c r="M2064" t="b">
        <v>0</v>
      </c>
      <c r="N2064">
        <v>203</v>
      </c>
      <c r="O2064" s="5">
        <f>($E2064/$D2064)*100</f>
        <v>114.97699999999999</v>
      </c>
      <c r="P2064">
        <f>AVERAGE($E2064,$N2064)</f>
        <v>57590</v>
      </c>
      <c r="Q2064" t="s">
        <v>8319</v>
      </c>
      <c r="R2064" t="s">
        <v>8349</v>
      </c>
      <c r="S2064" t="s">
        <v>8295</v>
      </c>
      <c r="T2064" t="b">
        <v>1</v>
      </c>
    </row>
    <row r="2065" spans="1:20" ht="49.5" x14ac:dyDescent="0.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 s="9">
        <f>(I2065/86400)+25569+(-5/24)</f>
        <v>42505.524317129624</v>
      </c>
      <c r="K2065">
        <v>1460482501</v>
      </c>
      <c r="L2065" s="9">
        <f>($K2065/86400)+DATE(1970,1,1)</f>
        <v>42472.73265046296</v>
      </c>
      <c r="M2065" t="b">
        <v>0</v>
      </c>
      <c r="N2065">
        <v>49</v>
      </c>
      <c r="O2065" s="5">
        <f>($E2065/$D2065)*100</f>
        <v>148.04999999999998</v>
      </c>
      <c r="P2065">
        <f>AVERAGE($E2065,$N2065)</f>
        <v>2985.5</v>
      </c>
      <c r="Q2065" t="s">
        <v>8319</v>
      </c>
      <c r="R2065" t="s">
        <v>8349</v>
      </c>
      <c r="S2065" t="s">
        <v>8295</v>
      </c>
      <c r="T2065" t="b">
        <v>1</v>
      </c>
    </row>
    <row r="2066" spans="1:20" ht="66" x14ac:dyDescent="0.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 s="9">
        <f>(I2066/86400)+25569+(-5/24)</f>
        <v>41425.291666666664</v>
      </c>
      <c r="K2066">
        <v>1366879523</v>
      </c>
      <c r="L2066" s="9">
        <f>($K2066/86400)+DATE(1970,1,1)</f>
        <v>41389.364849537036</v>
      </c>
      <c r="M2066" t="b">
        <v>0</v>
      </c>
      <c r="N2066">
        <v>5812</v>
      </c>
      <c r="O2066" s="5">
        <f>($E2066/$D2066)*100</f>
        <v>191.16676082790633</v>
      </c>
      <c r="P2066">
        <f>AVERAGE($E2066,$N2066)</f>
        <v>253298.13500000001</v>
      </c>
      <c r="Q2066" t="s">
        <v>8319</v>
      </c>
      <c r="R2066" t="s">
        <v>8349</v>
      </c>
      <c r="S2066" t="s">
        <v>8295</v>
      </c>
      <c r="T2066" t="b">
        <v>1</v>
      </c>
    </row>
    <row r="2067" spans="1:20" ht="66" x14ac:dyDescent="0.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 s="9">
        <f>(I2067/86400)+25569+(-5/24)</f>
        <v>41633.125335648147</v>
      </c>
      <c r="K2067">
        <v>1385366429</v>
      </c>
      <c r="L2067" s="9">
        <f>($K2067/86400)+DATE(1970,1,1)</f>
        <v>41603.333668981482</v>
      </c>
      <c r="M2067" t="b">
        <v>0</v>
      </c>
      <c r="N2067">
        <v>1556</v>
      </c>
      <c r="O2067" s="5">
        <f>($E2067/$D2067)*100</f>
        <v>199.215125</v>
      </c>
      <c r="P2067">
        <f>AVERAGE($E2067,$N2067)</f>
        <v>40621.025000000001</v>
      </c>
      <c r="Q2067" t="s">
        <v>8319</v>
      </c>
      <c r="R2067" t="s">
        <v>8349</v>
      </c>
      <c r="S2067" t="s">
        <v>8295</v>
      </c>
      <c r="T2067" t="b">
        <v>1</v>
      </c>
    </row>
    <row r="2068" spans="1:20" ht="66" x14ac:dyDescent="0.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 s="9">
        <f>(I2068/86400)+25569+(-5/24)</f>
        <v>41874.563460648147</v>
      </c>
      <c r="K2068">
        <v>1406226683</v>
      </c>
      <c r="L2068" s="9">
        <f>($K2068/86400)+DATE(1970,1,1)</f>
        <v>41844.771793981483</v>
      </c>
      <c r="M2068" t="b">
        <v>0</v>
      </c>
      <c r="N2068">
        <v>65</v>
      </c>
      <c r="O2068" s="5">
        <f>($E2068/$D2068)*100</f>
        <v>218.6</v>
      </c>
      <c r="P2068">
        <f>AVERAGE($E2068,$N2068)</f>
        <v>2218.5</v>
      </c>
      <c r="Q2068" t="s">
        <v>8319</v>
      </c>
      <c r="R2068" t="s">
        <v>8349</v>
      </c>
      <c r="S2068" t="s">
        <v>8295</v>
      </c>
      <c r="T2068" t="b">
        <v>1</v>
      </c>
    </row>
    <row r="2069" spans="1:20" ht="49.5" x14ac:dyDescent="0.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 s="9">
        <f>(I2069/86400)+25569+(-5/24)</f>
        <v>42148.645555555551</v>
      </c>
      <c r="K2069">
        <v>1429648176</v>
      </c>
      <c r="L2069" s="9">
        <f>($K2069/86400)+DATE(1970,1,1)</f>
        <v>42115.853888888887</v>
      </c>
      <c r="M2069" t="b">
        <v>0</v>
      </c>
      <c r="N2069">
        <v>10</v>
      </c>
      <c r="O2069" s="5">
        <f>($E2069/$D2069)*100</f>
        <v>126.86868686868686</v>
      </c>
      <c r="P2069">
        <f>AVERAGE($E2069,$N2069)</f>
        <v>319</v>
      </c>
      <c r="Q2069" t="s">
        <v>8319</v>
      </c>
      <c r="R2069" t="s">
        <v>8349</v>
      </c>
      <c r="S2069" t="s">
        <v>8295</v>
      </c>
      <c r="T2069" t="b">
        <v>1</v>
      </c>
    </row>
    <row r="2070" spans="1:20" ht="66" x14ac:dyDescent="0.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 s="9">
        <f>(I2070/86400)+25569+(-5/24)</f>
        <v>42663.633275462962</v>
      </c>
      <c r="K2070">
        <v>1474402315</v>
      </c>
      <c r="L2070" s="9">
        <f>($K2070/86400)+DATE(1970,1,1)</f>
        <v>42633.841608796298</v>
      </c>
      <c r="M2070" t="b">
        <v>0</v>
      </c>
      <c r="N2070">
        <v>76</v>
      </c>
      <c r="O2070" s="5">
        <f>($E2070/$D2070)*100</f>
        <v>105.22388000000001</v>
      </c>
      <c r="P2070">
        <f>AVERAGE($E2070,$N2070)</f>
        <v>13190.985000000001</v>
      </c>
      <c r="Q2070" t="s">
        <v>8319</v>
      </c>
      <c r="R2070" t="s">
        <v>8349</v>
      </c>
      <c r="S2070" t="s">
        <v>8295</v>
      </c>
      <c r="T2070" t="b">
        <v>1</v>
      </c>
    </row>
    <row r="2071" spans="1:20" ht="66" x14ac:dyDescent="0.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 s="9">
        <f>(I2071/86400)+25569+(-5/24)</f>
        <v>42371.763784722221</v>
      </c>
      <c r="K2071">
        <v>1449098391</v>
      </c>
      <c r="L2071" s="9">
        <f>($K2071/86400)+DATE(1970,1,1)</f>
        <v>42340.972118055557</v>
      </c>
      <c r="M2071" t="b">
        <v>0</v>
      </c>
      <c r="N2071">
        <v>263</v>
      </c>
      <c r="O2071" s="5">
        <f>($E2071/$D2071)*100</f>
        <v>128.40666000000002</v>
      </c>
      <c r="P2071">
        <f>AVERAGE($E2071,$N2071)</f>
        <v>32233.165000000001</v>
      </c>
      <c r="Q2071" t="s">
        <v>8319</v>
      </c>
      <c r="R2071" t="s">
        <v>8349</v>
      </c>
      <c r="S2071" t="s">
        <v>8295</v>
      </c>
      <c r="T2071" t="b">
        <v>1</v>
      </c>
    </row>
    <row r="2072" spans="1:20" ht="66" x14ac:dyDescent="0.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 s="9">
        <f>(I2072/86400)+25569+(-5/24)</f>
        <v>42549.448182870365</v>
      </c>
      <c r="K2072">
        <v>1464536723</v>
      </c>
      <c r="L2072" s="9">
        <f>($K2072/86400)+DATE(1970,1,1)</f>
        <v>42519.6565162037</v>
      </c>
      <c r="M2072" t="b">
        <v>0</v>
      </c>
      <c r="N2072">
        <v>1530</v>
      </c>
      <c r="O2072" s="5">
        <f>($E2072/$D2072)*100</f>
        <v>317.3272</v>
      </c>
      <c r="P2072">
        <f>AVERAGE($E2072,$N2072)</f>
        <v>199094.5</v>
      </c>
      <c r="Q2072" t="s">
        <v>8319</v>
      </c>
      <c r="R2072" t="s">
        <v>8349</v>
      </c>
      <c r="S2072" t="s">
        <v>8295</v>
      </c>
      <c r="T2072" t="b">
        <v>1</v>
      </c>
    </row>
    <row r="2073" spans="1:20" ht="66" x14ac:dyDescent="0.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 s="9">
        <f>(I2073/86400)+25569+(-5/24)</f>
        <v>42645.070416666662</v>
      </c>
      <c r="K2073">
        <v>1471502484</v>
      </c>
      <c r="L2073" s="9">
        <f>($K2073/86400)+DATE(1970,1,1)</f>
        <v>42600.278749999998</v>
      </c>
      <c r="M2073" t="b">
        <v>0</v>
      </c>
      <c r="N2073">
        <v>278</v>
      </c>
      <c r="O2073" s="5">
        <f>($E2073/$D2073)*100</f>
        <v>280.73</v>
      </c>
      <c r="P2073">
        <f>AVERAGE($E2073,$N2073)</f>
        <v>28212</v>
      </c>
      <c r="Q2073" t="s">
        <v>8319</v>
      </c>
      <c r="R2073" t="s">
        <v>8349</v>
      </c>
      <c r="S2073" t="s">
        <v>8295</v>
      </c>
      <c r="T2073" t="b">
        <v>1</v>
      </c>
    </row>
    <row r="2074" spans="1:20" ht="66" x14ac:dyDescent="0.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 s="9">
        <f>(I2074/86400)+25569+(-5/24)</f>
        <v>42497.373055555552</v>
      </c>
      <c r="K2074">
        <v>1460037432</v>
      </c>
      <c r="L2074" s="9">
        <f>($K2074/86400)+DATE(1970,1,1)</f>
        <v>42467.581388888888</v>
      </c>
      <c r="M2074" t="b">
        <v>0</v>
      </c>
      <c r="N2074">
        <v>350</v>
      </c>
      <c r="O2074" s="5">
        <f>($E2074/$D2074)*100</f>
        <v>110.73146853146854</v>
      </c>
      <c r="P2074">
        <f>AVERAGE($E2074,$N2074)</f>
        <v>39761.5</v>
      </c>
      <c r="Q2074" t="s">
        <v>8319</v>
      </c>
      <c r="R2074" t="s">
        <v>8349</v>
      </c>
      <c r="S2074" t="s">
        <v>8295</v>
      </c>
      <c r="T2074" t="b">
        <v>1</v>
      </c>
    </row>
    <row r="2075" spans="1:20" ht="66" x14ac:dyDescent="0.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 s="9">
        <f>(I2075/86400)+25569+(-5/24)</f>
        <v>42132.459699074076</v>
      </c>
      <c r="K2075">
        <v>1427212918</v>
      </c>
      <c r="L2075" s="9">
        <f>($K2075/86400)+DATE(1970,1,1)</f>
        <v>42087.668032407411</v>
      </c>
      <c r="M2075" t="b">
        <v>0</v>
      </c>
      <c r="N2075">
        <v>470</v>
      </c>
      <c r="O2075" s="5">
        <f>($E2075/$D2075)*100</f>
        <v>152.60429999999999</v>
      </c>
      <c r="P2075">
        <f>AVERAGE($E2075,$N2075)</f>
        <v>76537.149999999994</v>
      </c>
      <c r="Q2075" t="s">
        <v>8319</v>
      </c>
      <c r="R2075" t="s">
        <v>8349</v>
      </c>
      <c r="S2075" t="s">
        <v>8295</v>
      </c>
      <c r="T2075" t="b">
        <v>1</v>
      </c>
    </row>
    <row r="2076" spans="1:20" ht="33" x14ac:dyDescent="0.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 s="9">
        <f>(I2076/86400)+25569+(-5/24)</f>
        <v>42496.617847222216</v>
      </c>
      <c r="K2076">
        <v>1459972182</v>
      </c>
      <c r="L2076" s="9">
        <f>($K2076/86400)+DATE(1970,1,1)</f>
        <v>42466.826180555552</v>
      </c>
      <c r="M2076" t="b">
        <v>0</v>
      </c>
      <c r="N2076">
        <v>3</v>
      </c>
      <c r="O2076" s="5">
        <f>($E2076/$D2076)*100</f>
        <v>102.49999999999999</v>
      </c>
      <c r="P2076">
        <f>AVERAGE($E2076,$N2076)</f>
        <v>309</v>
      </c>
      <c r="Q2076" t="s">
        <v>8319</v>
      </c>
      <c r="R2076" t="s">
        <v>8349</v>
      </c>
      <c r="S2076" t="s">
        <v>8295</v>
      </c>
      <c r="T2076" t="b">
        <v>1</v>
      </c>
    </row>
    <row r="2077" spans="1:20" ht="49.5" x14ac:dyDescent="0.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 s="9">
        <f>(I2077/86400)+25569+(-5/24)</f>
        <v>41480.473240740735</v>
      </c>
      <c r="K2077">
        <v>1372177288</v>
      </c>
      <c r="L2077" s="9">
        <f>($K2077/86400)+DATE(1970,1,1)</f>
        <v>41450.681574074071</v>
      </c>
      <c r="M2077" t="b">
        <v>0</v>
      </c>
      <c r="N2077">
        <v>8200</v>
      </c>
      <c r="O2077" s="5">
        <f>($E2077/$D2077)*100</f>
        <v>1678.3738373837384</v>
      </c>
      <c r="P2077">
        <f>AVERAGE($E2077,$N2077)</f>
        <v>88010.3</v>
      </c>
      <c r="Q2077" t="s">
        <v>8319</v>
      </c>
      <c r="R2077" t="s">
        <v>8349</v>
      </c>
      <c r="S2077" t="s">
        <v>8295</v>
      </c>
      <c r="T2077" t="b">
        <v>1</v>
      </c>
    </row>
    <row r="2078" spans="1:20" ht="33" x14ac:dyDescent="0.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 s="9">
        <f>(I2078/86400)+25569+(-5/24)</f>
        <v>41843.672326388885</v>
      </c>
      <c r="K2078">
        <v>1402693689</v>
      </c>
      <c r="L2078" s="9">
        <f>($K2078/86400)+DATE(1970,1,1)</f>
        <v>41803.880659722221</v>
      </c>
      <c r="M2078" t="b">
        <v>0</v>
      </c>
      <c r="N2078">
        <v>8359</v>
      </c>
      <c r="O2078" s="5">
        <f>($E2078/$D2078)*100</f>
        <v>543.349156424581</v>
      </c>
      <c r="P2078">
        <f>AVERAGE($E2078,$N2078)</f>
        <v>490476.995</v>
      </c>
      <c r="Q2078" t="s">
        <v>8319</v>
      </c>
      <c r="R2078" t="s">
        <v>8349</v>
      </c>
      <c r="S2078" t="s">
        <v>8295</v>
      </c>
      <c r="T2078" t="b">
        <v>1</v>
      </c>
    </row>
    <row r="2079" spans="1:20" ht="49.5" x14ac:dyDescent="0.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 s="9">
        <f>(I2079/86400)+25569+(-5/24)</f>
        <v>42160.666666666664</v>
      </c>
      <c r="K2079">
        <v>1428541276</v>
      </c>
      <c r="L2079" s="9">
        <f>($K2079/86400)+DATE(1970,1,1)</f>
        <v>42103.042546296296</v>
      </c>
      <c r="M2079" t="b">
        <v>0</v>
      </c>
      <c r="N2079">
        <v>188</v>
      </c>
      <c r="O2079" s="5">
        <f>($E2079/$D2079)*100</f>
        <v>115.50800000000001</v>
      </c>
      <c r="P2079">
        <f>AVERAGE($E2079,$N2079)</f>
        <v>28971</v>
      </c>
      <c r="Q2079" t="s">
        <v>8319</v>
      </c>
      <c r="R2079" t="s">
        <v>8349</v>
      </c>
      <c r="S2079" t="s">
        <v>8295</v>
      </c>
      <c r="T2079" t="b">
        <v>1</v>
      </c>
    </row>
    <row r="2080" spans="1:20" ht="66" x14ac:dyDescent="0.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 s="9">
        <f>(I2080/86400)+25569+(-5/24)</f>
        <v>42722.563159722216</v>
      </c>
      <c r="K2080">
        <v>1479493857</v>
      </c>
      <c r="L2080" s="9">
        <f>($K2080/86400)+DATE(1970,1,1)</f>
        <v>42692.771493055552</v>
      </c>
      <c r="M2080" t="b">
        <v>0</v>
      </c>
      <c r="N2080">
        <v>48</v>
      </c>
      <c r="O2080" s="5">
        <f>($E2080/$D2080)*100</f>
        <v>131.20499999999998</v>
      </c>
      <c r="P2080">
        <f>AVERAGE($E2080,$N2080)</f>
        <v>13144.5</v>
      </c>
      <c r="Q2080" t="s">
        <v>8319</v>
      </c>
      <c r="R2080" t="s">
        <v>8349</v>
      </c>
      <c r="S2080" t="s">
        <v>8295</v>
      </c>
      <c r="T2080" t="b">
        <v>1</v>
      </c>
    </row>
    <row r="2081" spans="1:20" ht="66" x14ac:dyDescent="0.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 s="9">
        <f>(I2081/86400)+25569+(-5/24)</f>
        <v>42180.583333333336</v>
      </c>
      <c r="K2081">
        <v>1432659793</v>
      </c>
      <c r="L2081" s="9">
        <f>($K2081/86400)+DATE(1970,1,1)</f>
        <v>42150.71056712963</v>
      </c>
      <c r="M2081" t="b">
        <v>0</v>
      </c>
      <c r="N2081">
        <v>607</v>
      </c>
      <c r="O2081" s="5">
        <f>($E2081/$D2081)*100</f>
        <v>288.17</v>
      </c>
      <c r="P2081">
        <f>AVERAGE($E2081,$N2081)</f>
        <v>14712</v>
      </c>
      <c r="Q2081" t="s">
        <v>8319</v>
      </c>
      <c r="R2081" t="s">
        <v>8349</v>
      </c>
      <c r="S2081" t="s">
        <v>8295</v>
      </c>
      <c r="T2081" t="b">
        <v>1</v>
      </c>
    </row>
    <row r="2082" spans="1:20" ht="66" x14ac:dyDescent="0.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 s="9">
        <f>(I2082/86400)+25569+(-5/24)</f>
        <v>42319.790509259255</v>
      </c>
      <c r="K2082">
        <v>1444690700</v>
      </c>
      <c r="L2082" s="9">
        <f>($K2082/86400)+DATE(1970,1,1)</f>
        <v>42289.957175925927</v>
      </c>
      <c r="M2082" t="b">
        <v>0</v>
      </c>
      <c r="N2082">
        <v>50</v>
      </c>
      <c r="O2082" s="5">
        <f>($E2082/$D2082)*100</f>
        <v>507.8</v>
      </c>
      <c r="P2082">
        <f>AVERAGE($E2082,$N2082)</f>
        <v>2564</v>
      </c>
      <c r="Q2082" t="s">
        <v>8319</v>
      </c>
      <c r="R2082" t="s">
        <v>8349</v>
      </c>
      <c r="S2082" t="s">
        <v>8295</v>
      </c>
      <c r="T2082" t="b">
        <v>1</v>
      </c>
    </row>
    <row r="2083" spans="1:20" ht="66" x14ac:dyDescent="0.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 s="9">
        <f>(I2083/86400)+25569+(-5/24)</f>
        <v>41044.999305555553</v>
      </c>
      <c r="K2083">
        <v>1333597555</v>
      </c>
      <c r="L2083" s="9">
        <f>($K2083/86400)+DATE(1970,1,1)</f>
        <v>41004.15688657407</v>
      </c>
      <c r="M2083" t="b">
        <v>0</v>
      </c>
      <c r="N2083">
        <v>55</v>
      </c>
      <c r="O2083" s="5">
        <f>($E2083/$D2083)*100</f>
        <v>114.57142857142857</v>
      </c>
      <c r="P2083">
        <f>AVERAGE($E2083,$N2083)</f>
        <v>2032.5</v>
      </c>
      <c r="Q2083" t="s">
        <v>8325</v>
      </c>
      <c r="R2083" t="s">
        <v>8329</v>
      </c>
      <c r="S2083" t="s">
        <v>8279</v>
      </c>
      <c r="T2083" t="b">
        <v>1</v>
      </c>
    </row>
    <row r="2084" spans="1:20" ht="66" x14ac:dyDescent="0.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 s="9">
        <f>(I2084/86400)+25569+(-5/24)</f>
        <v>40870.953657407408</v>
      </c>
      <c r="K2084">
        <v>1316919196</v>
      </c>
      <c r="L2084" s="9">
        <f>($K2084/86400)+DATE(1970,1,1)</f>
        <v>40811.120324074072</v>
      </c>
      <c r="M2084" t="b">
        <v>0</v>
      </c>
      <c r="N2084">
        <v>38</v>
      </c>
      <c r="O2084" s="5">
        <f>($E2084/$D2084)*100</f>
        <v>110.73333333333333</v>
      </c>
      <c r="P2084">
        <f>AVERAGE($E2084,$N2084)</f>
        <v>849.5</v>
      </c>
      <c r="Q2084" t="s">
        <v>8325</v>
      </c>
      <c r="R2084" t="s">
        <v>8329</v>
      </c>
      <c r="S2084" t="s">
        <v>8279</v>
      </c>
      <c r="T2084" t="b">
        <v>1</v>
      </c>
    </row>
    <row r="2085" spans="1:20" ht="66" x14ac:dyDescent="0.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 s="9">
        <f>(I2085/86400)+25569+(-5/24)</f>
        <v>41064.513831018514</v>
      </c>
      <c r="K2085">
        <v>1336238395</v>
      </c>
      <c r="L2085" s="9">
        <f>($K2085/86400)+DATE(1970,1,1)</f>
        <v>41034.72216435185</v>
      </c>
      <c r="M2085" t="b">
        <v>0</v>
      </c>
      <c r="N2085">
        <v>25</v>
      </c>
      <c r="O2085" s="5">
        <f>($E2085/$D2085)*100</f>
        <v>113.33333333333333</v>
      </c>
      <c r="P2085">
        <f>AVERAGE($E2085,$N2085)</f>
        <v>437.5</v>
      </c>
      <c r="Q2085" t="s">
        <v>8325</v>
      </c>
      <c r="R2085" t="s">
        <v>8329</v>
      </c>
      <c r="S2085" t="s">
        <v>8279</v>
      </c>
      <c r="T2085" t="b">
        <v>1</v>
      </c>
    </row>
    <row r="2086" spans="1:20" ht="49.5" x14ac:dyDescent="0.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 s="9">
        <f>(I2086/86400)+25569+(-5/24)</f>
        <v>41763.082638888889</v>
      </c>
      <c r="K2086">
        <v>1396468782</v>
      </c>
      <c r="L2086" s="9">
        <f>($K2086/86400)+DATE(1970,1,1)</f>
        <v>41731.833124999997</v>
      </c>
      <c r="M2086" t="b">
        <v>0</v>
      </c>
      <c r="N2086">
        <v>46</v>
      </c>
      <c r="O2086" s="5">
        <f>($E2086/$D2086)*100</f>
        <v>108.33333333333333</v>
      </c>
      <c r="P2086">
        <f>AVERAGE($E2086,$N2086)</f>
        <v>1648</v>
      </c>
      <c r="Q2086" t="s">
        <v>8325</v>
      </c>
      <c r="R2086" t="s">
        <v>8329</v>
      </c>
      <c r="S2086" t="s">
        <v>8279</v>
      </c>
      <c r="T2086" t="b">
        <v>1</v>
      </c>
    </row>
    <row r="2087" spans="1:20" ht="66" x14ac:dyDescent="0.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 s="9">
        <f>(I2087/86400)+25569+(-5/24)</f>
        <v>41105.627164351848</v>
      </c>
      <c r="K2087">
        <v>1339790587</v>
      </c>
      <c r="L2087" s="9">
        <f>($K2087/86400)+DATE(1970,1,1)</f>
        <v>41075.835497685184</v>
      </c>
      <c r="M2087" t="b">
        <v>0</v>
      </c>
      <c r="N2087">
        <v>83</v>
      </c>
      <c r="O2087" s="5">
        <f>($E2087/$D2087)*100</f>
        <v>123.53333333333335</v>
      </c>
      <c r="P2087">
        <f>AVERAGE($E2087,$N2087)</f>
        <v>3747.5</v>
      </c>
      <c r="Q2087" t="s">
        <v>8325</v>
      </c>
      <c r="R2087" t="s">
        <v>8329</v>
      </c>
      <c r="S2087" t="s">
        <v>8279</v>
      </c>
      <c r="T2087" t="b">
        <v>1</v>
      </c>
    </row>
    <row r="2088" spans="1:20" ht="49.5" x14ac:dyDescent="0.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 s="9">
        <f>(I2088/86400)+25569+(-5/24)</f>
        <v>40890.999305555553</v>
      </c>
      <c r="K2088">
        <v>1321200332</v>
      </c>
      <c r="L2088" s="9">
        <f>($K2088/86400)+DATE(1970,1,1)</f>
        <v>40860.67050925926</v>
      </c>
      <c r="M2088" t="b">
        <v>0</v>
      </c>
      <c r="N2088">
        <v>35</v>
      </c>
      <c r="O2088" s="5">
        <f>($E2088/$D2088)*100</f>
        <v>100.69999999999999</v>
      </c>
      <c r="P2088">
        <f>AVERAGE($E2088,$N2088)</f>
        <v>2031.5</v>
      </c>
      <c r="Q2088" t="s">
        <v>8325</v>
      </c>
      <c r="R2088" t="s">
        <v>8329</v>
      </c>
      <c r="S2088" t="s">
        <v>8279</v>
      </c>
      <c r="T2088" t="b">
        <v>1</v>
      </c>
    </row>
    <row r="2089" spans="1:20" ht="66" x14ac:dyDescent="0.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 s="9">
        <f>(I2089/86400)+25569+(-5/24)</f>
        <v>40793.996041666665</v>
      </c>
      <c r="K2089">
        <v>1312865658</v>
      </c>
      <c r="L2089" s="9">
        <f>($K2089/86400)+DATE(1970,1,1)</f>
        <v>40764.204375000001</v>
      </c>
      <c r="M2089" t="b">
        <v>0</v>
      </c>
      <c r="N2089">
        <v>25</v>
      </c>
      <c r="O2089" s="5">
        <f>($E2089/$D2089)*100</f>
        <v>103.53333333333335</v>
      </c>
      <c r="P2089">
        <f>AVERAGE($E2089,$N2089)</f>
        <v>789</v>
      </c>
      <c r="Q2089" t="s">
        <v>8325</v>
      </c>
      <c r="R2089" t="s">
        <v>8329</v>
      </c>
      <c r="S2089" t="s">
        <v>8279</v>
      </c>
      <c r="T2089" t="b">
        <v>1</v>
      </c>
    </row>
    <row r="2090" spans="1:20" ht="66" x14ac:dyDescent="0.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 s="9">
        <f>(I2090/86400)+25569+(-5/24)</f>
        <v>40431.957638888889</v>
      </c>
      <c r="K2090">
        <v>1281028152</v>
      </c>
      <c r="L2090" s="9">
        <f>($K2090/86400)+DATE(1970,1,1)</f>
        <v>40395.714722222227</v>
      </c>
      <c r="M2090" t="b">
        <v>0</v>
      </c>
      <c r="N2090">
        <v>75</v>
      </c>
      <c r="O2090" s="5">
        <f>($E2090/$D2090)*100</f>
        <v>115.51066666666668</v>
      </c>
      <c r="P2090">
        <f>AVERAGE($E2090,$N2090)</f>
        <v>1770.16</v>
      </c>
      <c r="Q2090" t="s">
        <v>8325</v>
      </c>
      <c r="R2090" t="s">
        <v>8329</v>
      </c>
      <c r="S2090" t="s">
        <v>8279</v>
      </c>
      <c r="T2090" t="b">
        <v>1</v>
      </c>
    </row>
    <row r="2091" spans="1:20" ht="33" x14ac:dyDescent="0.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 s="9">
        <f>(I2091/86400)+25569+(-5/24)</f>
        <v>41487.867986111109</v>
      </c>
      <c r="K2091">
        <v>1372384194</v>
      </c>
      <c r="L2091" s="9">
        <f>($K2091/86400)+DATE(1970,1,1)</f>
        <v>41453.076319444444</v>
      </c>
      <c r="M2091" t="b">
        <v>0</v>
      </c>
      <c r="N2091">
        <v>62</v>
      </c>
      <c r="O2091" s="5">
        <f>($E2091/$D2091)*100</f>
        <v>120.4004</v>
      </c>
      <c r="P2091">
        <f>AVERAGE($E2091,$N2091)</f>
        <v>1536.0050000000001</v>
      </c>
      <c r="Q2091" t="s">
        <v>8325</v>
      </c>
      <c r="R2091" t="s">
        <v>8329</v>
      </c>
      <c r="S2091" t="s">
        <v>8279</v>
      </c>
      <c r="T2091" t="b">
        <v>1</v>
      </c>
    </row>
    <row r="2092" spans="1:20" ht="66" x14ac:dyDescent="0.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 s="9">
        <f>(I2092/86400)+25569+(-5/24)</f>
        <v>41329.173090277771</v>
      </c>
      <c r="K2092">
        <v>1359104955</v>
      </c>
      <c r="L2092" s="9">
        <f>($K2092/86400)+DATE(1970,1,1)</f>
        <v>41299.381423611107</v>
      </c>
      <c r="M2092" t="b">
        <v>0</v>
      </c>
      <c r="N2092">
        <v>160</v>
      </c>
      <c r="O2092" s="5">
        <f>($E2092/$D2092)*100</f>
        <v>115.040375</v>
      </c>
      <c r="P2092">
        <f>AVERAGE($E2092,$N2092)</f>
        <v>4681.6149999999998</v>
      </c>
      <c r="Q2092" t="s">
        <v>8325</v>
      </c>
      <c r="R2092" t="s">
        <v>8329</v>
      </c>
      <c r="S2092" t="s">
        <v>8279</v>
      </c>
      <c r="T2092" t="b">
        <v>1</v>
      </c>
    </row>
    <row r="2093" spans="1:20" ht="66" x14ac:dyDescent="0.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 s="9">
        <f>(I2093/86400)+25569+(-5/24)</f>
        <v>40603.625</v>
      </c>
      <c r="K2093">
        <v>1294818278</v>
      </c>
      <c r="L2093" s="9">
        <f>($K2093/86400)+DATE(1970,1,1)</f>
        <v>40555.322662037041</v>
      </c>
      <c r="M2093" t="b">
        <v>0</v>
      </c>
      <c r="N2093">
        <v>246</v>
      </c>
      <c r="O2093" s="5">
        <f>($E2093/$D2093)*100</f>
        <v>120.46777777777777</v>
      </c>
      <c r="P2093">
        <f>AVERAGE($E2093,$N2093)</f>
        <v>10965.1</v>
      </c>
      <c r="Q2093" t="s">
        <v>8325</v>
      </c>
      <c r="R2093" t="s">
        <v>8329</v>
      </c>
      <c r="S2093" t="s">
        <v>8279</v>
      </c>
      <c r="T2093" t="b">
        <v>1</v>
      </c>
    </row>
    <row r="2094" spans="1:20" ht="49.5" x14ac:dyDescent="0.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 s="9">
        <f>(I2094/86400)+25569+(-5/24)</f>
        <v>40823.499212962961</v>
      </c>
      <c r="K2094">
        <v>1312822732</v>
      </c>
      <c r="L2094" s="9">
        <f>($K2094/86400)+DATE(1970,1,1)</f>
        <v>40763.707546296297</v>
      </c>
      <c r="M2094" t="b">
        <v>0</v>
      </c>
      <c r="N2094">
        <v>55</v>
      </c>
      <c r="O2094" s="5">
        <f>($E2094/$D2094)*100</f>
        <v>101.28333333333333</v>
      </c>
      <c r="P2094">
        <f>AVERAGE($E2094,$N2094)</f>
        <v>3066</v>
      </c>
      <c r="Q2094" t="s">
        <v>8325</v>
      </c>
      <c r="R2094" t="s">
        <v>8329</v>
      </c>
      <c r="S2094" t="s">
        <v>8279</v>
      </c>
      <c r="T2094" t="b">
        <v>1</v>
      </c>
    </row>
    <row r="2095" spans="1:20" ht="49.5" x14ac:dyDescent="0.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 s="9">
        <f>(I2095/86400)+25569+(-5/24)</f>
        <v>41265.68787037037</v>
      </c>
      <c r="K2095">
        <v>1351024232</v>
      </c>
      <c r="L2095" s="9">
        <f>($K2095/86400)+DATE(1970,1,1)</f>
        <v>41205.854537037041</v>
      </c>
      <c r="M2095" t="b">
        <v>0</v>
      </c>
      <c r="N2095">
        <v>23</v>
      </c>
      <c r="O2095" s="5">
        <f>($E2095/$D2095)*100</f>
        <v>102.46666666666667</v>
      </c>
      <c r="P2095">
        <f>AVERAGE($E2095,$N2095)</f>
        <v>780</v>
      </c>
      <c r="Q2095" t="s">
        <v>8325</v>
      </c>
      <c r="R2095" t="s">
        <v>8329</v>
      </c>
      <c r="S2095" t="s">
        <v>8279</v>
      </c>
      <c r="T2095" t="b">
        <v>1</v>
      </c>
    </row>
    <row r="2096" spans="1:20" ht="66" x14ac:dyDescent="0.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 s="9">
        <f>(I2096/86400)+25569+(-5/24)</f>
        <v>40972.916666666664</v>
      </c>
      <c r="K2096">
        <v>1327969730</v>
      </c>
      <c r="L2096" s="9">
        <f>($K2096/86400)+DATE(1970,1,1)</f>
        <v>40939.02002314815</v>
      </c>
      <c r="M2096" t="b">
        <v>0</v>
      </c>
      <c r="N2096">
        <v>72</v>
      </c>
      <c r="O2096" s="5">
        <f>($E2096/$D2096)*100</f>
        <v>120.54285714285714</v>
      </c>
      <c r="P2096">
        <f>AVERAGE($E2096,$N2096)</f>
        <v>2145.5</v>
      </c>
      <c r="Q2096" t="s">
        <v>8325</v>
      </c>
      <c r="R2096" t="s">
        <v>8329</v>
      </c>
      <c r="S2096" t="s">
        <v>8279</v>
      </c>
      <c r="T2096" t="b">
        <v>1</v>
      </c>
    </row>
    <row r="2097" spans="1:20" ht="66" x14ac:dyDescent="0.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 s="9">
        <f>(I2097/86400)+25569+(-5/24)</f>
        <v>40818.525150462963</v>
      </c>
      <c r="K2097">
        <v>1312392973</v>
      </c>
      <c r="L2097" s="9">
        <f>($K2097/86400)+DATE(1970,1,1)</f>
        <v>40758.733483796299</v>
      </c>
      <c r="M2097" t="b">
        <v>0</v>
      </c>
      <c r="N2097">
        <v>22</v>
      </c>
      <c r="O2097" s="5">
        <f>($E2097/$D2097)*100</f>
        <v>100</v>
      </c>
      <c r="P2097">
        <f>AVERAGE($E2097,$N2097)</f>
        <v>1261</v>
      </c>
      <c r="Q2097" t="s">
        <v>8325</v>
      </c>
      <c r="R2097" t="s">
        <v>8329</v>
      </c>
      <c r="S2097" t="s">
        <v>8279</v>
      </c>
      <c r="T2097" t="b">
        <v>1</v>
      </c>
    </row>
    <row r="2098" spans="1:20" ht="49.5" x14ac:dyDescent="0.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 s="9">
        <f>(I2098/86400)+25569+(-5/24)</f>
        <v>41207.957638888889</v>
      </c>
      <c r="K2098">
        <v>1349892735</v>
      </c>
      <c r="L2098" s="9">
        <f>($K2098/86400)+DATE(1970,1,1)</f>
        <v>41192.758506944447</v>
      </c>
      <c r="M2098" t="b">
        <v>0</v>
      </c>
      <c r="N2098">
        <v>14</v>
      </c>
      <c r="O2098" s="5">
        <f>($E2098/$D2098)*100</f>
        <v>101.66666666666666</v>
      </c>
      <c r="P2098">
        <f>AVERAGE($E2098,$N2098)</f>
        <v>312</v>
      </c>
      <c r="Q2098" t="s">
        <v>8325</v>
      </c>
      <c r="R2098" t="s">
        <v>8329</v>
      </c>
      <c r="S2098" t="s">
        <v>8279</v>
      </c>
      <c r="T2098" t="b">
        <v>1</v>
      </c>
    </row>
    <row r="2099" spans="1:20" ht="66" x14ac:dyDescent="0.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 s="9">
        <f>(I2099/86400)+25569+(-5/24)</f>
        <v>40878.418229166666</v>
      </c>
      <c r="K2099">
        <v>1317564135</v>
      </c>
      <c r="L2099" s="9">
        <f>($K2099/86400)+DATE(1970,1,1)</f>
        <v>40818.584895833337</v>
      </c>
      <c r="M2099" t="b">
        <v>0</v>
      </c>
      <c r="N2099">
        <v>38</v>
      </c>
      <c r="O2099" s="5">
        <f>($E2099/$D2099)*100</f>
        <v>100</v>
      </c>
      <c r="P2099">
        <f>AVERAGE($E2099,$N2099)</f>
        <v>1519</v>
      </c>
      <c r="Q2099" t="s">
        <v>8325</v>
      </c>
      <c r="R2099" t="s">
        <v>8329</v>
      </c>
      <c r="S2099" t="s">
        <v>8279</v>
      </c>
      <c r="T2099" t="b">
        <v>1</v>
      </c>
    </row>
    <row r="2100" spans="1:20" ht="49.5" x14ac:dyDescent="0.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 s="9">
        <f>(I2100/86400)+25569+(-5/24)</f>
        <v>40975.905497685184</v>
      </c>
      <c r="K2100">
        <v>1328582635</v>
      </c>
      <c r="L2100" s="9">
        <f>($K2100/86400)+DATE(1970,1,1)</f>
        <v>40946.11383101852</v>
      </c>
      <c r="M2100" t="b">
        <v>0</v>
      </c>
      <c r="N2100">
        <v>32</v>
      </c>
      <c r="O2100" s="5">
        <f>($E2100/$D2100)*100</f>
        <v>100.33333333333334</v>
      </c>
      <c r="P2100">
        <f>AVERAGE($E2100,$N2100)</f>
        <v>3026</v>
      </c>
      <c r="Q2100" t="s">
        <v>8325</v>
      </c>
      <c r="R2100" t="s">
        <v>8329</v>
      </c>
      <c r="S2100" t="s">
        <v>8279</v>
      </c>
      <c r="T2100" t="b">
        <v>1</v>
      </c>
    </row>
    <row r="2101" spans="1:20" x14ac:dyDescent="0.3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 s="9">
        <f>(I2101/86400)+25569+(-5/24)</f>
        <v>42186.944444444445</v>
      </c>
      <c r="K2101">
        <v>1434650084</v>
      </c>
      <c r="L2101" s="9">
        <f>($K2101/86400)+DATE(1970,1,1)</f>
        <v>42173.746342592596</v>
      </c>
      <c r="M2101" t="b">
        <v>0</v>
      </c>
      <c r="N2101">
        <v>63</v>
      </c>
      <c r="O2101" s="5">
        <f>($E2101/$D2101)*100</f>
        <v>132.36666666666667</v>
      </c>
      <c r="P2101">
        <f>AVERAGE($E2101,$N2101)</f>
        <v>2017</v>
      </c>
      <c r="Q2101" t="s">
        <v>8325</v>
      </c>
      <c r="R2101" t="s">
        <v>8329</v>
      </c>
      <c r="S2101" t="s">
        <v>8279</v>
      </c>
      <c r="T2101" t="b">
        <v>1</v>
      </c>
    </row>
    <row r="2102" spans="1:20" ht="66" x14ac:dyDescent="0.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 s="9">
        <f>(I2102/86400)+25569+(-5/24)</f>
        <v>41089.957638888889</v>
      </c>
      <c r="K2102">
        <v>1339704141</v>
      </c>
      <c r="L2102" s="9">
        <f>($K2102/86400)+DATE(1970,1,1)</f>
        <v>41074.834965277776</v>
      </c>
      <c r="M2102" t="b">
        <v>0</v>
      </c>
      <c r="N2102">
        <v>27</v>
      </c>
      <c r="O2102" s="5">
        <f>($E2102/$D2102)*100</f>
        <v>136.66666666666666</v>
      </c>
      <c r="P2102">
        <f>AVERAGE($E2102,$N2102)</f>
        <v>423.5</v>
      </c>
      <c r="Q2102" t="s">
        <v>8325</v>
      </c>
      <c r="R2102" t="s">
        <v>8329</v>
      </c>
      <c r="S2102" t="s">
        <v>8279</v>
      </c>
      <c r="T2102" t="b">
        <v>1</v>
      </c>
    </row>
    <row r="2103" spans="1:20" ht="66" x14ac:dyDescent="0.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 s="9">
        <f>(I2103/86400)+25569+(-5/24)</f>
        <v>40951.941134259258</v>
      </c>
      <c r="K2103">
        <v>1323920114</v>
      </c>
      <c r="L2103" s="9">
        <f>($K2103/86400)+DATE(1970,1,1)</f>
        <v>40892.149467592593</v>
      </c>
      <c r="M2103" t="b">
        <v>0</v>
      </c>
      <c r="N2103">
        <v>44</v>
      </c>
      <c r="O2103" s="5">
        <f>($E2103/$D2103)*100</f>
        <v>113.25</v>
      </c>
      <c r="P2103">
        <f>AVERAGE($E2103,$N2103)</f>
        <v>1154.5</v>
      </c>
      <c r="Q2103" t="s">
        <v>8325</v>
      </c>
      <c r="R2103" t="s">
        <v>8329</v>
      </c>
      <c r="S2103" t="s">
        <v>8279</v>
      </c>
      <c r="T2103" t="b">
        <v>1</v>
      </c>
    </row>
    <row r="2104" spans="1:20" ht="66" x14ac:dyDescent="0.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 s="9">
        <f>(I2104/86400)+25569+(-5/24)</f>
        <v>40668.660277777773</v>
      </c>
      <c r="K2104">
        <v>1302036648</v>
      </c>
      <c r="L2104" s="9">
        <f>($K2104/86400)+DATE(1970,1,1)</f>
        <v>40638.868611111109</v>
      </c>
      <c r="M2104" t="b">
        <v>0</v>
      </c>
      <c r="N2104">
        <v>38</v>
      </c>
      <c r="O2104" s="5">
        <f>($E2104/$D2104)*100</f>
        <v>136</v>
      </c>
      <c r="P2104">
        <f>AVERAGE($E2104,$N2104)</f>
        <v>699</v>
      </c>
      <c r="Q2104" t="s">
        <v>8325</v>
      </c>
      <c r="R2104" t="s">
        <v>8329</v>
      </c>
      <c r="S2104" t="s">
        <v>8279</v>
      </c>
      <c r="T2104" t="b">
        <v>1</v>
      </c>
    </row>
    <row r="2105" spans="1:20" ht="33" x14ac:dyDescent="0.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 s="9">
        <f>(I2105/86400)+25569+(-5/24)</f>
        <v>41222.588275462964</v>
      </c>
      <c r="K2105">
        <v>1349892427</v>
      </c>
      <c r="L2105" s="9">
        <f>($K2105/86400)+DATE(1970,1,1)</f>
        <v>41192.754942129628</v>
      </c>
      <c r="M2105" t="b">
        <v>0</v>
      </c>
      <c r="N2105">
        <v>115</v>
      </c>
      <c r="O2105" s="5">
        <f>($E2105/$D2105)*100</f>
        <v>146.12318374694613</v>
      </c>
      <c r="P2105">
        <f>AVERAGE($E2105,$N2105)</f>
        <v>5739.5</v>
      </c>
      <c r="Q2105" t="s">
        <v>8325</v>
      </c>
      <c r="R2105" t="s">
        <v>8329</v>
      </c>
      <c r="S2105" t="s">
        <v>8279</v>
      </c>
      <c r="T2105" t="b">
        <v>1</v>
      </c>
    </row>
    <row r="2106" spans="1:20" ht="49.5" x14ac:dyDescent="0.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 s="9">
        <f>(I2106/86400)+25569+(-5/24)</f>
        <v>41424.791666666664</v>
      </c>
      <c r="K2106">
        <v>1367286434</v>
      </c>
      <c r="L2106" s="9">
        <f>($K2106/86400)+DATE(1970,1,1)</f>
        <v>41394.074467592596</v>
      </c>
      <c r="M2106" t="b">
        <v>0</v>
      </c>
      <c r="N2106">
        <v>37</v>
      </c>
      <c r="O2106" s="5">
        <f>($E2106/$D2106)*100</f>
        <v>129.5</v>
      </c>
      <c r="P2106">
        <f>AVERAGE($E2106,$N2106)</f>
        <v>536.5</v>
      </c>
      <c r="Q2106" t="s">
        <v>8325</v>
      </c>
      <c r="R2106" t="s">
        <v>8329</v>
      </c>
      <c r="S2106" t="s">
        <v>8279</v>
      </c>
      <c r="T2106" t="b">
        <v>1</v>
      </c>
    </row>
    <row r="2107" spans="1:20" ht="49.5" x14ac:dyDescent="0.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 s="9">
        <f>(I2107/86400)+25569+(-5/24)</f>
        <v>41963.958333333336</v>
      </c>
      <c r="K2107">
        <v>1415472953</v>
      </c>
      <c r="L2107" s="9">
        <f>($K2107/86400)+DATE(1970,1,1)</f>
        <v>41951.788807870369</v>
      </c>
      <c r="M2107" t="b">
        <v>0</v>
      </c>
      <c r="N2107">
        <v>99</v>
      </c>
      <c r="O2107" s="5">
        <f>($E2107/$D2107)*100</f>
        <v>254</v>
      </c>
      <c r="P2107">
        <f>AVERAGE($E2107,$N2107)</f>
        <v>2589.5</v>
      </c>
      <c r="Q2107" t="s">
        <v>8325</v>
      </c>
      <c r="R2107" t="s">
        <v>8329</v>
      </c>
      <c r="S2107" t="s">
        <v>8279</v>
      </c>
      <c r="T2107" t="b">
        <v>1</v>
      </c>
    </row>
    <row r="2108" spans="1:20" ht="66" x14ac:dyDescent="0.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 s="9">
        <f>(I2108/86400)+25569+(-5/24)</f>
        <v>41300.006643518514</v>
      </c>
      <c r="K2108">
        <v>1356584974</v>
      </c>
      <c r="L2108" s="9">
        <f>($K2108/86400)+DATE(1970,1,1)</f>
        <v>41270.21497685185</v>
      </c>
      <c r="M2108" t="b">
        <v>0</v>
      </c>
      <c r="N2108">
        <v>44</v>
      </c>
      <c r="O2108" s="5">
        <f>($E2108/$D2108)*100</f>
        <v>107.04545454545456</v>
      </c>
      <c r="P2108">
        <f>AVERAGE($E2108,$N2108)</f>
        <v>1199.5</v>
      </c>
      <c r="Q2108" t="s">
        <v>8325</v>
      </c>
      <c r="R2108" t="s">
        <v>8329</v>
      </c>
      <c r="S2108" t="s">
        <v>8279</v>
      </c>
      <c r="T2108" t="b">
        <v>1</v>
      </c>
    </row>
    <row r="2109" spans="1:20" ht="66" x14ac:dyDescent="0.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 s="9">
        <f>(I2109/86400)+25569+(-5/24)</f>
        <v>41955.543900462959</v>
      </c>
      <c r="K2109">
        <v>1413997393</v>
      </c>
      <c r="L2109" s="9">
        <f>($K2109/86400)+DATE(1970,1,1)</f>
        <v>41934.71056712963</v>
      </c>
      <c r="M2109" t="b">
        <v>0</v>
      </c>
      <c r="N2109">
        <v>58</v>
      </c>
      <c r="O2109" s="5">
        <f>($E2109/$D2109)*100</f>
        <v>107.73299999999999</v>
      </c>
      <c r="P2109">
        <f>AVERAGE($E2109,$N2109)</f>
        <v>1106.33</v>
      </c>
      <c r="Q2109" t="s">
        <v>8325</v>
      </c>
      <c r="R2109" t="s">
        <v>8329</v>
      </c>
      <c r="S2109" t="s">
        <v>8279</v>
      </c>
      <c r="T2109" t="b">
        <v>1</v>
      </c>
    </row>
    <row r="2110" spans="1:20" ht="66" x14ac:dyDescent="0.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 s="9">
        <f>(I2110/86400)+25569+(-5/24)</f>
        <v>41161.954861111109</v>
      </c>
      <c r="K2110">
        <v>1344917580</v>
      </c>
      <c r="L2110" s="9">
        <f>($K2110/86400)+DATE(1970,1,1)</f>
        <v>41135.175694444442</v>
      </c>
      <c r="M2110" t="b">
        <v>0</v>
      </c>
      <c r="N2110">
        <v>191</v>
      </c>
      <c r="O2110" s="5">
        <f>($E2110/$D2110)*100</f>
        <v>107.31250000000001</v>
      </c>
      <c r="P2110">
        <f>AVERAGE($E2110,$N2110)</f>
        <v>8680.5</v>
      </c>
      <c r="Q2110" t="s">
        <v>8325</v>
      </c>
      <c r="R2110" t="s">
        <v>8329</v>
      </c>
      <c r="S2110" t="s">
        <v>8279</v>
      </c>
      <c r="T2110" t="b">
        <v>1</v>
      </c>
    </row>
    <row r="2111" spans="1:20" ht="49.5" x14ac:dyDescent="0.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 s="9">
        <f>(I2111/86400)+25569+(-5/24)</f>
        <v>42190.500196759262</v>
      </c>
      <c r="K2111">
        <v>1433523617</v>
      </c>
      <c r="L2111" s="9">
        <f>($K2111/86400)+DATE(1970,1,1)</f>
        <v>42160.708530092597</v>
      </c>
      <c r="M2111" t="b">
        <v>0</v>
      </c>
      <c r="N2111">
        <v>40</v>
      </c>
      <c r="O2111" s="5">
        <f>($E2111/$D2111)*100</f>
        <v>106.52500000000001</v>
      </c>
      <c r="P2111">
        <f>AVERAGE($E2111,$N2111)</f>
        <v>2150.5</v>
      </c>
      <c r="Q2111" t="s">
        <v>8325</v>
      </c>
      <c r="R2111" t="s">
        <v>8329</v>
      </c>
      <c r="S2111" t="s">
        <v>8279</v>
      </c>
      <c r="T2111" t="b">
        <v>1</v>
      </c>
    </row>
    <row r="2112" spans="1:20" ht="33" x14ac:dyDescent="0.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 s="9">
        <f>(I2112/86400)+25569+(-5/24)</f>
        <v>41786.999305555553</v>
      </c>
      <c r="K2112">
        <v>1398873969</v>
      </c>
      <c r="L2112" s="9">
        <f>($K2112/86400)+DATE(1970,1,1)</f>
        <v>41759.670937499999</v>
      </c>
      <c r="M2112" t="b">
        <v>0</v>
      </c>
      <c r="N2112">
        <v>38</v>
      </c>
      <c r="O2112" s="5">
        <f>($E2112/$D2112)*100</f>
        <v>100.35000000000001</v>
      </c>
      <c r="P2112">
        <f>AVERAGE($E2112,$N2112)</f>
        <v>1022.5</v>
      </c>
      <c r="Q2112" t="s">
        <v>8325</v>
      </c>
      <c r="R2112" t="s">
        <v>8329</v>
      </c>
      <c r="S2112" t="s">
        <v>8279</v>
      </c>
      <c r="T2112" t="b">
        <v>1</v>
      </c>
    </row>
    <row r="2113" spans="1:20" ht="66" x14ac:dyDescent="0.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 s="9">
        <f>(I2113/86400)+25569+(-5/24)</f>
        <v>40769.833333333328</v>
      </c>
      <c r="K2113">
        <v>1307594625</v>
      </c>
      <c r="L2113" s="9">
        <f>($K2113/86400)+DATE(1970,1,1)</f>
        <v>40703.197048611109</v>
      </c>
      <c r="M2113" t="b">
        <v>0</v>
      </c>
      <c r="N2113">
        <v>39</v>
      </c>
      <c r="O2113" s="5">
        <f>($E2113/$D2113)*100</f>
        <v>106.5</v>
      </c>
      <c r="P2113">
        <f>AVERAGE($E2113,$N2113)</f>
        <v>1084.5</v>
      </c>
      <c r="Q2113" t="s">
        <v>8325</v>
      </c>
      <c r="R2113" t="s">
        <v>8329</v>
      </c>
      <c r="S2113" t="s">
        <v>8279</v>
      </c>
      <c r="T2113" t="b">
        <v>1</v>
      </c>
    </row>
    <row r="2114" spans="1:20" ht="49.5" x14ac:dyDescent="0.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 s="9">
        <f>(I2114/86400)+25569+(-5/24)</f>
        <v>41379.719826388886</v>
      </c>
      <c r="K2114">
        <v>1364854593</v>
      </c>
      <c r="L2114" s="9">
        <f>($K2114/86400)+DATE(1970,1,1)</f>
        <v>41365.928159722222</v>
      </c>
      <c r="M2114" t="b">
        <v>0</v>
      </c>
      <c r="N2114">
        <v>11</v>
      </c>
      <c r="O2114" s="5">
        <f>($E2114/$D2114)*100</f>
        <v>100</v>
      </c>
      <c r="P2114">
        <f>AVERAGE($E2114,$N2114)</f>
        <v>155.5</v>
      </c>
      <c r="Q2114" t="s">
        <v>8325</v>
      </c>
      <c r="R2114" t="s">
        <v>8329</v>
      </c>
      <c r="S2114" t="s">
        <v>8279</v>
      </c>
      <c r="T2114" t="b">
        <v>1</v>
      </c>
    </row>
    <row r="2115" spans="1:20" ht="33" x14ac:dyDescent="0.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 s="9">
        <f>(I2115/86400)+25569+(-5/24)</f>
        <v>41905.657129629624</v>
      </c>
      <c r="K2115">
        <v>1408481176</v>
      </c>
      <c r="L2115" s="9">
        <f>($K2115/86400)+DATE(1970,1,1)</f>
        <v>41870.86546296296</v>
      </c>
      <c r="M2115" t="b">
        <v>0</v>
      </c>
      <c r="N2115">
        <v>107</v>
      </c>
      <c r="O2115" s="5">
        <f>($E2115/$D2115)*100</f>
        <v>104.85714285714285</v>
      </c>
      <c r="P2115">
        <f>AVERAGE($E2115,$N2115)</f>
        <v>3723.5</v>
      </c>
      <c r="Q2115" t="s">
        <v>8325</v>
      </c>
      <c r="R2115" t="s">
        <v>8329</v>
      </c>
      <c r="S2115" t="s">
        <v>8279</v>
      </c>
      <c r="T2115" t="b">
        <v>1</v>
      </c>
    </row>
    <row r="2116" spans="1:20" ht="66" x14ac:dyDescent="0.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 s="9">
        <f>(I2116/86400)+25569+(-5/24)</f>
        <v>40520.999305555553</v>
      </c>
      <c r="K2116">
        <v>1286480070</v>
      </c>
      <c r="L2116" s="9">
        <f>($K2116/86400)+DATE(1970,1,1)</f>
        <v>40458.815625000003</v>
      </c>
      <c r="M2116" t="b">
        <v>0</v>
      </c>
      <c r="N2116">
        <v>147</v>
      </c>
      <c r="O2116" s="5">
        <f>($E2116/$D2116)*100</f>
        <v>104.69999999999999</v>
      </c>
      <c r="P2116">
        <f>AVERAGE($E2116,$N2116)</f>
        <v>2691</v>
      </c>
      <c r="Q2116" t="s">
        <v>8325</v>
      </c>
      <c r="R2116" t="s">
        <v>8329</v>
      </c>
      <c r="S2116" t="s">
        <v>8279</v>
      </c>
      <c r="T2116" t="b">
        <v>1</v>
      </c>
    </row>
    <row r="2117" spans="1:20" ht="49.5" x14ac:dyDescent="0.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 s="9">
        <f>(I2117/86400)+25569+(-5/24)</f>
        <v>40593.872696759259</v>
      </c>
      <c r="K2117">
        <v>1295575001</v>
      </c>
      <c r="L2117" s="9">
        <f>($K2117/86400)+DATE(1970,1,1)</f>
        <v>40564.081030092595</v>
      </c>
      <c r="M2117" t="b">
        <v>0</v>
      </c>
      <c r="N2117">
        <v>36</v>
      </c>
      <c r="O2117" s="5">
        <f>($E2117/$D2117)*100</f>
        <v>225.66666666666669</v>
      </c>
      <c r="P2117">
        <f>AVERAGE($E2117,$N2117)</f>
        <v>1710.5</v>
      </c>
      <c r="Q2117" t="s">
        <v>8325</v>
      </c>
      <c r="R2117" t="s">
        <v>8329</v>
      </c>
      <c r="S2117" t="s">
        <v>8279</v>
      </c>
      <c r="T2117" t="b">
        <v>1</v>
      </c>
    </row>
    <row r="2118" spans="1:20" ht="49.5" x14ac:dyDescent="0.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 s="9">
        <f>(I2118/86400)+25569+(-5/24)</f>
        <v>41184.569479166668</v>
      </c>
      <c r="K2118">
        <v>1345056003</v>
      </c>
      <c r="L2118" s="9">
        <f>($K2118/86400)+DATE(1970,1,1)</f>
        <v>41136.777812500004</v>
      </c>
      <c r="M2118" t="b">
        <v>0</v>
      </c>
      <c r="N2118">
        <v>92</v>
      </c>
      <c r="O2118" s="5">
        <f>($E2118/$D2118)*100</f>
        <v>100.90416666666667</v>
      </c>
      <c r="P2118">
        <f>AVERAGE($E2118,$N2118)</f>
        <v>24263</v>
      </c>
      <c r="Q2118" t="s">
        <v>8325</v>
      </c>
      <c r="R2118" t="s">
        <v>8329</v>
      </c>
      <c r="S2118" t="s">
        <v>8279</v>
      </c>
      <c r="T2118" t="b">
        <v>1</v>
      </c>
    </row>
    <row r="2119" spans="1:20" ht="66" x14ac:dyDescent="0.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 s="9">
        <f>(I2119/86400)+25569+(-5/24)</f>
        <v>42303.999305555553</v>
      </c>
      <c r="K2119">
        <v>1444699549</v>
      </c>
      <c r="L2119" s="9">
        <f>($K2119/86400)+DATE(1970,1,1)</f>
        <v>42290.059594907405</v>
      </c>
      <c r="M2119" t="b">
        <v>0</v>
      </c>
      <c r="N2119">
        <v>35</v>
      </c>
      <c r="O2119" s="5">
        <f>($E2119/$D2119)*100</f>
        <v>147.75</v>
      </c>
      <c r="P2119">
        <f>AVERAGE($E2119,$N2119)</f>
        <v>904</v>
      </c>
      <c r="Q2119" t="s">
        <v>8325</v>
      </c>
      <c r="R2119" t="s">
        <v>8329</v>
      </c>
      <c r="S2119" t="s">
        <v>8279</v>
      </c>
      <c r="T2119" t="b">
        <v>1</v>
      </c>
    </row>
    <row r="2120" spans="1:20" ht="33" x14ac:dyDescent="0.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 s="9">
        <f>(I2120/86400)+25569+(-5/24)</f>
        <v>40748.631203703699</v>
      </c>
      <c r="K2120">
        <v>1308946136</v>
      </c>
      <c r="L2120" s="9">
        <f>($K2120/86400)+DATE(1970,1,1)</f>
        <v>40718.839537037034</v>
      </c>
      <c r="M2120" t="b">
        <v>0</v>
      </c>
      <c r="N2120">
        <v>17</v>
      </c>
      <c r="O2120" s="5">
        <f>($E2120/$D2120)*100</f>
        <v>134.61099999999999</v>
      </c>
      <c r="P2120">
        <f>AVERAGE($E2120,$N2120)</f>
        <v>681.55499999999995</v>
      </c>
      <c r="Q2120" t="s">
        <v>8325</v>
      </c>
      <c r="R2120" t="s">
        <v>8329</v>
      </c>
      <c r="S2120" t="s">
        <v>8279</v>
      </c>
      <c r="T2120" t="b">
        <v>1</v>
      </c>
    </row>
    <row r="2121" spans="1:20" ht="49.5" x14ac:dyDescent="0.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 s="9">
        <f>(I2121/86400)+25569+(-5/24)</f>
        <v>41136.921817129631</v>
      </c>
      <c r="K2121">
        <v>1342494445</v>
      </c>
      <c r="L2121" s="9">
        <f>($K2121/86400)+DATE(1970,1,1)</f>
        <v>41107.130150462966</v>
      </c>
      <c r="M2121" t="b">
        <v>0</v>
      </c>
      <c r="N2121">
        <v>22</v>
      </c>
      <c r="O2121" s="5">
        <f>($E2121/$D2121)*100</f>
        <v>100.75</v>
      </c>
      <c r="P2121">
        <f>AVERAGE($E2121,$N2121)</f>
        <v>1018.5</v>
      </c>
      <c r="Q2121" t="s">
        <v>8325</v>
      </c>
      <c r="R2121" t="s">
        <v>8329</v>
      </c>
      <c r="S2121" t="s">
        <v>8279</v>
      </c>
      <c r="T2121" t="b">
        <v>1</v>
      </c>
    </row>
    <row r="2122" spans="1:20" ht="49.5" x14ac:dyDescent="0.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 s="9">
        <f>(I2122/86400)+25569+(-5/24)</f>
        <v>41640.756203703699</v>
      </c>
      <c r="K2122">
        <v>1384384136</v>
      </c>
      <c r="L2122" s="9">
        <f>($K2122/86400)+DATE(1970,1,1)</f>
        <v>41591.964537037034</v>
      </c>
      <c r="M2122" t="b">
        <v>0</v>
      </c>
      <c r="N2122">
        <v>69</v>
      </c>
      <c r="O2122" s="5">
        <f>($E2122/$D2122)*100</f>
        <v>100.880375</v>
      </c>
      <c r="P2122">
        <f>AVERAGE($E2122,$N2122)</f>
        <v>4069.7150000000001</v>
      </c>
      <c r="Q2122" t="s">
        <v>8325</v>
      </c>
      <c r="R2122" t="s">
        <v>8329</v>
      </c>
      <c r="S2122" t="s">
        <v>8279</v>
      </c>
      <c r="T2122" t="b">
        <v>1</v>
      </c>
    </row>
    <row r="2123" spans="1:20" ht="49.5" x14ac:dyDescent="0.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 s="9">
        <f>(I2123/86400)+25569+(-5/24)</f>
        <v>42746.534120370365</v>
      </c>
      <c r="K2123">
        <v>1481564948</v>
      </c>
      <c r="L2123" s="9">
        <f>($K2123/86400)+DATE(1970,1,1)</f>
        <v>42716.7424537037</v>
      </c>
      <c r="M2123" t="b">
        <v>0</v>
      </c>
      <c r="N2123">
        <v>10</v>
      </c>
      <c r="O2123" s="5">
        <f>($E2123/$D2123)*100</f>
        <v>0.56800000000000006</v>
      </c>
      <c r="P2123">
        <f>AVERAGE($E2123,$N2123)</f>
        <v>147</v>
      </c>
      <c r="Q2123" t="s">
        <v>8333</v>
      </c>
      <c r="R2123" t="s">
        <v>8334</v>
      </c>
      <c r="S2123" t="s">
        <v>8282</v>
      </c>
      <c r="T2123" t="b">
        <v>0</v>
      </c>
    </row>
    <row r="2124" spans="1:20" ht="49.5" x14ac:dyDescent="0.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 s="9">
        <f>(I2124/86400)+25569+(-5/24)</f>
        <v>42742.092233796291</v>
      </c>
      <c r="K2124">
        <v>1481181169</v>
      </c>
      <c r="L2124" s="9">
        <f>($K2124/86400)+DATE(1970,1,1)</f>
        <v>42712.300567129627</v>
      </c>
      <c r="M2124" t="b">
        <v>0</v>
      </c>
      <c r="N2124">
        <v>3</v>
      </c>
      <c r="O2124" s="5">
        <f>($E2124/$D2124)*100</f>
        <v>0.38750000000000001</v>
      </c>
      <c r="P2124">
        <f>AVERAGE($E2124,$N2124)</f>
        <v>156.5</v>
      </c>
      <c r="Q2124" t="s">
        <v>8333</v>
      </c>
      <c r="R2124" t="s">
        <v>8334</v>
      </c>
      <c r="S2124" t="s">
        <v>8282</v>
      </c>
      <c r="T2124" t="b">
        <v>0</v>
      </c>
    </row>
    <row r="2125" spans="1:20" ht="82.5" x14ac:dyDescent="0.3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 s="9">
        <f>(I2125/86400)+25569+(-5/24)</f>
        <v>40252.082638888889</v>
      </c>
      <c r="K2125">
        <v>1263982307</v>
      </c>
      <c r="L2125" s="9">
        <f>($K2125/86400)+DATE(1970,1,1)</f>
        <v>40198.424849537041</v>
      </c>
      <c r="M2125" t="b">
        <v>0</v>
      </c>
      <c r="N2125">
        <v>5</v>
      </c>
      <c r="O2125" s="5">
        <f>($E2125/$D2125)*100</f>
        <v>10</v>
      </c>
      <c r="P2125">
        <f>AVERAGE($E2125,$N2125)</f>
        <v>27.5</v>
      </c>
      <c r="Q2125" t="s">
        <v>8333</v>
      </c>
      <c r="R2125" t="s">
        <v>8334</v>
      </c>
      <c r="S2125" t="s">
        <v>8282</v>
      </c>
      <c r="T2125" t="b">
        <v>0</v>
      </c>
    </row>
    <row r="2126" spans="1:20" ht="66" x14ac:dyDescent="0.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 s="9">
        <f>(I2126/86400)+25569+(-5/24)</f>
        <v>40512</v>
      </c>
      <c r="K2126">
        <v>1286930435</v>
      </c>
      <c r="L2126" s="9">
        <f>($K2126/86400)+DATE(1970,1,1)</f>
        <v>40464.028182870374</v>
      </c>
      <c r="M2126" t="b">
        <v>0</v>
      </c>
      <c r="N2126">
        <v>5</v>
      </c>
      <c r="O2126" s="5">
        <f>($E2126/$D2126)*100</f>
        <v>10.454545454545453</v>
      </c>
      <c r="P2126">
        <f>AVERAGE($E2126,$N2126)</f>
        <v>60</v>
      </c>
      <c r="Q2126" t="s">
        <v>8333</v>
      </c>
      <c r="R2126" t="s">
        <v>8334</v>
      </c>
      <c r="S2126" t="s">
        <v>8282</v>
      </c>
      <c r="T2126" t="b">
        <v>0</v>
      </c>
    </row>
    <row r="2127" spans="1:20" ht="49.5" x14ac:dyDescent="0.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 s="9">
        <f>(I2127/86400)+25569+(-5/24)</f>
        <v>42220.815196759257</v>
      </c>
      <c r="K2127">
        <v>1436142833</v>
      </c>
      <c r="L2127" s="9">
        <f>($K2127/86400)+DATE(1970,1,1)</f>
        <v>42191.023530092592</v>
      </c>
      <c r="M2127" t="b">
        <v>0</v>
      </c>
      <c r="N2127">
        <v>27</v>
      </c>
      <c r="O2127" s="5">
        <f>($E2127/$D2127)*100</f>
        <v>1.4200000000000002</v>
      </c>
      <c r="P2127">
        <f>AVERAGE($E2127,$N2127)</f>
        <v>439.5</v>
      </c>
      <c r="Q2127" t="s">
        <v>8333</v>
      </c>
      <c r="R2127" t="s">
        <v>8334</v>
      </c>
      <c r="S2127" t="s">
        <v>8282</v>
      </c>
      <c r="T2127" t="b">
        <v>0</v>
      </c>
    </row>
    <row r="2128" spans="1:20" ht="66" x14ac:dyDescent="0.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 s="9">
        <f>(I2128/86400)+25569+(-5/24)</f>
        <v>41981.76489583333</v>
      </c>
      <c r="K2128">
        <v>1415488887</v>
      </c>
      <c r="L2128" s="9">
        <f>($K2128/86400)+DATE(1970,1,1)</f>
        <v>41951.973229166666</v>
      </c>
      <c r="M2128" t="b">
        <v>0</v>
      </c>
      <c r="N2128">
        <v>2</v>
      </c>
      <c r="O2128" s="5">
        <f>($E2128/$D2128)*100</f>
        <v>0.05</v>
      </c>
      <c r="P2128">
        <f>AVERAGE($E2128,$N2128)</f>
        <v>6</v>
      </c>
      <c r="Q2128" t="s">
        <v>8333</v>
      </c>
      <c r="R2128" t="s">
        <v>8334</v>
      </c>
      <c r="S2128" t="s">
        <v>8282</v>
      </c>
      <c r="T2128" t="b">
        <v>0</v>
      </c>
    </row>
    <row r="2129" spans="1:20" ht="33" x14ac:dyDescent="0.3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 s="9">
        <f>(I2129/86400)+25569+(-5/24)</f>
        <v>42075.255358796298</v>
      </c>
      <c r="K2129">
        <v>1423570063</v>
      </c>
      <c r="L2129" s="9">
        <f>($K2129/86400)+DATE(1970,1,1)</f>
        <v>42045.505358796298</v>
      </c>
      <c r="M2129" t="b">
        <v>0</v>
      </c>
      <c r="N2129">
        <v>236</v>
      </c>
      <c r="O2129" s="5">
        <f>($E2129/$D2129)*100</f>
        <v>28.842857142857142</v>
      </c>
      <c r="P2129">
        <f>AVERAGE($E2129,$N2129)</f>
        <v>4156</v>
      </c>
      <c r="Q2129" t="s">
        <v>8333</v>
      </c>
      <c r="R2129" t="s">
        <v>8334</v>
      </c>
      <c r="S2129" t="s">
        <v>8282</v>
      </c>
      <c r="T2129" t="b">
        <v>0</v>
      </c>
    </row>
    <row r="2130" spans="1:20" ht="66" x14ac:dyDescent="0.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 s="9">
        <f>(I2130/86400)+25569+(-5/24)</f>
        <v>41903.564456018517</v>
      </c>
      <c r="K2130">
        <v>1406140369</v>
      </c>
      <c r="L2130" s="9">
        <f>($K2130/86400)+DATE(1970,1,1)</f>
        <v>41843.772789351853</v>
      </c>
      <c r="M2130" t="b">
        <v>0</v>
      </c>
      <c r="N2130">
        <v>1</v>
      </c>
      <c r="O2130" s="5">
        <f>($E2130/$D2130)*100</f>
        <v>0.16666666666666669</v>
      </c>
      <c r="P2130">
        <f>AVERAGE($E2130,$N2130)</f>
        <v>13</v>
      </c>
      <c r="Q2130" t="s">
        <v>8333</v>
      </c>
      <c r="R2130" t="s">
        <v>8334</v>
      </c>
      <c r="S2130" t="s">
        <v>8282</v>
      </c>
      <c r="T2130" t="b">
        <v>0</v>
      </c>
    </row>
    <row r="2131" spans="1:20" ht="66" x14ac:dyDescent="0.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 s="9">
        <f>(I2131/86400)+25569+(-5/24)</f>
        <v>42438.815972222219</v>
      </c>
      <c r="K2131">
        <v>1454978100</v>
      </c>
      <c r="L2131" s="9">
        <f>($K2131/86400)+DATE(1970,1,1)</f>
        <v>42409.024305555555</v>
      </c>
      <c r="M2131" t="b">
        <v>0</v>
      </c>
      <c r="N2131">
        <v>12</v>
      </c>
      <c r="O2131" s="5">
        <f>($E2131/$D2131)*100</f>
        <v>11.799999999999999</v>
      </c>
      <c r="P2131">
        <f>AVERAGE($E2131,$N2131)</f>
        <v>124</v>
      </c>
      <c r="Q2131" t="s">
        <v>8333</v>
      </c>
      <c r="R2131" t="s">
        <v>8334</v>
      </c>
      <c r="S2131" t="s">
        <v>8282</v>
      </c>
      <c r="T2131" t="b">
        <v>0</v>
      </c>
    </row>
    <row r="2132" spans="1:20" ht="33" x14ac:dyDescent="0.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 s="9">
        <f>(I2132/86400)+25569+(-5/24)</f>
        <v>41866.87804398148</v>
      </c>
      <c r="K2132">
        <v>1405130663</v>
      </c>
      <c r="L2132" s="9">
        <f>($K2132/86400)+DATE(1970,1,1)</f>
        <v>41832.086377314816</v>
      </c>
      <c r="M2132" t="b">
        <v>0</v>
      </c>
      <c r="N2132">
        <v>4</v>
      </c>
      <c r="O2132" s="5">
        <f>($E2132/$D2132)*100</f>
        <v>0.20238095238095236</v>
      </c>
      <c r="P2132">
        <f>AVERAGE($E2132,$N2132)</f>
        <v>44.5</v>
      </c>
      <c r="Q2132" t="s">
        <v>8333</v>
      </c>
      <c r="R2132" t="s">
        <v>8334</v>
      </c>
      <c r="S2132" t="s">
        <v>8282</v>
      </c>
      <c r="T2132" t="b">
        <v>0</v>
      </c>
    </row>
    <row r="2133" spans="1:20" ht="49.5" x14ac:dyDescent="0.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 s="9">
        <f>(I2133/86400)+25569+(-5/24)</f>
        <v>42196.998738425922</v>
      </c>
      <c r="K2133">
        <v>1434085091</v>
      </c>
      <c r="L2133" s="9">
        <f>($K2133/86400)+DATE(1970,1,1)</f>
        <v>42167.207071759258</v>
      </c>
      <c r="M2133" t="b">
        <v>0</v>
      </c>
      <c r="N2133">
        <v>3</v>
      </c>
      <c r="O2133" s="5">
        <f>($E2133/$D2133)*100</f>
        <v>5</v>
      </c>
      <c r="P2133">
        <f>AVERAGE($E2133,$N2133)</f>
        <v>14</v>
      </c>
      <c r="Q2133" t="s">
        <v>8333</v>
      </c>
      <c r="R2133" t="s">
        <v>8334</v>
      </c>
      <c r="S2133" t="s">
        <v>8282</v>
      </c>
      <c r="T2133" t="b">
        <v>0</v>
      </c>
    </row>
    <row r="2134" spans="1:20" ht="66" x14ac:dyDescent="0.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 s="9">
        <f>(I2134/86400)+25569+(-5/24)</f>
        <v>41673.27884259259</v>
      </c>
      <c r="K2134">
        <v>1388835692</v>
      </c>
      <c r="L2134" s="9">
        <f>($K2134/86400)+DATE(1970,1,1)</f>
        <v>41643.487175925926</v>
      </c>
      <c r="M2134" t="b">
        <v>0</v>
      </c>
      <c r="N2134">
        <v>99</v>
      </c>
      <c r="O2134" s="5">
        <f>($E2134/$D2134)*100</f>
        <v>2.1129899999999995</v>
      </c>
      <c r="P2134">
        <f>AVERAGE($E2134,$N2134)</f>
        <v>1105.9949999999999</v>
      </c>
      <c r="Q2134" t="s">
        <v>8333</v>
      </c>
      <c r="R2134" t="s">
        <v>8334</v>
      </c>
      <c r="S2134" t="s">
        <v>8282</v>
      </c>
      <c r="T2134" t="b">
        <v>0</v>
      </c>
    </row>
    <row r="2135" spans="1:20" ht="66" x14ac:dyDescent="0.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 s="9">
        <f>(I2135/86400)+25569+(-5/24)</f>
        <v>40657.082638888889</v>
      </c>
      <c r="K2135">
        <v>1300328399</v>
      </c>
      <c r="L2135" s="9">
        <f>($K2135/86400)+DATE(1970,1,1)</f>
        <v>40619.097210648149</v>
      </c>
      <c r="M2135" t="b">
        <v>0</v>
      </c>
      <c r="N2135">
        <v>3</v>
      </c>
      <c r="O2135" s="5">
        <f>($E2135/$D2135)*100</f>
        <v>1.6</v>
      </c>
      <c r="P2135">
        <f>AVERAGE($E2135,$N2135)</f>
        <v>9.5</v>
      </c>
      <c r="Q2135" t="s">
        <v>8333</v>
      </c>
      <c r="R2135" t="s">
        <v>8334</v>
      </c>
      <c r="S2135" t="s">
        <v>8282</v>
      </c>
      <c r="T2135" t="b">
        <v>0</v>
      </c>
    </row>
    <row r="2136" spans="1:20" ht="49.5" x14ac:dyDescent="0.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 s="9">
        <f>(I2136/86400)+25569+(-5/24)</f>
        <v>41391.678136574068</v>
      </c>
      <c r="K2136">
        <v>1364505391</v>
      </c>
      <c r="L2136" s="9">
        <f>($K2136/86400)+DATE(1970,1,1)</f>
        <v>41361.886469907404</v>
      </c>
      <c r="M2136" t="b">
        <v>0</v>
      </c>
      <c r="N2136">
        <v>3</v>
      </c>
      <c r="O2136" s="5">
        <f>($E2136/$D2136)*100</f>
        <v>1.7333333333333332</v>
      </c>
      <c r="P2136">
        <f>AVERAGE($E2136,$N2136)</f>
        <v>53.5</v>
      </c>
      <c r="Q2136" t="s">
        <v>8333</v>
      </c>
      <c r="R2136" t="s">
        <v>8334</v>
      </c>
      <c r="S2136" t="s">
        <v>8282</v>
      </c>
      <c r="T2136" t="b">
        <v>0</v>
      </c>
    </row>
    <row r="2137" spans="1:20" ht="66" x14ac:dyDescent="0.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 s="9">
        <f>(I2137/86400)+25569+(-5/24)</f>
        <v>41186.755011574074</v>
      </c>
      <c r="K2137">
        <v>1346800033</v>
      </c>
      <c r="L2137" s="9">
        <f>($K2137/86400)+DATE(1970,1,1)</f>
        <v>41156.96334490741</v>
      </c>
      <c r="M2137" t="b">
        <v>0</v>
      </c>
      <c r="N2137">
        <v>22</v>
      </c>
      <c r="O2137" s="5">
        <f>($E2137/$D2137)*100</f>
        <v>9.56</v>
      </c>
      <c r="P2137">
        <f>AVERAGE($E2137,$N2137)</f>
        <v>250</v>
      </c>
      <c r="Q2137" t="s">
        <v>8333</v>
      </c>
      <c r="R2137" t="s">
        <v>8334</v>
      </c>
      <c r="S2137" t="s">
        <v>8282</v>
      </c>
      <c r="T2137" t="b">
        <v>0</v>
      </c>
    </row>
    <row r="2138" spans="1:20" ht="49.5" x14ac:dyDescent="0.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 s="9">
        <f>(I2138/86400)+25569+(-5/24)</f>
        <v>41566.300763888888</v>
      </c>
      <c r="K2138">
        <v>1379592786</v>
      </c>
      <c r="L2138" s="9">
        <f>($K2138/86400)+DATE(1970,1,1)</f>
        <v>41536.509097222224</v>
      </c>
      <c r="M2138" t="b">
        <v>0</v>
      </c>
      <c r="N2138">
        <v>4</v>
      </c>
      <c r="O2138" s="5">
        <f>($E2138/$D2138)*100</f>
        <v>5.9612499999999999E-2</v>
      </c>
      <c r="P2138">
        <f>AVERAGE($E2138,$N2138)</f>
        <v>25.844999999999999</v>
      </c>
      <c r="Q2138" t="s">
        <v>8333</v>
      </c>
      <c r="R2138" t="s">
        <v>8334</v>
      </c>
      <c r="S2138" t="s">
        <v>8282</v>
      </c>
      <c r="T2138" t="b">
        <v>0</v>
      </c>
    </row>
    <row r="2139" spans="1:20" ht="49.5" x14ac:dyDescent="0.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 s="9">
        <f>(I2139/86400)+25569+(-5/24)</f>
        <v>41978.562835648147</v>
      </c>
      <c r="K2139">
        <v>1415212229</v>
      </c>
      <c r="L2139" s="9">
        <f>($K2139/86400)+DATE(1970,1,1)</f>
        <v>41948.771168981482</v>
      </c>
      <c r="M2139" t="b">
        <v>0</v>
      </c>
      <c r="N2139">
        <v>534</v>
      </c>
      <c r="O2139" s="5">
        <f>($E2139/$D2139)*100</f>
        <v>28.405999999999999</v>
      </c>
      <c r="P2139">
        <f>AVERAGE($E2139,$N2139)</f>
        <v>7368.5</v>
      </c>
      <c r="Q2139" t="s">
        <v>8333</v>
      </c>
      <c r="R2139" t="s">
        <v>8334</v>
      </c>
      <c r="S2139" t="s">
        <v>8282</v>
      </c>
      <c r="T2139" t="b">
        <v>0</v>
      </c>
    </row>
    <row r="2140" spans="1:20" ht="49.5" x14ac:dyDescent="0.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 s="9">
        <f>(I2140/86400)+25569+(-5/24)</f>
        <v>41586.846516203703</v>
      </c>
      <c r="K2140">
        <v>1381364339</v>
      </c>
      <c r="L2140" s="9">
        <f>($K2140/86400)+DATE(1970,1,1)</f>
        <v>41557.013182870374</v>
      </c>
      <c r="M2140" t="b">
        <v>0</v>
      </c>
      <c r="N2140">
        <v>12</v>
      </c>
      <c r="O2140" s="5">
        <f>($E2140/$D2140)*100</f>
        <v>12.8</v>
      </c>
      <c r="P2140">
        <f>AVERAGE($E2140,$N2140)</f>
        <v>70</v>
      </c>
      <c r="Q2140" t="s">
        <v>8333</v>
      </c>
      <c r="R2140" t="s">
        <v>8334</v>
      </c>
      <c r="S2140" t="s">
        <v>8282</v>
      </c>
      <c r="T2140" t="b">
        <v>0</v>
      </c>
    </row>
    <row r="2141" spans="1:20" ht="66" x14ac:dyDescent="0.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 s="9">
        <f>(I2141/86400)+25569+(-5/24)</f>
        <v>42677.541759259257</v>
      </c>
      <c r="K2141">
        <v>1475604008</v>
      </c>
      <c r="L2141" s="9">
        <f>($K2141/86400)+DATE(1970,1,1)</f>
        <v>42647.750092592592</v>
      </c>
      <c r="M2141" t="b">
        <v>0</v>
      </c>
      <c r="N2141">
        <v>56</v>
      </c>
      <c r="O2141" s="5">
        <f>($E2141/$D2141)*100</f>
        <v>5.42</v>
      </c>
      <c r="P2141">
        <f>AVERAGE($E2141,$N2141)</f>
        <v>841</v>
      </c>
      <c r="Q2141" t="s">
        <v>8333</v>
      </c>
      <c r="R2141" t="s">
        <v>8334</v>
      </c>
      <c r="S2141" t="s">
        <v>8282</v>
      </c>
      <c r="T2141" t="b">
        <v>0</v>
      </c>
    </row>
    <row r="2142" spans="1:20" ht="66" x14ac:dyDescent="0.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 s="9">
        <f>(I2142/86400)+25569+(-5/24)</f>
        <v>41285.625277777777</v>
      </c>
      <c r="K2142">
        <v>1355342424</v>
      </c>
      <c r="L2142" s="9">
        <f>($K2142/86400)+DATE(1970,1,1)</f>
        <v>41255.833611111113</v>
      </c>
      <c r="M2142" t="b">
        <v>0</v>
      </c>
      <c r="N2142">
        <v>11</v>
      </c>
      <c r="O2142" s="5">
        <f>($E2142/$D2142)*100</f>
        <v>0.11199999999999999</v>
      </c>
      <c r="P2142">
        <f>AVERAGE($E2142,$N2142)</f>
        <v>285.5</v>
      </c>
      <c r="Q2142" t="s">
        <v>8333</v>
      </c>
      <c r="R2142" t="s">
        <v>8334</v>
      </c>
      <c r="S2142" t="s">
        <v>8282</v>
      </c>
      <c r="T2142" t="b">
        <v>0</v>
      </c>
    </row>
    <row r="2143" spans="1:20" ht="66" x14ac:dyDescent="0.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 s="9">
        <f>(I2143/86400)+25569+(-5/24)</f>
        <v>41957.068969907406</v>
      </c>
      <c r="K2143">
        <v>1413351559</v>
      </c>
      <c r="L2143" s="9">
        <f>($K2143/86400)+DATE(1970,1,1)</f>
        <v>41927.235636574071</v>
      </c>
      <c r="M2143" t="b">
        <v>0</v>
      </c>
      <c r="N2143">
        <v>0</v>
      </c>
      <c r="O2143" s="5">
        <f>($E2143/$D2143)*100</f>
        <v>0</v>
      </c>
      <c r="P2143">
        <f>AVERAGE($E2143,$N2143)</f>
        <v>0</v>
      </c>
      <c r="Q2143" t="s">
        <v>8333</v>
      </c>
      <c r="R2143" t="s">
        <v>8334</v>
      </c>
      <c r="S2143" t="s">
        <v>8282</v>
      </c>
      <c r="T2143" t="b">
        <v>0</v>
      </c>
    </row>
    <row r="2144" spans="1:20" ht="66" x14ac:dyDescent="0.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 s="9">
        <f>(I2144/86400)+25569+(-5/24)</f>
        <v>42368.493171296293</v>
      </c>
      <c r="K2144">
        <v>1449075010</v>
      </c>
      <c r="L2144" s="9">
        <f>($K2144/86400)+DATE(1970,1,1)</f>
        <v>42340.701504629629</v>
      </c>
      <c r="M2144" t="b">
        <v>0</v>
      </c>
      <c r="N2144">
        <v>12</v>
      </c>
      <c r="O2144" s="5">
        <f>($E2144/$D2144)*100</f>
        <v>5.7238095238095239</v>
      </c>
      <c r="P2144">
        <f>AVERAGE($E2144,$N2144)</f>
        <v>306.5</v>
      </c>
      <c r="Q2144" t="s">
        <v>8333</v>
      </c>
      <c r="R2144" t="s">
        <v>8334</v>
      </c>
      <c r="S2144" t="s">
        <v>8282</v>
      </c>
      <c r="T2144" t="b">
        <v>0</v>
      </c>
    </row>
    <row r="2145" spans="1:20" ht="66" x14ac:dyDescent="0.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 s="9">
        <f>(I2145/86400)+25569+(-5/24)</f>
        <v>40380.583333333328</v>
      </c>
      <c r="K2145">
        <v>1275599812</v>
      </c>
      <c r="L2145" s="9">
        <f>($K2145/86400)+DATE(1970,1,1)</f>
        <v>40332.886712962965</v>
      </c>
      <c r="M2145" t="b">
        <v>0</v>
      </c>
      <c r="N2145">
        <v>5</v>
      </c>
      <c r="O2145" s="5">
        <f>($E2145/$D2145)*100</f>
        <v>11.25</v>
      </c>
      <c r="P2145">
        <f>AVERAGE($E2145,$N2145)</f>
        <v>115</v>
      </c>
      <c r="Q2145" t="s">
        <v>8333</v>
      </c>
      <c r="R2145" t="s">
        <v>8334</v>
      </c>
      <c r="S2145" t="s">
        <v>8282</v>
      </c>
      <c r="T2145" t="b">
        <v>0</v>
      </c>
    </row>
    <row r="2146" spans="1:20" ht="49.5" x14ac:dyDescent="0.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 s="9">
        <f>(I2146/86400)+25569+(-5/24)</f>
        <v>41531.338425925926</v>
      </c>
      <c r="K2146">
        <v>1376399240</v>
      </c>
      <c r="L2146" s="9">
        <f>($K2146/86400)+DATE(1970,1,1)</f>
        <v>41499.546759259261</v>
      </c>
      <c r="M2146" t="b">
        <v>0</v>
      </c>
      <c r="N2146">
        <v>24</v>
      </c>
      <c r="O2146" s="5">
        <f>($E2146/$D2146)*100</f>
        <v>1.7098591549295776</v>
      </c>
      <c r="P2146">
        <f>AVERAGE($E2146,$N2146)</f>
        <v>315.5</v>
      </c>
      <c r="Q2146" t="s">
        <v>8333</v>
      </c>
      <c r="R2146" t="s">
        <v>8334</v>
      </c>
      <c r="S2146" t="s">
        <v>8282</v>
      </c>
      <c r="T2146" t="b">
        <v>0</v>
      </c>
    </row>
    <row r="2147" spans="1:20" ht="66" x14ac:dyDescent="0.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 s="9">
        <f>(I2147/86400)+25569+(-5/24)</f>
        <v>41605.070763888885</v>
      </c>
      <c r="K2147">
        <v>1382938914</v>
      </c>
      <c r="L2147" s="9">
        <f>($K2147/86400)+DATE(1970,1,1)</f>
        <v>41575.237430555557</v>
      </c>
      <c r="M2147" t="b">
        <v>0</v>
      </c>
      <c r="N2147">
        <v>89</v>
      </c>
      <c r="O2147" s="5">
        <f>($E2147/$D2147)*100</f>
        <v>30.433333333333334</v>
      </c>
      <c r="P2147">
        <f>AVERAGE($E2147,$N2147)</f>
        <v>2327</v>
      </c>
      <c r="Q2147" t="s">
        <v>8333</v>
      </c>
      <c r="R2147" t="s">
        <v>8334</v>
      </c>
      <c r="S2147" t="s">
        <v>8282</v>
      </c>
      <c r="T2147" t="b">
        <v>0</v>
      </c>
    </row>
    <row r="2148" spans="1:20" ht="66" x14ac:dyDescent="0.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 s="9">
        <f>(I2148/86400)+25569+(-5/24)</f>
        <v>42411.471180555549</v>
      </c>
      <c r="K2148">
        <v>1453997910</v>
      </c>
      <c r="L2148" s="9">
        <f>($K2148/86400)+DATE(1970,1,1)</f>
        <v>42397.679513888885</v>
      </c>
      <c r="M2148" t="b">
        <v>0</v>
      </c>
      <c r="N2148">
        <v>1</v>
      </c>
      <c r="O2148" s="5">
        <f>($E2148/$D2148)*100</f>
        <v>0.02</v>
      </c>
      <c r="P2148">
        <f>AVERAGE($E2148,$N2148)</f>
        <v>1</v>
      </c>
      <c r="Q2148" t="s">
        <v>8333</v>
      </c>
      <c r="R2148" t="s">
        <v>8334</v>
      </c>
      <c r="S2148" t="s">
        <v>8282</v>
      </c>
      <c r="T2148" t="b">
        <v>0</v>
      </c>
    </row>
    <row r="2149" spans="1:20" x14ac:dyDescent="0.3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 s="9">
        <f>(I2149/86400)+25569+(-5/24)</f>
        <v>41959.129027777781</v>
      </c>
      <c r="K2149">
        <v>1413356748</v>
      </c>
      <c r="L2149" s="9">
        <f>($K2149/86400)+DATE(1970,1,1)</f>
        <v>41927.295694444445</v>
      </c>
      <c r="M2149" t="b">
        <v>0</v>
      </c>
      <c r="N2149">
        <v>55</v>
      </c>
      <c r="O2149" s="5">
        <f>($E2149/$D2149)*100</f>
        <v>0.69641025641025645</v>
      </c>
      <c r="P2149">
        <f>AVERAGE($E2149,$N2149)</f>
        <v>1385.5</v>
      </c>
      <c r="Q2149" t="s">
        <v>8333</v>
      </c>
      <c r="R2149" t="s">
        <v>8334</v>
      </c>
      <c r="S2149" t="s">
        <v>8282</v>
      </c>
      <c r="T2149" t="b">
        <v>0</v>
      </c>
    </row>
    <row r="2150" spans="1:20" ht="66" x14ac:dyDescent="0.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 s="9">
        <f>(I2150/86400)+25569+(-5/24)</f>
        <v>42096.483587962961</v>
      </c>
      <c r="K2150">
        <v>1425404182</v>
      </c>
      <c r="L2150" s="9">
        <f>($K2150/86400)+DATE(1970,1,1)</f>
        <v>42066.733587962968</v>
      </c>
      <c r="M2150" t="b">
        <v>0</v>
      </c>
      <c r="N2150">
        <v>2</v>
      </c>
      <c r="O2150" s="5">
        <f>($E2150/$D2150)*100</f>
        <v>2</v>
      </c>
      <c r="P2150">
        <f>AVERAGE($E2150,$N2150)</f>
        <v>2</v>
      </c>
      <c r="Q2150" t="s">
        <v>8333</v>
      </c>
      <c r="R2150" t="s">
        <v>8334</v>
      </c>
      <c r="S2150" t="s">
        <v>8282</v>
      </c>
      <c r="T2150" t="b">
        <v>0</v>
      </c>
    </row>
    <row r="2151" spans="1:20" ht="66" x14ac:dyDescent="0.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 s="9">
        <f>(I2151/86400)+25569+(-5/24)</f>
        <v>40389.791666666664</v>
      </c>
      <c r="K2151">
        <v>1277512556</v>
      </c>
      <c r="L2151" s="9">
        <f>($K2151/86400)+DATE(1970,1,1)</f>
        <v>40355.024953703702</v>
      </c>
      <c r="M2151" t="b">
        <v>0</v>
      </c>
      <c r="N2151">
        <v>0</v>
      </c>
      <c r="O2151" s="5">
        <f>($E2151/$D2151)*100</f>
        <v>0</v>
      </c>
      <c r="P2151">
        <f>AVERAGE($E2151,$N2151)</f>
        <v>0</v>
      </c>
      <c r="Q2151" t="s">
        <v>8333</v>
      </c>
      <c r="R2151" t="s">
        <v>8334</v>
      </c>
      <c r="S2151" t="s">
        <v>8282</v>
      </c>
      <c r="T2151" t="b">
        <v>0</v>
      </c>
    </row>
    <row r="2152" spans="1:20" ht="33" x14ac:dyDescent="0.3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 s="9">
        <f>(I2152/86400)+25569+(-5/24)</f>
        <v>42564.076377314814</v>
      </c>
      <c r="K2152">
        <v>1465800599</v>
      </c>
      <c r="L2152" s="9">
        <f>($K2152/86400)+DATE(1970,1,1)</f>
        <v>42534.284710648149</v>
      </c>
      <c r="M2152" t="b">
        <v>0</v>
      </c>
      <c r="N2152">
        <v>4</v>
      </c>
      <c r="O2152" s="5">
        <f>($E2152/$D2152)*100</f>
        <v>0.80999999999999994</v>
      </c>
      <c r="P2152">
        <f>AVERAGE($E2152,$N2152)</f>
        <v>204.5</v>
      </c>
      <c r="Q2152" t="s">
        <v>8333</v>
      </c>
      <c r="R2152" t="s">
        <v>8334</v>
      </c>
      <c r="S2152" t="s">
        <v>8282</v>
      </c>
      <c r="T2152" t="b">
        <v>0</v>
      </c>
    </row>
    <row r="2153" spans="1:20" ht="66" x14ac:dyDescent="0.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 s="9">
        <f>(I2153/86400)+25569+(-5/24)</f>
        <v>42550.639050925922</v>
      </c>
      <c r="K2153">
        <v>1464639614</v>
      </c>
      <c r="L2153" s="9">
        <f>($K2153/86400)+DATE(1970,1,1)</f>
        <v>42520.847384259258</v>
      </c>
      <c r="M2153" t="b">
        <v>0</v>
      </c>
      <c r="N2153">
        <v>6</v>
      </c>
      <c r="O2153" s="5">
        <f>($E2153/$D2153)*100</f>
        <v>0.26222222222222225</v>
      </c>
      <c r="P2153">
        <f>AVERAGE($E2153,$N2153)</f>
        <v>62</v>
      </c>
      <c r="Q2153" t="s">
        <v>8333</v>
      </c>
      <c r="R2153" t="s">
        <v>8334</v>
      </c>
      <c r="S2153" t="s">
        <v>8282</v>
      </c>
      <c r="T2153" t="b">
        <v>0</v>
      </c>
    </row>
    <row r="2154" spans="1:20" ht="66" x14ac:dyDescent="0.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 s="9">
        <f>(I2154/86400)+25569+(-5/24)</f>
        <v>41713.582280092589</v>
      </c>
      <c r="K2154">
        <v>1392321509</v>
      </c>
      <c r="L2154" s="9">
        <f>($K2154/86400)+DATE(1970,1,1)</f>
        <v>41683.832280092596</v>
      </c>
      <c r="M2154" t="b">
        <v>0</v>
      </c>
      <c r="N2154">
        <v>4</v>
      </c>
      <c r="O2154" s="5">
        <f>($E2154/$D2154)*100</f>
        <v>0.16666666666666669</v>
      </c>
      <c r="P2154">
        <f>AVERAGE($E2154,$N2154)</f>
        <v>27</v>
      </c>
      <c r="Q2154" t="s">
        <v>8333</v>
      </c>
      <c r="R2154" t="s">
        <v>8334</v>
      </c>
      <c r="S2154" t="s">
        <v>8282</v>
      </c>
      <c r="T2154" t="b">
        <v>0</v>
      </c>
    </row>
    <row r="2155" spans="1:20" ht="66" x14ac:dyDescent="0.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 s="9">
        <f>(I2155/86400)+25569+(-5/24)</f>
        <v>42014.124305555553</v>
      </c>
      <c r="K2155">
        <v>1417470718</v>
      </c>
      <c r="L2155" s="9">
        <f>($K2155/86400)+DATE(1970,1,1)</f>
        <v>41974.911087962959</v>
      </c>
      <c r="M2155" t="b">
        <v>0</v>
      </c>
      <c r="N2155">
        <v>4</v>
      </c>
      <c r="O2155" s="5">
        <f>($E2155/$D2155)*100</f>
        <v>9.124454880912446E-3</v>
      </c>
      <c r="P2155">
        <f>AVERAGE($E2155,$N2155)</f>
        <v>19</v>
      </c>
      <c r="Q2155" t="s">
        <v>8333</v>
      </c>
      <c r="R2155" t="s">
        <v>8334</v>
      </c>
      <c r="S2155" t="s">
        <v>8282</v>
      </c>
      <c r="T2155" t="b">
        <v>0</v>
      </c>
    </row>
    <row r="2156" spans="1:20" ht="33" x14ac:dyDescent="0.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 s="9">
        <f>(I2156/86400)+25569+(-5/24)</f>
        <v>41667.42392361111</v>
      </c>
      <c r="K2156">
        <v>1389193827</v>
      </c>
      <c r="L2156" s="9">
        <f>($K2156/86400)+DATE(1970,1,1)</f>
        <v>41647.632256944446</v>
      </c>
      <c r="M2156" t="b">
        <v>0</v>
      </c>
      <c r="N2156">
        <v>2</v>
      </c>
      <c r="O2156" s="5">
        <f>($E2156/$D2156)*100</f>
        <v>0.8</v>
      </c>
      <c r="P2156">
        <f>AVERAGE($E2156,$N2156)</f>
        <v>2</v>
      </c>
      <c r="Q2156" t="s">
        <v>8333</v>
      </c>
      <c r="R2156" t="s">
        <v>8334</v>
      </c>
      <c r="S2156" t="s">
        <v>8282</v>
      </c>
      <c r="T2156" t="b">
        <v>0</v>
      </c>
    </row>
    <row r="2157" spans="1:20" ht="49.5" x14ac:dyDescent="0.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 s="9">
        <f>(I2157/86400)+25569+(-5/24)</f>
        <v>42460.497511574074</v>
      </c>
      <c r="K2157">
        <v>1456854985</v>
      </c>
      <c r="L2157" s="9">
        <f>($K2157/86400)+DATE(1970,1,1)</f>
        <v>42430.747511574074</v>
      </c>
      <c r="M2157" t="b">
        <v>0</v>
      </c>
      <c r="N2157">
        <v>5</v>
      </c>
      <c r="O2157" s="5">
        <f>($E2157/$D2157)*100</f>
        <v>2.2999999999999998</v>
      </c>
      <c r="P2157">
        <f>AVERAGE($E2157,$N2157)</f>
        <v>60</v>
      </c>
      <c r="Q2157" t="s">
        <v>8333</v>
      </c>
      <c r="R2157" t="s">
        <v>8334</v>
      </c>
      <c r="S2157" t="s">
        <v>8282</v>
      </c>
      <c r="T2157" t="b">
        <v>0</v>
      </c>
    </row>
    <row r="2158" spans="1:20" ht="49.5" x14ac:dyDescent="0.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 s="9">
        <f>(I2158/86400)+25569+(-5/24)</f>
        <v>41533.645902777775</v>
      </c>
      <c r="K2158">
        <v>1375475406</v>
      </c>
      <c r="L2158" s="9">
        <f>($K2158/86400)+DATE(1970,1,1)</f>
        <v>41488.85423611111</v>
      </c>
      <c r="M2158" t="b">
        <v>0</v>
      </c>
      <c r="N2158">
        <v>83</v>
      </c>
      <c r="O2158" s="5">
        <f>($E2158/$D2158)*100</f>
        <v>2.6660714285714282</v>
      </c>
      <c r="P2158">
        <f>AVERAGE($E2158,$N2158)</f>
        <v>788</v>
      </c>
      <c r="Q2158" t="s">
        <v>8333</v>
      </c>
      <c r="R2158" t="s">
        <v>8334</v>
      </c>
      <c r="S2158" t="s">
        <v>8282</v>
      </c>
      <c r="T2158" t="b">
        <v>0</v>
      </c>
    </row>
    <row r="2159" spans="1:20" ht="33" x14ac:dyDescent="0.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 s="9">
        <f>(I2159/86400)+25569+(-5/24)</f>
        <v>42727.124305555553</v>
      </c>
      <c r="K2159">
        <v>1479684783</v>
      </c>
      <c r="L2159" s="9">
        <f>($K2159/86400)+DATE(1970,1,1)</f>
        <v>42694.98128472222</v>
      </c>
      <c r="M2159" t="b">
        <v>0</v>
      </c>
      <c r="N2159">
        <v>57</v>
      </c>
      <c r="O2159" s="5">
        <f>($E2159/$D2159)*100</f>
        <v>28.192</v>
      </c>
      <c r="P2159">
        <f>AVERAGE($E2159,$N2159)</f>
        <v>10600.5</v>
      </c>
      <c r="Q2159" t="s">
        <v>8333</v>
      </c>
      <c r="R2159" t="s">
        <v>8334</v>
      </c>
      <c r="S2159" t="s">
        <v>8282</v>
      </c>
      <c r="T2159" t="b">
        <v>0</v>
      </c>
    </row>
    <row r="2160" spans="1:20" ht="66" x14ac:dyDescent="0.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 s="9">
        <f>(I2160/86400)+25569+(-5/24)</f>
        <v>41309.645532407405</v>
      </c>
      <c r="K2160">
        <v>1356121774</v>
      </c>
      <c r="L2160" s="9">
        <f>($K2160/86400)+DATE(1970,1,1)</f>
        <v>41264.853865740741</v>
      </c>
      <c r="M2160" t="b">
        <v>0</v>
      </c>
      <c r="N2160">
        <v>311</v>
      </c>
      <c r="O2160" s="5">
        <f>($E2160/$D2160)*100</f>
        <v>6.5900366666666672</v>
      </c>
      <c r="P2160">
        <f>AVERAGE($E2160,$N2160)</f>
        <v>10040.555</v>
      </c>
      <c r="Q2160" t="s">
        <v>8333</v>
      </c>
      <c r="R2160" t="s">
        <v>8334</v>
      </c>
      <c r="S2160" t="s">
        <v>8282</v>
      </c>
      <c r="T2160" t="b">
        <v>0</v>
      </c>
    </row>
    <row r="2161" spans="1:20" ht="82.5" x14ac:dyDescent="0.3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 s="9">
        <f>(I2161/86400)+25569+(-5/24)</f>
        <v>40740.522847222222</v>
      </c>
      <c r="K2161">
        <v>1308245574</v>
      </c>
      <c r="L2161" s="9">
        <f>($K2161/86400)+DATE(1970,1,1)</f>
        <v>40710.731180555558</v>
      </c>
      <c r="M2161" t="b">
        <v>0</v>
      </c>
      <c r="N2161">
        <v>2</v>
      </c>
      <c r="O2161" s="5">
        <f>($E2161/$D2161)*100</f>
        <v>0.72222222222222221</v>
      </c>
      <c r="P2161">
        <f>AVERAGE($E2161,$N2161)</f>
        <v>14</v>
      </c>
      <c r="Q2161" t="s">
        <v>8333</v>
      </c>
      <c r="R2161" t="s">
        <v>8334</v>
      </c>
      <c r="S2161" t="s">
        <v>8282</v>
      </c>
      <c r="T2161" t="b">
        <v>0</v>
      </c>
    </row>
    <row r="2162" spans="1:20" ht="49.5" x14ac:dyDescent="0.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 s="9">
        <f>(I2162/86400)+25569+(-5/24)</f>
        <v>41048.503530092588</v>
      </c>
      <c r="K2162">
        <v>1334855105</v>
      </c>
      <c r="L2162" s="9">
        <f>($K2162/86400)+DATE(1970,1,1)</f>
        <v>41018.711863425924</v>
      </c>
      <c r="M2162" t="b">
        <v>0</v>
      </c>
      <c r="N2162">
        <v>16</v>
      </c>
      <c r="O2162" s="5">
        <f>($E2162/$D2162)*100</f>
        <v>0.85000000000000009</v>
      </c>
      <c r="P2162">
        <f>AVERAGE($E2162,$N2162)</f>
        <v>50.5</v>
      </c>
      <c r="Q2162" t="s">
        <v>8333</v>
      </c>
      <c r="R2162" t="s">
        <v>8334</v>
      </c>
      <c r="S2162" t="s">
        <v>8282</v>
      </c>
      <c r="T2162" t="b">
        <v>0</v>
      </c>
    </row>
    <row r="2163" spans="1:20" ht="33" x14ac:dyDescent="0.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 s="9">
        <f>(I2163/86400)+25569+(-5/24)</f>
        <v>42270.644201388888</v>
      </c>
      <c r="K2163">
        <v>1440448059</v>
      </c>
      <c r="L2163" s="9">
        <f>($K2163/86400)+DATE(1970,1,1)</f>
        <v>42240.852534722224</v>
      </c>
      <c r="M2163" t="b">
        <v>0</v>
      </c>
      <c r="N2163">
        <v>13</v>
      </c>
      <c r="O2163" s="5">
        <f>($E2163/$D2163)*100</f>
        <v>115.75</v>
      </c>
      <c r="P2163">
        <f>AVERAGE($E2163,$N2163)</f>
        <v>238</v>
      </c>
      <c r="Q2163" t="s">
        <v>8325</v>
      </c>
      <c r="R2163" t="s">
        <v>8326</v>
      </c>
      <c r="S2163" t="s">
        <v>8276</v>
      </c>
      <c r="T2163" t="b">
        <v>1</v>
      </c>
    </row>
    <row r="2164" spans="1:20" ht="66" x14ac:dyDescent="0.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 s="9">
        <f>(I2164/86400)+25569+(-5/24)</f>
        <v>41844.557766203703</v>
      </c>
      <c r="K2164">
        <v>1403547791</v>
      </c>
      <c r="L2164" s="9">
        <f>($K2164/86400)+DATE(1970,1,1)</f>
        <v>41813.766099537039</v>
      </c>
      <c r="M2164" t="b">
        <v>0</v>
      </c>
      <c r="N2164">
        <v>58</v>
      </c>
      <c r="O2164" s="5">
        <f>($E2164/$D2164)*100</f>
        <v>112.26666666666667</v>
      </c>
      <c r="P2164">
        <f>AVERAGE($E2164,$N2164)</f>
        <v>2555</v>
      </c>
      <c r="Q2164" t="s">
        <v>8325</v>
      </c>
      <c r="R2164" t="s">
        <v>8326</v>
      </c>
      <c r="S2164" t="s">
        <v>8276</v>
      </c>
      <c r="T2164" t="b">
        <v>1</v>
      </c>
    </row>
    <row r="2165" spans="1:20" ht="49.5" x14ac:dyDescent="0.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 s="9">
        <f>(I2165/86400)+25569+(-5/24)</f>
        <v>42162.951388888883</v>
      </c>
      <c r="K2165">
        <v>1429306520</v>
      </c>
      <c r="L2165" s="9">
        <f>($K2165/86400)+DATE(1970,1,1)</f>
        <v>42111.899537037039</v>
      </c>
      <c r="M2165" t="b">
        <v>0</v>
      </c>
      <c r="N2165">
        <v>44</v>
      </c>
      <c r="O2165" s="5">
        <f>($E2165/$D2165)*100</f>
        <v>132.20000000000002</v>
      </c>
      <c r="P2165">
        <f>AVERAGE($E2165,$N2165)</f>
        <v>1674.5</v>
      </c>
      <c r="Q2165" t="s">
        <v>8325</v>
      </c>
      <c r="R2165" t="s">
        <v>8326</v>
      </c>
      <c r="S2165" t="s">
        <v>8276</v>
      </c>
      <c r="T2165" t="b">
        <v>1</v>
      </c>
    </row>
    <row r="2166" spans="1:20" ht="33" x14ac:dyDescent="0.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 s="9">
        <f>(I2166/86400)+25569+(-5/24)</f>
        <v>42545.957638888889</v>
      </c>
      <c r="K2166">
        <v>1464196414</v>
      </c>
      <c r="L2166" s="9">
        <f>($K2166/86400)+DATE(1970,1,1)</f>
        <v>42515.71775462963</v>
      </c>
      <c r="M2166" t="b">
        <v>0</v>
      </c>
      <c r="N2166">
        <v>83</v>
      </c>
      <c r="O2166" s="5">
        <f>($E2166/$D2166)*100</f>
        <v>102.63636363636364</v>
      </c>
      <c r="P2166">
        <f>AVERAGE($E2166,$N2166)</f>
        <v>2864</v>
      </c>
      <c r="Q2166" t="s">
        <v>8325</v>
      </c>
      <c r="R2166" t="s">
        <v>8326</v>
      </c>
      <c r="S2166" t="s">
        <v>8276</v>
      </c>
      <c r="T2166" t="b">
        <v>1</v>
      </c>
    </row>
    <row r="2167" spans="1:20" ht="66" x14ac:dyDescent="0.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 s="9">
        <f>(I2167/86400)+25569+(-5/24)</f>
        <v>42468.417071759257</v>
      </c>
      <c r="K2167">
        <v>1457539235</v>
      </c>
      <c r="L2167" s="9">
        <f>($K2167/86400)+DATE(1970,1,1)</f>
        <v>42438.667071759264</v>
      </c>
      <c r="M2167" t="b">
        <v>0</v>
      </c>
      <c r="N2167">
        <v>117</v>
      </c>
      <c r="O2167" s="5">
        <f>($E2167/$D2167)*100</f>
        <v>138.64000000000001</v>
      </c>
      <c r="P2167">
        <f>AVERAGE($E2167,$N2167)</f>
        <v>1791.5</v>
      </c>
      <c r="Q2167" t="s">
        <v>8325</v>
      </c>
      <c r="R2167" t="s">
        <v>8326</v>
      </c>
      <c r="S2167" t="s">
        <v>8276</v>
      </c>
      <c r="T2167" t="b">
        <v>1</v>
      </c>
    </row>
    <row r="2168" spans="1:20" ht="66" x14ac:dyDescent="0.3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 s="9">
        <f>(I2168/86400)+25569+(-5/24)</f>
        <v>41978.671504629623</v>
      </c>
      <c r="K2168">
        <v>1413922018</v>
      </c>
      <c r="L2168" s="9">
        <f>($K2168/86400)+DATE(1970,1,1)</f>
        <v>41933.838171296295</v>
      </c>
      <c r="M2168" t="b">
        <v>0</v>
      </c>
      <c r="N2168">
        <v>32</v>
      </c>
      <c r="O2168" s="5">
        <f>($E2168/$D2168)*100</f>
        <v>146.6</v>
      </c>
      <c r="P2168">
        <f>AVERAGE($E2168,$N2168)</f>
        <v>1482</v>
      </c>
      <c r="Q2168" t="s">
        <v>8325</v>
      </c>
      <c r="R2168" t="s">
        <v>8326</v>
      </c>
      <c r="S2168" t="s">
        <v>8276</v>
      </c>
      <c r="T2168" t="b">
        <v>1</v>
      </c>
    </row>
    <row r="2169" spans="1:20" ht="33" x14ac:dyDescent="0.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 s="9">
        <f>(I2169/86400)+25569+(-5/24)</f>
        <v>41166.858067129629</v>
      </c>
      <c r="K2169">
        <v>1346463337</v>
      </c>
      <c r="L2169" s="9">
        <f>($K2169/86400)+DATE(1970,1,1)</f>
        <v>41153.066400462965</v>
      </c>
      <c r="M2169" t="b">
        <v>0</v>
      </c>
      <c r="N2169">
        <v>8</v>
      </c>
      <c r="O2169" s="5">
        <f>($E2169/$D2169)*100</f>
        <v>120</v>
      </c>
      <c r="P2169">
        <f>AVERAGE($E2169,$N2169)</f>
        <v>94</v>
      </c>
      <c r="Q2169" t="s">
        <v>8325</v>
      </c>
      <c r="R2169" t="s">
        <v>8326</v>
      </c>
      <c r="S2169" t="s">
        <v>8276</v>
      </c>
      <c r="T2169" t="b">
        <v>1</v>
      </c>
    </row>
    <row r="2170" spans="1:20" ht="49.5" x14ac:dyDescent="0.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 s="9">
        <f>(I2170/86400)+25569+(-5/24)</f>
        <v>42775.999999999993</v>
      </c>
      <c r="K2170">
        <v>1484058261</v>
      </c>
      <c r="L2170" s="9">
        <f>($K2170/86400)+DATE(1970,1,1)</f>
        <v>42745.600243055553</v>
      </c>
      <c r="M2170" t="b">
        <v>0</v>
      </c>
      <c r="N2170">
        <v>340</v>
      </c>
      <c r="O2170" s="5">
        <f>($E2170/$D2170)*100</f>
        <v>121.5816111111111</v>
      </c>
      <c r="P2170">
        <f>AVERAGE($E2170,$N2170)</f>
        <v>11112.344999999999</v>
      </c>
      <c r="Q2170" t="s">
        <v>8325</v>
      </c>
      <c r="R2170" t="s">
        <v>8326</v>
      </c>
      <c r="S2170" t="s">
        <v>8276</v>
      </c>
      <c r="T2170" t="b">
        <v>1</v>
      </c>
    </row>
    <row r="2171" spans="1:20" ht="66" x14ac:dyDescent="0.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 s="9">
        <f>(I2171/86400)+25569+(-5/24)</f>
        <v>42796.492488425924</v>
      </c>
      <c r="K2171">
        <v>1488214151</v>
      </c>
      <c r="L2171" s="9">
        <f>($K2171/86400)+DATE(1970,1,1)</f>
        <v>42793.700821759259</v>
      </c>
      <c r="M2171" t="b">
        <v>0</v>
      </c>
      <c r="N2171">
        <v>7</v>
      </c>
      <c r="O2171" s="5">
        <f>($E2171/$D2171)*100</f>
        <v>100</v>
      </c>
      <c r="P2171">
        <f>AVERAGE($E2171,$N2171)</f>
        <v>80</v>
      </c>
      <c r="Q2171" t="s">
        <v>8325</v>
      </c>
      <c r="R2171" t="s">
        <v>8326</v>
      </c>
      <c r="S2171" t="s">
        <v>8276</v>
      </c>
      <c r="T2171" t="b">
        <v>1</v>
      </c>
    </row>
    <row r="2172" spans="1:20" ht="49.5" x14ac:dyDescent="0.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 s="9">
        <f>(I2172/86400)+25569+(-5/24)</f>
        <v>42238.541921296295</v>
      </c>
      <c r="K2172">
        <v>1436810422</v>
      </c>
      <c r="L2172" s="9">
        <f>($K2172/86400)+DATE(1970,1,1)</f>
        <v>42198.750254629631</v>
      </c>
      <c r="M2172" t="b">
        <v>0</v>
      </c>
      <c r="N2172">
        <v>19</v>
      </c>
      <c r="O2172" s="5">
        <f>($E2172/$D2172)*100</f>
        <v>180.85714285714286</v>
      </c>
      <c r="P2172">
        <f>AVERAGE($E2172,$N2172)</f>
        <v>326</v>
      </c>
      <c r="Q2172" t="s">
        <v>8325</v>
      </c>
      <c r="R2172" t="s">
        <v>8326</v>
      </c>
      <c r="S2172" t="s">
        <v>8276</v>
      </c>
      <c r="T2172" t="b">
        <v>1</v>
      </c>
    </row>
    <row r="2173" spans="1:20" ht="49.5" x14ac:dyDescent="0.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 s="9">
        <f>(I2173/86400)+25569+(-5/24)</f>
        <v>42176.999999999993</v>
      </c>
      <c r="K2173">
        <v>1431903495</v>
      </c>
      <c r="L2173" s="9">
        <f>($K2173/86400)+DATE(1970,1,1)</f>
        <v>42141.95711805555</v>
      </c>
      <c r="M2173" t="b">
        <v>0</v>
      </c>
      <c r="N2173">
        <v>47</v>
      </c>
      <c r="O2173" s="5">
        <f>($E2173/$D2173)*100</f>
        <v>106.075</v>
      </c>
      <c r="P2173">
        <f>AVERAGE($E2173,$N2173)</f>
        <v>2145</v>
      </c>
      <c r="Q2173" t="s">
        <v>8325</v>
      </c>
      <c r="R2173" t="s">
        <v>8326</v>
      </c>
      <c r="S2173" t="s">
        <v>8276</v>
      </c>
      <c r="T2173" t="b">
        <v>1</v>
      </c>
    </row>
    <row r="2174" spans="1:20" ht="49.5" x14ac:dyDescent="0.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 s="9">
        <f>(I2174/86400)+25569+(-5/24)</f>
        <v>42112.371759259258</v>
      </c>
      <c r="K2174">
        <v>1426773320</v>
      </c>
      <c r="L2174" s="9">
        <f>($K2174/86400)+DATE(1970,1,1)</f>
        <v>42082.580092592594</v>
      </c>
      <c r="M2174" t="b">
        <v>0</v>
      </c>
      <c r="N2174">
        <v>13</v>
      </c>
      <c r="O2174" s="5">
        <f>($E2174/$D2174)*100</f>
        <v>100</v>
      </c>
      <c r="P2174">
        <f>AVERAGE($E2174,$N2174)</f>
        <v>506.5</v>
      </c>
      <c r="Q2174" t="s">
        <v>8325</v>
      </c>
      <c r="R2174" t="s">
        <v>8326</v>
      </c>
      <c r="S2174" t="s">
        <v>8276</v>
      </c>
      <c r="T2174" t="b">
        <v>1</v>
      </c>
    </row>
    <row r="2175" spans="1:20" ht="66" x14ac:dyDescent="0.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 s="9">
        <f>(I2175/86400)+25569+(-5/24)</f>
        <v>41526.957638888889</v>
      </c>
      <c r="K2175">
        <v>1376066243</v>
      </c>
      <c r="L2175" s="9">
        <f>($K2175/86400)+DATE(1970,1,1)</f>
        <v>41495.692627314813</v>
      </c>
      <c r="M2175" t="b">
        <v>0</v>
      </c>
      <c r="N2175">
        <v>90</v>
      </c>
      <c r="O2175" s="5">
        <f>($E2175/$D2175)*100</f>
        <v>126.92857142857143</v>
      </c>
      <c r="P2175">
        <f>AVERAGE($E2175,$N2175)</f>
        <v>2710.5</v>
      </c>
      <c r="Q2175" t="s">
        <v>8325</v>
      </c>
      <c r="R2175" t="s">
        <v>8326</v>
      </c>
      <c r="S2175" t="s">
        <v>8276</v>
      </c>
      <c r="T2175" t="b">
        <v>1</v>
      </c>
    </row>
    <row r="2176" spans="1:20" ht="66" x14ac:dyDescent="0.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 s="9">
        <f>(I2176/86400)+25569+(-5/24)</f>
        <v>42495.334571759253</v>
      </c>
      <c r="K2176">
        <v>1459861307</v>
      </c>
      <c r="L2176" s="9">
        <f>($K2176/86400)+DATE(1970,1,1)</f>
        <v>42465.542905092589</v>
      </c>
      <c r="M2176" t="b">
        <v>0</v>
      </c>
      <c r="N2176">
        <v>63</v>
      </c>
      <c r="O2176" s="5">
        <f>($E2176/$D2176)*100</f>
        <v>102.97499999999999</v>
      </c>
      <c r="P2176">
        <f>AVERAGE($E2176,$N2176)</f>
        <v>2091</v>
      </c>
      <c r="Q2176" t="s">
        <v>8325</v>
      </c>
      <c r="R2176" t="s">
        <v>8326</v>
      </c>
      <c r="S2176" t="s">
        <v>8276</v>
      </c>
      <c r="T2176" t="b">
        <v>1</v>
      </c>
    </row>
    <row r="2177" spans="1:20" ht="49.5" x14ac:dyDescent="0.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 s="9">
        <f>(I2177/86400)+25569+(-5/24)</f>
        <v>42571.800763888888</v>
      </c>
      <c r="K2177">
        <v>1468455186</v>
      </c>
      <c r="L2177" s="9">
        <f>($K2177/86400)+DATE(1970,1,1)</f>
        <v>42565.009097222224</v>
      </c>
      <c r="M2177" t="b">
        <v>0</v>
      </c>
      <c r="N2177">
        <v>26</v>
      </c>
      <c r="O2177" s="5">
        <f>($E2177/$D2177)*100</f>
        <v>250</v>
      </c>
      <c r="P2177">
        <f>AVERAGE($E2177,$N2177)</f>
        <v>888</v>
      </c>
      <c r="Q2177" t="s">
        <v>8325</v>
      </c>
      <c r="R2177" t="s">
        <v>8326</v>
      </c>
      <c r="S2177" t="s">
        <v>8276</v>
      </c>
      <c r="T2177" t="b">
        <v>1</v>
      </c>
    </row>
    <row r="2178" spans="1:20" ht="49.5" x14ac:dyDescent="0.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 s="9">
        <f>(I2178/86400)+25569+(-5/24)</f>
        <v>42126.424872685187</v>
      </c>
      <c r="K2178">
        <v>1427987509</v>
      </c>
      <c r="L2178" s="9">
        <f>($K2178/86400)+DATE(1970,1,1)</f>
        <v>42096.633206018523</v>
      </c>
      <c r="M2178" t="b">
        <v>0</v>
      </c>
      <c r="N2178">
        <v>71</v>
      </c>
      <c r="O2178" s="5">
        <f>($E2178/$D2178)*100</f>
        <v>126.02</v>
      </c>
      <c r="P2178">
        <f>AVERAGE($E2178,$N2178)</f>
        <v>3186</v>
      </c>
      <c r="Q2178" t="s">
        <v>8325</v>
      </c>
      <c r="R2178" t="s">
        <v>8326</v>
      </c>
      <c r="S2178" t="s">
        <v>8276</v>
      </c>
      <c r="T2178" t="b">
        <v>1</v>
      </c>
    </row>
    <row r="2179" spans="1:20" ht="82.5" x14ac:dyDescent="0.3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 s="9">
        <f>(I2179/86400)+25569+(-5/24)</f>
        <v>42527.042442129627</v>
      </c>
      <c r="K2179">
        <v>1463032867</v>
      </c>
      <c r="L2179" s="9">
        <f>($K2179/86400)+DATE(1970,1,1)</f>
        <v>42502.250775462962</v>
      </c>
      <c r="M2179" t="b">
        <v>0</v>
      </c>
      <c r="N2179">
        <v>38</v>
      </c>
      <c r="O2179" s="5">
        <f>($E2179/$D2179)*100</f>
        <v>100.12</v>
      </c>
      <c r="P2179">
        <f>AVERAGE($E2179,$N2179)</f>
        <v>1270.5</v>
      </c>
      <c r="Q2179" t="s">
        <v>8325</v>
      </c>
      <c r="R2179" t="s">
        <v>8326</v>
      </c>
      <c r="S2179" t="s">
        <v>8276</v>
      </c>
      <c r="T2179" t="b">
        <v>1</v>
      </c>
    </row>
    <row r="2180" spans="1:20" ht="49.5" x14ac:dyDescent="0.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 s="9">
        <f>(I2180/86400)+25569+(-5/24)</f>
        <v>42753.428206018514</v>
      </c>
      <c r="K2180">
        <v>1482160597</v>
      </c>
      <c r="L2180" s="9">
        <f>($K2180/86400)+DATE(1970,1,1)</f>
        <v>42723.63653935185</v>
      </c>
      <c r="M2180" t="b">
        <v>0</v>
      </c>
      <c r="N2180">
        <v>859</v>
      </c>
      <c r="O2180" s="5">
        <f>($E2180/$D2180)*100</f>
        <v>138.64000000000001</v>
      </c>
      <c r="P2180">
        <f>AVERAGE($E2180,$N2180)</f>
        <v>17759.5</v>
      </c>
      <c r="Q2180" t="s">
        <v>8325</v>
      </c>
      <c r="R2180" t="s">
        <v>8326</v>
      </c>
      <c r="S2180" t="s">
        <v>8276</v>
      </c>
      <c r="T2180" t="b">
        <v>1</v>
      </c>
    </row>
    <row r="2181" spans="1:20" ht="49.5" x14ac:dyDescent="0.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 s="9">
        <f>(I2181/86400)+25569+(-5/24)</f>
        <v>42104.962870370371</v>
      </c>
      <c r="K2181">
        <v>1426133192</v>
      </c>
      <c r="L2181" s="9">
        <f>($K2181/86400)+DATE(1970,1,1)</f>
        <v>42075.171203703707</v>
      </c>
      <c r="M2181" t="b">
        <v>0</v>
      </c>
      <c r="N2181">
        <v>21</v>
      </c>
      <c r="O2181" s="5">
        <f>($E2181/$D2181)*100</f>
        <v>161.4</v>
      </c>
      <c r="P2181">
        <f>AVERAGE($E2181,$N2181)</f>
        <v>817.5</v>
      </c>
      <c r="Q2181" t="s">
        <v>8325</v>
      </c>
      <c r="R2181" t="s">
        <v>8326</v>
      </c>
      <c r="S2181" t="s">
        <v>8276</v>
      </c>
      <c r="T2181" t="b">
        <v>1</v>
      </c>
    </row>
    <row r="2182" spans="1:20" ht="49.5" x14ac:dyDescent="0.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 s="9">
        <f>(I2182/86400)+25569+(-5/24)</f>
        <v>42321.503101851849</v>
      </c>
      <c r="K2182">
        <v>1443801868</v>
      </c>
      <c r="L2182" s="9">
        <f>($K2182/86400)+DATE(1970,1,1)</f>
        <v>42279.669768518521</v>
      </c>
      <c r="M2182" t="b">
        <v>0</v>
      </c>
      <c r="N2182">
        <v>78</v>
      </c>
      <c r="O2182" s="5">
        <f>($E2182/$D2182)*100</f>
        <v>107.18419999999999</v>
      </c>
      <c r="P2182">
        <f>AVERAGE($E2182,$N2182)</f>
        <v>2718.605</v>
      </c>
      <c r="Q2182" t="s">
        <v>8325</v>
      </c>
      <c r="R2182" t="s">
        <v>8326</v>
      </c>
      <c r="S2182" t="s">
        <v>8276</v>
      </c>
      <c r="T2182" t="b">
        <v>1</v>
      </c>
    </row>
    <row r="2183" spans="1:20" ht="66" x14ac:dyDescent="0.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 s="9">
        <f>(I2183/86400)+25569+(-5/24)</f>
        <v>42786.796909722216</v>
      </c>
      <c r="K2183">
        <v>1486426053</v>
      </c>
      <c r="L2183" s="9">
        <f>($K2183/86400)+DATE(1970,1,1)</f>
        <v>42773.005243055552</v>
      </c>
      <c r="M2183" t="b">
        <v>0</v>
      </c>
      <c r="N2183">
        <v>53</v>
      </c>
      <c r="O2183" s="5">
        <f>($E2183/$D2183)*100</f>
        <v>153.1</v>
      </c>
      <c r="P2183">
        <f>AVERAGE($E2183,$N2183)</f>
        <v>1557.5</v>
      </c>
      <c r="Q2183" t="s">
        <v>8333</v>
      </c>
      <c r="R2183" t="s">
        <v>8351</v>
      </c>
      <c r="S2183" t="s">
        <v>8297</v>
      </c>
      <c r="T2183" t="b">
        <v>1</v>
      </c>
    </row>
    <row r="2184" spans="1:20" ht="49.5" x14ac:dyDescent="0.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 s="9">
        <f>(I2184/86400)+25569+(-5/24)</f>
        <v>41914.692418981482</v>
      </c>
      <c r="K2184">
        <v>1409261825</v>
      </c>
      <c r="L2184" s="9">
        <f>($K2184/86400)+DATE(1970,1,1)</f>
        <v>41879.900752314818</v>
      </c>
      <c r="M2184" t="b">
        <v>0</v>
      </c>
      <c r="N2184">
        <v>356</v>
      </c>
      <c r="O2184" s="5">
        <f>($E2184/$D2184)*100</f>
        <v>524.16666666666663</v>
      </c>
      <c r="P2184">
        <f>AVERAGE($E2184,$N2184)</f>
        <v>8040.5</v>
      </c>
      <c r="Q2184" t="s">
        <v>8333</v>
      </c>
      <c r="R2184" t="s">
        <v>8351</v>
      </c>
      <c r="S2184" t="s">
        <v>8297</v>
      </c>
      <c r="T2184" t="b">
        <v>1</v>
      </c>
    </row>
    <row r="2185" spans="1:20" ht="66" x14ac:dyDescent="0.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 s="9">
        <f>(I2185/86400)+25569+(-5/24)</f>
        <v>42774.999999999993</v>
      </c>
      <c r="K2185">
        <v>1484037977</v>
      </c>
      <c r="L2185" s="9">
        <f>($K2185/86400)+DATE(1970,1,1)</f>
        <v>42745.365474537037</v>
      </c>
      <c r="M2185" t="b">
        <v>0</v>
      </c>
      <c r="N2185">
        <v>279</v>
      </c>
      <c r="O2185" s="5">
        <f>($E2185/$D2185)*100</f>
        <v>489.27777777777777</v>
      </c>
      <c r="P2185">
        <f>AVERAGE($E2185,$N2185)</f>
        <v>4543</v>
      </c>
      <c r="Q2185" t="s">
        <v>8333</v>
      </c>
      <c r="R2185" t="s">
        <v>8351</v>
      </c>
      <c r="S2185" t="s">
        <v>8297</v>
      </c>
      <c r="T2185" t="b">
        <v>1</v>
      </c>
    </row>
    <row r="2186" spans="1:20" ht="66" x14ac:dyDescent="0.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 s="9">
        <f>(I2186/86400)+25569+(-5/24)</f>
        <v>42394.458333333336</v>
      </c>
      <c r="K2186">
        <v>1452530041</v>
      </c>
      <c r="L2186" s="9">
        <f>($K2186/86400)+DATE(1970,1,1)</f>
        <v>42380.690289351856</v>
      </c>
      <c r="M2186" t="b">
        <v>1</v>
      </c>
      <c r="N2186">
        <v>266</v>
      </c>
      <c r="O2186" s="5">
        <f>($E2186/$D2186)*100</f>
        <v>284.74</v>
      </c>
      <c r="P2186">
        <f>AVERAGE($E2186,$N2186)</f>
        <v>14370</v>
      </c>
      <c r="Q2186" t="s">
        <v>8333</v>
      </c>
      <c r="R2186" t="s">
        <v>8351</v>
      </c>
      <c r="S2186" t="s">
        <v>8297</v>
      </c>
      <c r="T2186" t="b">
        <v>1</v>
      </c>
    </row>
    <row r="2187" spans="1:20" ht="66" x14ac:dyDescent="0.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 s="9">
        <f>(I2187/86400)+25569+(-5/24)</f>
        <v>41359.141655092586</v>
      </c>
      <c r="K2187">
        <v>1360830239</v>
      </c>
      <c r="L2187" s="9">
        <f>($K2187/86400)+DATE(1970,1,1)</f>
        <v>41319.349988425922</v>
      </c>
      <c r="M2187" t="b">
        <v>0</v>
      </c>
      <c r="N2187">
        <v>623</v>
      </c>
      <c r="O2187" s="5">
        <f>($E2187/$D2187)*100</f>
        <v>1856.97</v>
      </c>
      <c r="P2187">
        <f>AVERAGE($E2187,$N2187)</f>
        <v>46735.75</v>
      </c>
      <c r="Q2187" t="s">
        <v>8333</v>
      </c>
      <c r="R2187" t="s">
        <v>8351</v>
      </c>
      <c r="S2187" t="s">
        <v>8297</v>
      </c>
      <c r="T2187" t="b">
        <v>1</v>
      </c>
    </row>
    <row r="2188" spans="1:20" ht="49.5" x14ac:dyDescent="0.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 s="9">
        <f>(I2188/86400)+25569+(-5/24)</f>
        <v>42619.874999999993</v>
      </c>
      <c r="K2188">
        <v>1470062743</v>
      </c>
      <c r="L2188" s="9">
        <f>($K2188/86400)+DATE(1970,1,1)</f>
        <v>42583.615081018521</v>
      </c>
      <c r="M2188" t="b">
        <v>0</v>
      </c>
      <c r="N2188">
        <v>392</v>
      </c>
      <c r="O2188" s="5">
        <f>($E2188/$D2188)*100</f>
        <v>109.67499999999998</v>
      </c>
      <c r="P2188">
        <f>AVERAGE($E2188,$N2188)</f>
        <v>11163.5</v>
      </c>
      <c r="Q2188" t="s">
        <v>8333</v>
      </c>
      <c r="R2188" t="s">
        <v>8351</v>
      </c>
      <c r="S2188" t="s">
        <v>8297</v>
      </c>
      <c r="T2188" t="b">
        <v>1</v>
      </c>
    </row>
    <row r="2189" spans="1:20" ht="66" x14ac:dyDescent="0.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 s="9">
        <f>(I2189/86400)+25569+(-5/24)</f>
        <v>42096.957638888889</v>
      </c>
      <c r="K2189">
        <v>1425531666</v>
      </c>
      <c r="L2189" s="9">
        <f>($K2189/86400)+DATE(1970,1,1)</f>
        <v>42068.209097222221</v>
      </c>
      <c r="M2189" t="b">
        <v>1</v>
      </c>
      <c r="N2189">
        <v>3562</v>
      </c>
      <c r="O2189" s="5">
        <f>($E2189/$D2189)*100</f>
        <v>1014.6425</v>
      </c>
      <c r="P2189">
        <f>AVERAGE($E2189,$N2189)</f>
        <v>103245.25</v>
      </c>
      <c r="Q2189" t="s">
        <v>8333</v>
      </c>
      <c r="R2189" t="s">
        <v>8351</v>
      </c>
      <c r="S2189" t="s">
        <v>8297</v>
      </c>
      <c r="T2189" t="b">
        <v>1</v>
      </c>
    </row>
    <row r="2190" spans="1:20" ht="49.5" x14ac:dyDescent="0.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 s="9">
        <f>(I2190/86400)+25569+(-5/24)</f>
        <v>42668.499999999993</v>
      </c>
      <c r="K2190">
        <v>1474380241</v>
      </c>
      <c r="L2190" s="9">
        <f>($K2190/86400)+DATE(1970,1,1)</f>
        <v>42633.586122685185</v>
      </c>
      <c r="M2190" t="b">
        <v>0</v>
      </c>
      <c r="N2190">
        <v>514</v>
      </c>
      <c r="O2190" s="5">
        <f>($E2190/$D2190)*100</f>
        <v>412.17692027666544</v>
      </c>
      <c r="P2190">
        <f>AVERAGE($E2190,$N2190)</f>
        <v>11579.5</v>
      </c>
      <c r="Q2190" t="s">
        <v>8333</v>
      </c>
      <c r="R2190" t="s">
        <v>8351</v>
      </c>
      <c r="S2190" t="s">
        <v>8297</v>
      </c>
      <c r="T2190" t="b">
        <v>1</v>
      </c>
    </row>
    <row r="2191" spans="1:20" ht="66" x14ac:dyDescent="0.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 s="9">
        <f>(I2191/86400)+25569+(-5/24)</f>
        <v>42481.708333333336</v>
      </c>
      <c r="K2191">
        <v>1460055300</v>
      </c>
      <c r="L2191" s="9">
        <f>($K2191/86400)+DATE(1970,1,1)</f>
        <v>42467.788194444445</v>
      </c>
      <c r="M2191" t="b">
        <v>0</v>
      </c>
      <c r="N2191">
        <v>88</v>
      </c>
      <c r="O2191" s="5">
        <f>($E2191/$D2191)*100</f>
        <v>503.25</v>
      </c>
      <c r="P2191">
        <f>AVERAGE($E2191,$N2191)</f>
        <v>3063.5</v>
      </c>
      <c r="Q2191" t="s">
        <v>8333</v>
      </c>
      <c r="R2191" t="s">
        <v>8351</v>
      </c>
      <c r="S2191" t="s">
        <v>8297</v>
      </c>
      <c r="T2191" t="b">
        <v>1</v>
      </c>
    </row>
    <row r="2192" spans="1:20" ht="49.5" x14ac:dyDescent="0.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 s="9">
        <f>(I2192/86400)+25569+(-5/24)</f>
        <v>42452.082638888889</v>
      </c>
      <c r="K2192">
        <v>1455721204</v>
      </c>
      <c r="L2192" s="9">
        <f>($K2192/86400)+DATE(1970,1,1)</f>
        <v>42417.625046296293</v>
      </c>
      <c r="M2192" t="b">
        <v>0</v>
      </c>
      <c r="N2192">
        <v>537</v>
      </c>
      <c r="O2192" s="5">
        <f>($E2192/$D2192)*100</f>
        <v>184.61052631578946</v>
      </c>
      <c r="P2192">
        <f>AVERAGE($E2192,$N2192)</f>
        <v>17806.5</v>
      </c>
      <c r="Q2192" t="s">
        <v>8333</v>
      </c>
      <c r="R2192" t="s">
        <v>8351</v>
      </c>
      <c r="S2192" t="s">
        <v>8297</v>
      </c>
      <c r="T2192" t="b">
        <v>1</v>
      </c>
    </row>
    <row r="2193" spans="1:20" ht="66" x14ac:dyDescent="0.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 s="9">
        <f>(I2193/86400)+25569+(-5/24)</f>
        <v>42780.6253125</v>
      </c>
      <c r="K2193">
        <v>1486065627</v>
      </c>
      <c r="L2193" s="9">
        <f>($K2193/86400)+DATE(1970,1,1)</f>
        <v>42768.833645833336</v>
      </c>
      <c r="M2193" t="b">
        <v>0</v>
      </c>
      <c r="N2193">
        <v>25</v>
      </c>
      <c r="O2193" s="5">
        <f>($E2193/$D2193)*100</f>
        <v>119.73333333333333</v>
      </c>
      <c r="P2193">
        <f>AVERAGE($E2193,$N2193)</f>
        <v>461.5</v>
      </c>
      <c r="Q2193" t="s">
        <v>8333</v>
      </c>
      <c r="R2193" t="s">
        <v>8351</v>
      </c>
      <c r="S2193" t="s">
        <v>8297</v>
      </c>
      <c r="T2193" t="b">
        <v>1</v>
      </c>
    </row>
    <row r="2194" spans="1:20" ht="66" x14ac:dyDescent="0.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 s="9">
        <f>(I2194/86400)+25569+(-5/24)</f>
        <v>42719.749999999993</v>
      </c>
      <c r="K2194">
        <v>1479414344</v>
      </c>
      <c r="L2194" s="9">
        <f>($K2194/86400)+DATE(1970,1,1)</f>
        <v>42691.8512037037</v>
      </c>
      <c r="M2194" t="b">
        <v>0</v>
      </c>
      <c r="N2194">
        <v>3238</v>
      </c>
      <c r="O2194" s="5">
        <f>($E2194/$D2194)*100</f>
        <v>1081.2401666666667</v>
      </c>
      <c r="P2194">
        <f>AVERAGE($E2194,$N2194)</f>
        <v>66493.41</v>
      </c>
      <c r="Q2194" t="s">
        <v>8333</v>
      </c>
      <c r="R2194" t="s">
        <v>8351</v>
      </c>
      <c r="S2194" t="s">
        <v>8297</v>
      </c>
      <c r="T2194" t="b">
        <v>1</v>
      </c>
    </row>
    <row r="2195" spans="1:20" ht="66" x14ac:dyDescent="0.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 s="9">
        <f>(I2195/86400)+25569+(-5/24)</f>
        <v>42694.999305555553</v>
      </c>
      <c r="K2195">
        <v>1477043072</v>
      </c>
      <c r="L2195" s="9">
        <f>($K2195/86400)+DATE(1970,1,1)</f>
        <v>42664.405925925923</v>
      </c>
      <c r="M2195" t="b">
        <v>0</v>
      </c>
      <c r="N2195">
        <v>897</v>
      </c>
      <c r="O2195" s="5">
        <f>($E2195/$D2195)*100</f>
        <v>452.37333333333333</v>
      </c>
      <c r="P2195">
        <f>AVERAGE($E2195,$N2195)</f>
        <v>34376.5</v>
      </c>
      <c r="Q2195" t="s">
        <v>8333</v>
      </c>
      <c r="R2195" t="s">
        <v>8351</v>
      </c>
      <c r="S2195" t="s">
        <v>8297</v>
      </c>
      <c r="T2195" t="b">
        <v>1</v>
      </c>
    </row>
    <row r="2196" spans="1:20" ht="66" x14ac:dyDescent="0.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 s="9">
        <f>(I2196/86400)+25569+(-5/24)</f>
        <v>42455.507986111108</v>
      </c>
      <c r="K2196">
        <v>1456423890</v>
      </c>
      <c r="L2196" s="9">
        <f>($K2196/86400)+DATE(1970,1,1)</f>
        <v>42425.757986111115</v>
      </c>
      <c r="M2196" t="b">
        <v>0</v>
      </c>
      <c r="N2196">
        <v>878</v>
      </c>
      <c r="O2196" s="5">
        <f>($E2196/$D2196)*100</f>
        <v>537.37</v>
      </c>
      <c r="P2196">
        <f>AVERAGE($E2196,$N2196)</f>
        <v>27307.5</v>
      </c>
      <c r="Q2196" t="s">
        <v>8333</v>
      </c>
      <c r="R2196" t="s">
        <v>8351</v>
      </c>
      <c r="S2196" t="s">
        <v>8297</v>
      </c>
      <c r="T2196" t="b">
        <v>1</v>
      </c>
    </row>
    <row r="2197" spans="1:20" ht="33" x14ac:dyDescent="0.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 s="9">
        <f>(I2197/86400)+25569+(-5/24)</f>
        <v>42227.563657407409</v>
      </c>
      <c r="K2197">
        <v>1436725900</v>
      </c>
      <c r="L2197" s="9">
        <f>($K2197/86400)+DATE(1970,1,1)</f>
        <v>42197.771990740745</v>
      </c>
      <c r="M2197" t="b">
        <v>0</v>
      </c>
      <c r="N2197">
        <v>115</v>
      </c>
      <c r="O2197" s="5">
        <f>($E2197/$D2197)*100</f>
        <v>120.32608695652173</v>
      </c>
      <c r="P2197">
        <f>AVERAGE($E2197,$N2197)</f>
        <v>2825</v>
      </c>
      <c r="Q2197" t="s">
        <v>8333</v>
      </c>
      <c r="R2197" t="s">
        <v>8351</v>
      </c>
      <c r="S2197" t="s">
        <v>8297</v>
      </c>
      <c r="T2197" t="b">
        <v>1</v>
      </c>
    </row>
    <row r="2198" spans="1:20" ht="33" x14ac:dyDescent="0.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 s="9">
        <f>(I2198/86400)+25569+(-5/24)</f>
        <v>42706.083333333336</v>
      </c>
      <c r="K2198">
        <v>1478000502</v>
      </c>
      <c r="L2198" s="9">
        <f>($K2198/86400)+DATE(1970,1,1)</f>
        <v>42675.487291666665</v>
      </c>
      <c r="M2198" t="b">
        <v>0</v>
      </c>
      <c r="N2198">
        <v>234</v>
      </c>
      <c r="O2198" s="5">
        <f>($E2198/$D2198)*100</f>
        <v>113.83571428571429</v>
      </c>
      <c r="P2198">
        <f>AVERAGE($E2198,$N2198)</f>
        <v>8085.5</v>
      </c>
      <c r="Q2198" t="s">
        <v>8333</v>
      </c>
      <c r="R2198" t="s">
        <v>8351</v>
      </c>
      <c r="S2198" t="s">
        <v>8297</v>
      </c>
      <c r="T2198" t="b">
        <v>1</v>
      </c>
    </row>
    <row r="2199" spans="1:20" ht="49.5" x14ac:dyDescent="0.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 s="9">
        <f>(I2199/86400)+25569+(-5/24)</f>
        <v>42063.37568287037</v>
      </c>
      <c r="K2199">
        <v>1422540059</v>
      </c>
      <c r="L2199" s="9">
        <f>($K2199/86400)+DATE(1970,1,1)</f>
        <v>42033.584016203706</v>
      </c>
      <c r="M2199" t="b">
        <v>0</v>
      </c>
      <c r="N2199">
        <v>4330</v>
      </c>
      <c r="O2199" s="5">
        <f>($E2199/$D2199)*100</f>
        <v>951.03109999999992</v>
      </c>
      <c r="P2199">
        <f>AVERAGE($E2199,$N2199)</f>
        <v>144819.66500000001</v>
      </c>
      <c r="Q2199" t="s">
        <v>8333</v>
      </c>
      <c r="R2199" t="s">
        <v>8351</v>
      </c>
      <c r="S2199" t="s">
        <v>8297</v>
      </c>
      <c r="T2199" t="b">
        <v>1</v>
      </c>
    </row>
    <row r="2200" spans="1:20" ht="66" x14ac:dyDescent="0.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 s="9">
        <f>(I2200/86400)+25569+(-5/24)</f>
        <v>42322.347222222219</v>
      </c>
      <c r="K2200">
        <v>1444911600</v>
      </c>
      <c r="L2200" s="9">
        <f>($K2200/86400)+DATE(1970,1,1)</f>
        <v>42292.513888888891</v>
      </c>
      <c r="M2200" t="b">
        <v>0</v>
      </c>
      <c r="N2200">
        <v>651</v>
      </c>
      <c r="O2200" s="5">
        <f>($E2200/$D2200)*100</f>
        <v>132.89249999999998</v>
      </c>
      <c r="P2200">
        <f>AVERAGE($E2200,$N2200)</f>
        <v>26904</v>
      </c>
      <c r="Q2200" t="s">
        <v>8333</v>
      </c>
      <c r="R2200" t="s">
        <v>8351</v>
      </c>
      <c r="S2200" t="s">
        <v>8297</v>
      </c>
      <c r="T2200" t="b">
        <v>1</v>
      </c>
    </row>
    <row r="2201" spans="1:20" ht="33" x14ac:dyDescent="0.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 s="9">
        <f>(I2201/86400)+25569+(-5/24)</f>
        <v>42292.208310185182</v>
      </c>
      <c r="K2201">
        <v>1442311198</v>
      </c>
      <c r="L2201" s="9">
        <f>($K2201/86400)+DATE(1970,1,1)</f>
        <v>42262.416643518518</v>
      </c>
      <c r="M2201" t="b">
        <v>1</v>
      </c>
      <c r="N2201">
        <v>251</v>
      </c>
      <c r="O2201" s="5">
        <f>($E2201/$D2201)*100</f>
        <v>146.97777777777779</v>
      </c>
      <c r="P2201">
        <f>AVERAGE($E2201,$N2201)</f>
        <v>6739.5</v>
      </c>
      <c r="Q2201" t="s">
        <v>8333</v>
      </c>
      <c r="R2201" t="s">
        <v>8351</v>
      </c>
      <c r="S2201" t="s">
        <v>8297</v>
      </c>
      <c r="T2201" t="b">
        <v>1</v>
      </c>
    </row>
    <row r="2202" spans="1:20" ht="66" x14ac:dyDescent="0.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 s="9">
        <f>(I2202/86400)+25569+(-5/24)</f>
        <v>42190.916666666664</v>
      </c>
      <c r="K2202">
        <v>1433775668</v>
      </c>
      <c r="L2202" s="9">
        <f>($K2202/86400)+DATE(1970,1,1)</f>
        <v>42163.625787037032</v>
      </c>
      <c r="M2202" t="b">
        <v>0</v>
      </c>
      <c r="N2202">
        <v>263</v>
      </c>
      <c r="O2202" s="5">
        <f>($E2202/$D2202)*100</f>
        <v>542.15</v>
      </c>
      <c r="P2202">
        <f>AVERAGE($E2202,$N2202)</f>
        <v>5553</v>
      </c>
      <c r="Q2202" t="s">
        <v>8333</v>
      </c>
      <c r="R2202" t="s">
        <v>8351</v>
      </c>
      <c r="S2202" t="s">
        <v>8297</v>
      </c>
      <c r="T2202" t="b">
        <v>1</v>
      </c>
    </row>
    <row r="2203" spans="1:20" ht="66" x14ac:dyDescent="0.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 s="9">
        <f>(I2203/86400)+25569+(-5/24)</f>
        <v>41290.638483796291</v>
      </c>
      <c r="K2203">
        <v>1357157965</v>
      </c>
      <c r="L2203" s="9">
        <f>($K2203/86400)+DATE(1970,1,1)</f>
        <v>41276.846817129626</v>
      </c>
      <c r="M2203" t="b">
        <v>0</v>
      </c>
      <c r="N2203">
        <v>28</v>
      </c>
      <c r="O2203" s="5">
        <f>($E2203/$D2203)*100</f>
        <v>382.71818181818185</v>
      </c>
      <c r="P2203">
        <f>AVERAGE($E2203,$N2203)</f>
        <v>224.495</v>
      </c>
      <c r="Q2203" t="s">
        <v>8325</v>
      </c>
      <c r="R2203" t="s">
        <v>8330</v>
      </c>
      <c r="S2203" t="s">
        <v>8280</v>
      </c>
      <c r="T2203" t="b">
        <v>1</v>
      </c>
    </row>
    <row r="2204" spans="1:20" ht="49.5" x14ac:dyDescent="0.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 s="9">
        <f>(I2204/86400)+25569+(-5/24)</f>
        <v>41214.640833333331</v>
      </c>
      <c r="K2204">
        <v>1349209368</v>
      </c>
      <c r="L2204" s="9">
        <f>($K2204/86400)+DATE(1970,1,1)</f>
        <v>41184.849166666667</v>
      </c>
      <c r="M2204" t="b">
        <v>0</v>
      </c>
      <c r="N2204">
        <v>721</v>
      </c>
      <c r="O2204" s="5">
        <f>($E2204/$D2204)*100</f>
        <v>704.18124999999998</v>
      </c>
      <c r="P2204">
        <f>AVERAGE($E2204,$N2204)</f>
        <v>14444.125</v>
      </c>
      <c r="Q2204" t="s">
        <v>8325</v>
      </c>
      <c r="R2204" t="s">
        <v>8330</v>
      </c>
      <c r="S2204" t="s">
        <v>8280</v>
      </c>
      <c r="T2204" t="b">
        <v>1</v>
      </c>
    </row>
    <row r="2205" spans="1:20" ht="66" x14ac:dyDescent="0.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 s="9">
        <f>(I2205/86400)+25569+(-5/24)</f>
        <v>42271.651412037034</v>
      </c>
      <c r="K2205">
        <v>1440535082</v>
      </c>
      <c r="L2205" s="9">
        <f>($K2205/86400)+DATE(1970,1,1)</f>
        <v>42241.85974537037</v>
      </c>
      <c r="M2205" t="b">
        <v>0</v>
      </c>
      <c r="N2205">
        <v>50</v>
      </c>
      <c r="O2205" s="5">
        <f>($E2205/$D2205)*100</f>
        <v>109.55</v>
      </c>
      <c r="P2205">
        <f>AVERAGE($E2205,$N2205)</f>
        <v>1120.5</v>
      </c>
      <c r="Q2205" t="s">
        <v>8325</v>
      </c>
      <c r="R2205" t="s">
        <v>8330</v>
      </c>
      <c r="S2205" t="s">
        <v>8280</v>
      </c>
      <c r="T2205" t="b">
        <v>1</v>
      </c>
    </row>
    <row r="2206" spans="1:20" ht="49.5" x14ac:dyDescent="0.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 s="9">
        <f>(I2206/86400)+25569+(-5/24)</f>
        <v>41342.103229166663</v>
      </c>
      <c r="K2206">
        <v>1360222119</v>
      </c>
      <c r="L2206" s="9">
        <f>($K2206/86400)+DATE(1970,1,1)</f>
        <v>41312.311562499999</v>
      </c>
      <c r="M2206" t="b">
        <v>0</v>
      </c>
      <c r="N2206">
        <v>73</v>
      </c>
      <c r="O2206" s="5">
        <f>($E2206/$D2206)*100</f>
        <v>132.86666666666667</v>
      </c>
      <c r="P2206">
        <f>AVERAGE($E2206,$N2206)</f>
        <v>1033</v>
      </c>
      <c r="Q2206" t="s">
        <v>8325</v>
      </c>
      <c r="R2206" t="s">
        <v>8330</v>
      </c>
      <c r="S2206" t="s">
        <v>8280</v>
      </c>
      <c r="T2206" t="b">
        <v>1</v>
      </c>
    </row>
    <row r="2207" spans="1:20" ht="49.5" x14ac:dyDescent="0.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 s="9">
        <f>(I2207/86400)+25569+(-5/24)</f>
        <v>41061.613298611112</v>
      </c>
      <c r="K2207">
        <v>1335987789</v>
      </c>
      <c r="L2207" s="9">
        <f>($K2207/86400)+DATE(1970,1,1)</f>
        <v>41031.821631944447</v>
      </c>
      <c r="M2207" t="b">
        <v>0</v>
      </c>
      <c r="N2207">
        <v>27</v>
      </c>
      <c r="O2207" s="5">
        <f>($E2207/$D2207)*100</f>
        <v>152</v>
      </c>
      <c r="P2207">
        <f>AVERAGE($E2207,$N2207)</f>
        <v>583.5</v>
      </c>
      <c r="Q2207" t="s">
        <v>8325</v>
      </c>
      <c r="R2207" t="s">
        <v>8330</v>
      </c>
      <c r="S2207" t="s">
        <v>8280</v>
      </c>
      <c r="T2207" t="b">
        <v>1</v>
      </c>
    </row>
    <row r="2208" spans="1:20" ht="66" x14ac:dyDescent="0.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 s="9">
        <f>(I2208/86400)+25569+(-5/24)</f>
        <v>41015.048888888887</v>
      </c>
      <c r="K2208">
        <v>1333001424</v>
      </c>
      <c r="L2208" s="9">
        <f>($K2208/86400)+DATE(1970,1,1)</f>
        <v>40997.257222222222</v>
      </c>
      <c r="M2208" t="b">
        <v>0</v>
      </c>
      <c r="N2208">
        <v>34</v>
      </c>
      <c r="O2208" s="5">
        <f>($E2208/$D2208)*100</f>
        <v>102.72727272727273</v>
      </c>
      <c r="P2208">
        <f>AVERAGE($E2208,$N2208)</f>
        <v>582</v>
      </c>
      <c r="Q2208" t="s">
        <v>8325</v>
      </c>
      <c r="R2208" t="s">
        <v>8330</v>
      </c>
      <c r="S2208" t="s">
        <v>8280</v>
      </c>
      <c r="T2208" t="b">
        <v>1</v>
      </c>
    </row>
    <row r="2209" spans="1:20" ht="49.5" x14ac:dyDescent="0.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 s="9">
        <f>(I2209/86400)+25569+(-5/24)</f>
        <v>41594.027465277773</v>
      </c>
      <c r="K2209">
        <v>1381984773</v>
      </c>
      <c r="L2209" s="9">
        <f>($K2209/86400)+DATE(1970,1,1)</f>
        <v>41564.194131944445</v>
      </c>
      <c r="M2209" t="b">
        <v>0</v>
      </c>
      <c r="N2209">
        <v>7</v>
      </c>
      <c r="O2209" s="5">
        <f>($E2209/$D2209)*100</f>
        <v>100</v>
      </c>
      <c r="P2209">
        <f>AVERAGE($E2209,$N2209)</f>
        <v>1003.5</v>
      </c>
      <c r="Q2209" t="s">
        <v>8325</v>
      </c>
      <c r="R2209" t="s">
        <v>8330</v>
      </c>
      <c r="S2209" t="s">
        <v>8280</v>
      </c>
      <c r="T2209" t="b">
        <v>1</v>
      </c>
    </row>
    <row r="2210" spans="1:20" ht="66" x14ac:dyDescent="0.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 s="9">
        <f>(I2210/86400)+25569+(-5/24)</f>
        <v>41005.958333333328</v>
      </c>
      <c r="K2210">
        <v>1328649026</v>
      </c>
      <c r="L2210" s="9">
        <f>($K2210/86400)+DATE(1970,1,1)</f>
        <v>40946.882245370369</v>
      </c>
      <c r="M2210" t="b">
        <v>0</v>
      </c>
      <c r="N2210">
        <v>24</v>
      </c>
      <c r="O2210" s="5">
        <f>($E2210/$D2210)*100</f>
        <v>101.6</v>
      </c>
      <c r="P2210">
        <f>AVERAGE($E2210,$N2210)</f>
        <v>520</v>
      </c>
      <c r="Q2210" t="s">
        <v>8325</v>
      </c>
      <c r="R2210" t="s">
        <v>8330</v>
      </c>
      <c r="S2210" t="s">
        <v>8280</v>
      </c>
      <c r="T2210" t="b">
        <v>1</v>
      </c>
    </row>
    <row r="2211" spans="1:20" ht="49.5" x14ac:dyDescent="0.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 s="9">
        <f>(I2211/86400)+25569+(-5/24)</f>
        <v>41743.75</v>
      </c>
      <c r="K2211">
        <v>1396524644</v>
      </c>
      <c r="L2211" s="9">
        <f>($K2211/86400)+DATE(1970,1,1)</f>
        <v>41732.479675925926</v>
      </c>
      <c r="M2211" t="b">
        <v>0</v>
      </c>
      <c r="N2211">
        <v>15</v>
      </c>
      <c r="O2211" s="5">
        <f>($E2211/$D2211)*100</f>
        <v>150.80000000000001</v>
      </c>
      <c r="P2211">
        <f>AVERAGE($E2211,$N2211)</f>
        <v>384.5</v>
      </c>
      <c r="Q2211" t="s">
        <v>8325</v>
      </c>
      <c r="R2211" t="s">
        <v>8330</v>
      </c>
      <c r="S2211" t="s">
        <v>8280</v>
      </c>
      <c r="T2211" t="b">
        <v>1</v>
      </c>
    </row>
    <row r="2212" spans="1:20" ht="66" x14ac:dyDescent="0.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 s="9">
        <f>(I2212/86400)+25569+(-5/24)</f>
        <v>41013.525000000001</v>
      </c>
      <c r="K2212">
        <v>1329442510</v>
      </c>
      <c r="L2212" s="9">
        <f>($K2212/86400)+DATE(1970,1,1)</f>
        <v>40956.066087962965</v>
      </c>
      <c r="M2212" t="b">
        <v>0</v>
      </c>
      <c r="N2212">
        <v>72</v>
      </c>
      <c r="O2212" s="5">
        <f>($E2212/$D2212)*100</f>
        <v>111.425</v>
      </c>
      <c r="P2212">
        <f>AVERAGE($E2212,$N2212)</f>
        <v>2264.5</v>
      </c>
      <c r="Q2212" t="s">
        <v>8325</v>
      </c>
      <c r="R2212" t="s">
        <v>8330</v>
      </c>
      <c r="S2212" t="s">
        <v>8280</v>
      </c>
      <c r="T2212" t="b">
        <v>1</v>
      </c>
    </row>
    <row r="2213" spans="1:20" ht="66" x14ac:dyDescent="0.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 s="9">
        <f>(I2213/86400)+25569+(-5/24)</f>
        <v>41739.082638888889</v>
      </c>
      <c r="K2213">
        <v>1395168625</v>
      </c>
      <c r="L2213" s="9">
        <f>($K2213/86400)+DATE(1970,1,1)</f>
        <v>41716.785011574073</v>
      </c>
      <c r="M2213" t="b">
        <v>0</v>
      </c>
      <c r="N2213">
        <v>120</v>
      </c>
      <c r="O2213" s="5">
        <f>($E2213/$D2213)*100</f>
        <v>195.6</v>
      </c>
      <c r="P2213">
        <f>AVERAGE($E2213,$N2213)</f>
        <v>2505</v>
      </c>
      <c r="Q2213" t="s">
        <v>8325</v>
      </c>
      <c r="R2213" t="s">
        <v>8330</v>
      </c>
      <c r="S2213" t="s">
        <v>8280</v>
      </c>
      <c r="T2213" t="b">
        <v>1</v>
      </c>
    </row>
    <row r="2214" spans="1:20" ht="66" x14ac:dyDescent="0.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 s="9">
        <f>(I2214/86400)+25569+(-5/24)</f>
        <v>41581.833333333328</v>
      </c>
      <c r="K2214">
        <v>1380650177</v>
      </c>
      <c r="L2214" s="9">
        <f>($K2214/86400)+DATE(1970,1,1)</f>
        <v>41548.747418981482</v>
      </c>
      <c r="M2214" t="b">
        <v>0</v>
      </c>
      <c r="N2214">
        <v>123</v>
      </c>
      <c r="O2214" s="5">
        <f>($E2214/$D2214)*100</f>
        <v>114.38333333333333</v>
      </c>
      <c r="P2214">
        <f>AVERAGE($E2214,$N2214)</f>
        <v>3493</v>
      </c>
      <c r="Q2214" t="s">
        <v>8325</v>
      </c>
      <c r="R2214" t="s">
        <v>8330</v>
      </c>
      <c r="S2214" t="s">
        <v>8280</v>
      </c>
      <c r="T2214" t="b">
        <v>1</v>
      </c>
    </row>
    <row r="2215" spans="1:20" ht="82.5" x14ac:dyDescent="0.3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 s="9">
        <f>(I2215/86400)+25569+(-5/24)</f>
        <v>42139.617812499993</v>
      </c>
      <c r="K2215">
        <v>1429127379</v>
      </c>
      <c r="L2215" s="9">
        <f>($K2215/86400)+DATE(1970,1,1)</f>
        <v>42109.826145833329</v>
      </c>
      <c r="M2215" t="b">
        <v>0</v>
      </c>
      <c r="N2215">
        <v>1</v>
      </c>
      <c r="O2215" s="5">
        <f>($E2215/$D2215)*100</f>
        <v>200</v>
      </c>
      <c r="P2215">
        <f>AVERAGE($E2215,$N2215)</f>
        <v>5.5</v>
      </c>
      <c r="Q2215" t="s">
        <v>8325</v>
      </c>
      <c r="R2215" t="s">
        <v>8330</v>
      </c>
      <c r="S2215" t="s">
        <v>8280</v>
      </c>
      <c r="T2215" t="b">
        <v>1</v>
      </c>
    </row>
    <row r="2216" spans="1:20" ht="49.5" x14ac:dyDescent="0.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 s="9">
        <f>(I2216/86400)+25569+(-5/24)</f>
        <v>41676.58388888889</v>
      </c>
      <c r="K2216">
        <v>1389121248</v>
      </c>
      <c r="L2216" s="9">
        <f>($K2216/86400)+DATE(1970,1,1)</f>
        <v>41646.792222222226</v>
      </c>
      <c r="M2216" t="b">
        <v>0</v>
      </c>
      <c r="N2216">
        <v>24</v>
      </c>
      <c r="O2216" s="5">
        <f>($E2216/$D2216)*100</f>
        <v>292.50166666666667</v>
      </c>
      <c r="P2216">
        <f>AVERAGE($E2216,$N2216)</f>
        <v>889.505</v>
      </c>
      <c r="Q2216" t="s">
        <v>8325</v>
      </c>
      <c r="R2216" t="s">
        <v>8330</v>
      </c>
      <c r="S2216" t="s">
        <v>8280</v>
      </c>
      <c r="T2216" t="b">
        <v>1</v>
      </c>
    </row>
    <row r="2217" spans="1:20" ht="33" x14ac:dyDescent="0.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 s="9">
        <f>(I2217/86400)+25569+(-5/24)</f>
        <v>40981.082638888889</v>
      </c>
      <c r="K2217">
        <v>1329671572</v>
      </c>
      <c r="L2217" s="9">
        <f>($K2217/86400)+DATE(1970,1,1)</f>
        <v>40958.717268518521</v>
      </c>
      <c r="M2217" t="b">
        <v>0</v>
      </c>
      <c r="N2217">
        <v>33</v>
      </c>
      <c r="O2217" s="5">
        <f>($E2217/$D2217)*100</f>
        <v>156.36363636363637</v>
      </c>
      <c r="P2217">
        <f>AVERAGE($E2217,$N2217)</f>
        <v>446.5</v>
      </c>
      <c r="Q2217" t="s">
        <v>8325</v>
      </c>
      <c r="R2217" t="s">
        <v>8330</v>
      </c>
      <c r="S2217" t="s">
        <v>8280</v>
      </c>
      <c r="T2217" t="b">
        <v>1</v>
      </c>
    </row>
    <row r="2218" spans="1:20" ht="66" x14ac:dyDescent="0.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 s="9">
        <f>(I2218/86400)+25569+(-5/24)</f>
        <v>42208.543344907404</v>
      </c>
      <c r="K2218">
        <v>1436464945</v>
      </c>
      <c r="L2218" s="9">
        <f>($K2218/86400)+DATE(1970,1,1)</f>
        <v>42194.75167824074</v>
      </c>
      <c r="M2218" t="b">
        <v>0</v>
      </c>
      <c r="N2218">
        <v>14</v>
      </c>
      <c r="O2218" s="5">
        <f>($E2218/$D2218)*100</f>
        <v>105.66666666666666</v>
      </c>
      <c r="P2218">
        <f>AVERAGE($E2218,$N2218)</f>
        <v>165.5</v>
      </c>
      <c r="Q2218" t="s">
        <v>8325</v>
      </c>
      <c r="R2218" t="s">
        <v>8330</v>
      </c>
      <c r="S2218" t="s">
        <v>8280</v>
      </c>
      <c r="T2218" t="b">
        <v>1</v>
      </c>
    </row>
    <row r="2219" spans="1:20" ht="49.5" x14ac:dyDescent="0.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 s="9">
        <f>(I2219/86400)+25569+(-5/24)</f>
        <v>42310.124999999993</v>
      </c>
      <c r="K2219">
        <v>1445539113</v>
      </c>
      <c r="L2219" s="9">
        <f>($K2219/86400)+DATE(1970,1,1)</f>
        <v>42299.776770833334</v>
      </c>
      <c r="M2219" t="b">
        <v>0</v>
      </c>
      <c r="N2219">
        <v>9</v>
      </c>
      <c r="O2219" s="5">
        <f>($E2219/$D2219)*100</f>
        <v>101.19047619047619</v>
      </c>
      <c r="P2219">
        <f>AVERAGE($E2219,$N2219)</f>
        <v>217</v>
      </c>
      <c r="Q2219" t="s">
        <v>8325</v>
      </c>
      <c r="R2219" t="s">
        <v>8330</v>
      </c>
      <c r="S2219" t="s">
        <v>8280</v>
      </c>
      <c r="T2219" t="b">
        <v>1</v>
      </c>
    </row>
    <row r="2220" spans="1:20" ht="49.5" x14ac:dyDescent="0.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 s="9">
        <f>(I2220/86400)+25569+(-5/24)</f>
        <v>41149.791666666664</v>
      </c>
      <c r="K2220">
        <v>1344281383</v>
      </c>
      <c r="L2220" s="9">
        <f>($K2220/86400)+DATE(1970,1,1)</f>
        <v>41127.812303240738</v>
      </c>
      <c r="M2220" t="b">
        <v>0</v>
      </c>
      <c r="N2220">
        <v>76</v>
      </c>
      <c r="O2220" s="5">
        <f>($E2220/$D2220)*100</f>
        <v>122.833</v>
      </c>
      <c r="P2220">
        <f>AVERAGE($E2220,$N2220)</f>
        <v>1266.33</v>
      </c>
      <c r="Q2220" t="s">
        <v>8325</v>
      </c>
      <c r="R2220" t="s">
        <v>8330</v>
      </c>
      <c r="S2220" t="s">
        <v>8280</v>
      </c>
      <c r="T2220" t="b">
        <v>1</v>
      </c>
    </row>
    <row r="2221" spans="1:20" ht="49.5" x14ac:dyDescent="0.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 s="9">
        <f>(I2221/86400)+25569+(-5/24)</f>
        <v>42235.510555555556</v>
      </c>
      <c r="K2221">
        <v>1437412512</v>
      </c>
      <c r="L2221" s="9">
        <f>($K2221/86400)+DATE(1970,1,1)</f>
        <v>42205.718888888892</v>
      </c>
      <c r="M2221" t="b">
        <v>0</v>
      </c>
      <c r="N2221">
        <v>19</v>
      </c>
      <c r="O2221" s="5">
        <f>($E2221/$D2221)*100</f>
        <v>101.49999999999999</v>
      </c>
      <c r="P2221">
        <f>AVERAGE($E2221,$N2221)</f>
        <v>517</v>
      </c>
      <c r="Q2221" t="s">
        <v>8325</v>
      </c>
      <c r="R2221" t="s">
        <v>8330</v>
      </c>
      <c r="S2221" t="s">
        <v>8280</v>
      </c>
      <c r="T2221" t="b">
        <v>1</v>
      </c>
    </row>
    <row r="2222" spans="1:20" ht="49.5" x14ac:dyDescent="0.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 s="9">
        <f>(I2222/86400)+25569+(-5/24)</f>
        <v>41481.852268518516</v>
      </c>
      <c r="K2222">
        <v>1372296436</v>
      </c>
      <c r="L2222" s="9">
        <f>($K2222/86400)+DATE(1970,1,1)</f>
        <v>41452.060601851852</v>
      </c>
      <c r="M2222" t="b">
        <v>0</v>
      </c>
      <c r="N2222">
        <v>69</v>
      </c>
      <c r="O2222" s="5">
        <f>($E2222/$D2222)*100</f>
        <v>101.14285714285714</v>
      </c>
      <c r="P2222">
        <f>AVERAGE($E2222,$N2222)</f>
        <v>1804.5</v>
      </c>
      <c r="Q2222" t="s">
        <v>8325</v>
      </c>
      <c r="R2222" t="s">
        <v>8330</v>
      </c>
      <c r="S2222" t="s">
        <v>8280</v>
      </c>
      <c r="T2222" t="b">
        <v>1</v>
      </c>
    </row>
    <row r="2223" spans="1:20" ht="66" x14ac:dyDescent="0.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 s="9">
        <f>(I2223/86400)+25569+(-5/24)</f>
        <v>42482.791666666664</v>
      </c>
      <c r="K2223">
        <v>1458748809</v>
      </c>
      <c r="L2223" s="9">
        <f>($K2223/86400)+DATE(1970,1,1)</f>
        <v>42452.666770833333</v>
      </c>
      <c r="M2223" t="b">
        <v>0</v>
      </c>
      <c r="N2223">
        <v>218</v>
      </c>
      <c r="O2223" s="5">
        <f>($E2223/$D2223)*100</f>
        <v>108.11999999999999</v>
      </c>
      <c r="P2223">
        <f>AVERAGE($E2223,$N2223)</f>
        <v>4163.5</v>
      </c>
      <c r="Q2223" t="s">
        <v>8333</v>
      </c>
      <c r="R2223" t="s">
        <v>8351</v>
      </c>
      <c r="S2223" t="s">
        <v>8297</v>
      </c>
      <c r="T2223" t="b">
        <v>1</v>
      </c>
    </row>
    <row r="2224" spans="1:20" ht="66" x14ac:dyDescent="0.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 s="9">
        <f>(I2224/86400)+25569+(-5/24)</f>
        <v>40936.579247685186</v>
      </c>
      <c r="K2224">
        <v>1325184847</v>
      </c>
      <c r="L2224" s="9">
        <f>($K2224/86400)+DATE(1970,1,1)</f>
        <v>40906.787581018521</v>
      </c>
      <c r="M2224" t="b">
        <v>0</v>
      </c>
      <c r="N2224">
        <v>30</v>
      </c>
      <c r="O2224" s="5">
        <f>($E2224/$D2224)*100</f>
        <v>162.6</v>
      </c>
      <c r="P2224">
        <f>AVERAGE($E2224,$N2224)</f>
        <v>421.5</v>
      </c>
      <c r="Q2224" t="s">
        <v>8333</v>
      </c>
      <c r="R2224" t="s">
        <v>8351</v>
      </c>
      <c r="S2224" t="s">
        <v>8297</v>
      </c>
      <c r="T2224" t="b">
        <v>1</v>
      </c>
    </row>
    <row r="2225" spans="1:20" ht="66" x14ac:dyDescent="0.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 s="9">
        <f>(I2225/86400)+25569+(-5/24)</f>
        <v>42182.432500000003</v>
      </c>
      <c r="K2225">
        <v>1432826568</v>
      </c>
      <c r="L2225" s="9">
        <f>($K2225/86400)+DATE(1970,1,1)</f>
        <v>42152.640833333338</v>
      </c>
      <c r="M2225" t="b">
        <v>0</v>
      </c>
      <c r="N2225">
        <v>100</v>
      </c>
      <c r="O2225" s="5">
        <f>($E2225/$D2225)*100</f>
        <v>105.80000000000001</v>
      </c>
      <c r="P2225">
        <f>AVERAGE($E2225,$N2225)</f>
        <v>10365.5</v>
      </c>
      <c r="Q2225" t="s">
        <v>8333</v>
      </c>
      <c r="R2225" t="s">
        <v>8351</v>
      </c>
      <c r="S2225" t="s">
        <v>8297</v>
      </c>
      <c r="T2225" t="b">
        <v>1</v>
      </c>
    </row>
    <row r="2226" spans="1:20" ht="66" x14ac:dyDescent="0.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 s="9">
        <f>(I2226/86400)+25569+(-5/24)</f>
        <v>42672.583333333336</v>
      </c>
      <c r="K2226">
        <v>1475337675</v>
      </c>
      <c r="L2226" s="9">
        <f>($K2226/86400)+DATE(1970,1,1)</f>
        <v>42644.667534722219</v>
      </c>
      <c r="M2226" t="b">
        <v>0</v>
      </c>
      <c r="N2226">
        <v>296</v>
      </c>
      <c r="O2226" s="5">
        <f>($E2226/$D2226)*100</f>
        <v>243.15000000000003</v>
      </c>
      <c r="P2226">
        <f>AVERAGE($E2226,$N2226)</f>
        <v>12305.5</v>
      </c>
      <c r="Q2226" t="s">
        <v>8333</v>
      </c>
      <c r="R2226" t="s">
        <v>8351</v>
      </c>
      <c r="S2226" t="s">
        <v>8297</v>
      </c>
      <c r="T2226" t="b">
        <v>1</v>
      </c>
    </row>
    <row r="2227" spans="1:20" ht="66" x14ac:dyDescent="0.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 s="9">
        <f>(I2227/86400)+25569+(-5/24)</f>
        <v>41903.583506944444</v>
      </c>
      <c r="K2227">
        <v>1408734015</v>
      </c>
      <c r="L2227" s="9">
        <f>($K2227/86400)+DATE(1970,1,1)</f>
        <v>41873.79184027778</v>
      </c>
      <c r="M2227" t="b">
        <v>0</v>
      </c>
      <c r="N2227">
        <v>1204</v>
      </c>
      <c r="O2227" s="5">
        <f>($E2227/$D2227)*100</f>
        <v>944.83338095238094</v>
      </c>
      <c r="P2227">
        <f>AVERAGE($E2227,$N2227)</f>
        <v>99809.505000000005</v>
      </c>
      <c r="Q2227" t="s">
        <v>8333</v>
      </c>
      <c r="R2227" t="s">
        <v>8351</v>
      </c>
      <c r="S2227" t="s">
        <v>8297</v>
      </c>
      <c r="T2227" t="b">
        <v>1</v>
      </c>
    </row>
    <row r="2228" spans="1:20" ht="66" x14ac:dyDescent="0.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 s="9">
        <f>(I2228/86400)+25569+(-5/24)</f>
        <v>42411.999305555553</v>
      </c>
      <c r="K2228">
        <v>1452625822</v>
      </c>
      <c r="L2228" s="9">
        <f>($K2228/86400)+DATE(1970,1,1)</f>
        <v>42381.79886574074</v>
      </c>
      <c r="M2228" t="b">
        <v>0</v>
      </c>
      <c r="N2228">
        <v>321</v>
      </c>
      <c r="O2228" s="5">
        <f>($E2228/$D2228)*100</f>
        <v>108.46283333333334</v>
      </c>
      <c r="P2228">
        <f>AVERAGE($E2228,$N2228)</f>
        <v>9922.1550000000007</v>
      </c>
      <c r="Q2228" t="s">
        <v>8333</v>
      </c>
      <c r="R2228" t="s">
        <v>8351</v>
      </c>
      <c r="S2228" t="s">
        <v>8297</v>
      </c>
      <c r="T2228" t="b">
        <v>1</v>
      </c>
    </row>
    <row r="2229" spans="1:20" ht="66" x14ac:dyDescent="0.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 s="9">
        <f>(I2229/86400)+25569+(-5/24)</f>
        <v>41591.640682870369</v>
      </c>
      <c r="K2229">
        <v>1381778555</v>
      </c>
      <c r="L2229" s="9">
        <f>($K2229/86400)+DATE(1970,1,1)</f>
        <v>41561.807349537034</v>
      </c>
      <c r="M2229" t="b">
        <v>0</v>
      </c>
      <c r="N2229">
        <v>301</v>
      </c>
      <c r="O2229" s="5">
        <f>($E2229/$D2229)*100</f>
        <v>157.37692307692308</v>
      </c>
      <c r="P2229">
        <f>AVERAGE($E2229,$N2229)</f>
        <v>10380</v>
      </c>
      <c r="Q2229" t="s">
        <v>8333</v>
      </c>
      <c r="R2229" t="s">
        <v>8351</v>
      </c>
      <c r="S2229" t="s">
        <v>8297</v>
      </c>
      <c r="T2229" t="b">
        <v>1</v>
      </c>
    </row>
    <row r="2230" spans="1:20" ht="66" x14ac:dyDescent="0.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 s="9">
        <f>(I2230/86400)+25569+(-5/24)</f>
        <v>42232.069861111107</v>
      </c>
      <c r="K2230">
        <v>1437115236</v>
      </c>
      <c r="L2230" s="9">
        <f>($K2230/86400)+DATE(1970,1,1)</f>
        <v>42202.278194444443</v>
      </c>
      <c r="M2230" t="b">
        <v>0</v>
      </c>
      <c r="N2230">
        <v>144</v>
      </c>
      <c r="O2230" s="5">
        <f>($E2230/$D2230)*100</f>
        <v>1174.49</v>
      </c>
      <c r="P2230">
        <f>AVERAGE($E2230,$N2230)</f>
        <v>5944.45</v>
      </c>
      <c r="Q2230" t="s">
        <v>8333</v>
      </c>
      <c r="R2230" t="s">
        <v>8351</v>
      </c>
      <c r="S2230" t="s">
        <v>8297</v>
      </c>
      <c r="T2230" t="b">
        <v>1</v>
      </c>
    </row>
    <row r="2231" spans="1:20" ht="66" x14ac:dyDescent="0.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 s="9">
        <f>(I2231/86400)+25569+(-5/24)</f>
        <v>41519.958333333328</v>
      </c>
      <c r="K2231">
        <v>1375113391</v>
      </c>
      <c r="L2231" s="9">
        <f>($K2231/86400)+DATE(1970,1,1)</f>
        <v>41484.664247685185</v>
      </c>
      <c r="M2231" t="b">
        <v>0</v>
      </c>
      <c r="N2231">
        <v>539</v>
      </c>
      <c r="O2231" s="5">
        <f>($E2231/$D2231)*100</f>
        <v>171.04755366949576</v>
      </c>
      <c r="P2231">
        <f>AVERAGE($E2231,$N2231)</f>
        <v>7121.665</v>
      </c>
      <c r="Q2231" t="s">
        <v>8333</v>
      </c>
      <c r="R2231" t="s">
        <v>8351</v>
      </c>
      <c r="S2231" t="s">
        <v>8297</v>
      </c>
      <c r="T2231" t="b">
        <v>1</v>
      </c>
    </row>
    <row r="2232" spans="1:20" ht="66" x14ac:dyDescent="0.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 s="9">
        <f>(I2232/86400)+25569+(-5/24)</f>
        <v>41754.672766203701</v>
      </c>
      <c r="K2232">
        <v>1395868127</v>
      </c>
      <c r="L2232" s="9">
        <f>($K2232/86400)+DATE(1970,1,1)</f>
        <v>41724.881099537037</v>
      </c>
      <c r="M2232" t="b">
        <v>0</v>
      </c>
      <c r="N2232">
        <v>498</v>
      </c>
      <c r="O2232" s="5">
        <f>($E2232/$D2232)*100</f>
        <v>125.95294117647057</v>
      </c>
      <c r="P2232">
        <f>AVERAGE($E2232,$N2232)</f>
        <v>5602</v>
      </c>
      <c r="Q2232" t="s">
        <v>8333</v>
      </c>
      <c r="R2232" t="s">
        <v>8351</v>
      </c>
      <c r="S2232" t="s">
        <v>8297</v>
      </c>
      <c r="T2232" t="b">
        <v>1</v>
      </c>
    </row>
    <row r="2233" spans="1:20" ht="66" x14ac:dyDescent="0.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 s="9">
        <f>(I2233/86400)+25569+(-5/24)</f>
        <v>41450</v>
      </c>
      <c r="K2233">
        <v>1369864301</v>
      </c>
      <c r="L2233" s="9">
        <f>($K2233/86400)+DATE(1970,1,1)</f>
        <v>41423.910891203705</v>
      </c>
      <c r="M2233" t="b">
        <v>0</v>
      </c>
      <c r="N2233">
        <v>1113</v>
      </c>
      <c r="O2233" s="5">
        <f>($E2233/$D2233)*100</f>
        <v>1212.1296000000002</v>
      </c>
      <c r="P2233">
        <f>AVERAGE($E2233,$N2233)</f>
        <v>15708.12</v>
      </c>
      <c r="Q2233" t="s">
        <v>8333</v>
      </c>
      <c r="R2233" t="s">
        <v>8351</v>
      </c>
      <c r="S2233" t="s">
        <v>8297</v>
      </c>
      <c r="T2233" t="b">
        <v>1</v>
      </c>
    </row>
    <row r="2234" spans="1:20" ht="49.5" x14ac:dyDescent="0.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 s="9">
        <f>(I2234/86400)+25569+(-5/24)</f>
        <v>41838.916666666664</v>
      </c>
      <c r="K2234">
        <v>1402945408</v>
      </c>
      <c r="L2234" s="9">
        <f>($K2234/86400)+DATE(1970,1,1)</f>
        <v>41806.794074074074</v>
      </c>
      <c r="M2234" t="b">
        <v>0</v>
      </c>
      <c r="N2234">
        <v>988</v>
      </c>
      <c r="O2234" s="5">
        <f>($E2234/$D2234)*100</f>
        <v>495.8</v>
      </c>
      <c r="P2234">
        <f>AVERAGE($E2234,$N2234)</f>
        <v>12889</v>
      </c>
      <c r="Q2234" t="s">
        <v>8333</v>
      </c>
      <c r="R2234" t="s">
        <v>8351</v>
      </c>
      <c r="S2234" t="s">
        <v>8297</v>
      </c>
      <c r="T2234" t="b">
        <v>1</v>
      </c>
    </row>
    <row r="2235" spans="1:20" ht="49.5" x14ac:dyDescent="0.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 s="9">
        <f>(I2235/86400)+25569+(-5/24)</f>
        <v>42351.791666666664</v>
      </c>
      <c r="K2235">
        <v>1448269539</v>
      </c>
      <c r="L2235" s="9">
        <f>($K2235/86400)+DATE(1970,1,1)</f>
        <v>42331.378923611112</v>
      </c>
      <c r="M2235" t="b">
        <v>0</v>
      </c>
      <c r="N2235">
        <v>391</v>
      </c>
      <c r="O2235" s="5">
        <f>($E2235/$D2235)*100</f>
        <v>332.03999999999996</v>
      </c>
      <c r="P2235">
        <f>AVERAGE($E2235,$N2235)</f>
        <v>4346</v>
      </c>
      <c r="Q2235" t="s">
        <v>8333</v>
      </c>
      <c r="R2235" t="s">
        <v>8351</v>
      </c>
      <c r="S2235" t="s">
        <v>8297</v>
      </c>
      <c r="T2235" t="b">
        <v>1</v>
      </c>
    </row>
    <row r="2236" spans="1:20" ht="66" x14ac:dyDescent="0.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 s="9">
        <f>(I2236/86400)+25569+(-5/24)</f>
        <v>42740.616284722222</v>
      </c>
      <c r="K2236">
        <v>1481053647</v>
      </c>
      <c r="L2236" s="9">
        <f>($K2236/86400)+DATE(1970,1,1)</f>
        <v>42710.824618055558</v>
      </c>
      <c r="M2236" t="b">
        <v>0</v>
      </c>
      <c r="N2236">
        <v>28</v>
      </c>
      <c r="O2236" s="5">
        <f>($E2236/$D2236)*100</f>
        <v>1165</v>
      </c>
      <c r="P2236">
        <f>AVERAGE($E2236,$N2236)</f>
        <v>596.5</v>
      </c>
      <c r="Q2236" t="s">
        <v>8333</v>
      </c>
      <c r="R2236" t="s">
        <v>8351</v>
      </c>
      <c r="S2236" t="s">
        <v>8297</v>
      </c>
      <c r="T2236" t="b">
        <v>1</v>
      </c>
    </row>
    <row r="2237" spans="1:20" ht="49.5" x14ac:dyDescent="0.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 s="9">
        <f>(I2237/86400)+25569+(-5/24)</f>
        <v>42091.772118055553</v>
      </c>
      <c r="K2237">
        <v>1424997111</v>
      </c>
      <c r="L2237" s="9">
        <f>($K2237/86400)+DATE(1970,1,1)</f>
        <v>42062.022118055553</v>
      </c>
      <c r="M2237" t="b">
        <v>0</v>
      </c>
      <c r="N2237">
        <v>147</v>
      </c>
      <c r="O2237" s="5">
        <f>($E2237/$D2237)*100</f>
        <v>153.3153846153846</v>
      </c>
      <c r="P2237">
        <f>AVERAGE($E2237,$N2237)</f>
        <v>10039</v>
      </c>
      <c r="Q2237" t="s">
        <v>8333</v>
      </c>
      <c r="R2237" t="s">
        <v>8351</v>
      </c>
      <c r="S2237" t="s">
        <v>8297</v>
      </c>
      <c r="T2237" t="b">
        <v>1</v>
      </c>
    </row>
    <row r="2238" spans="1:20" ht="49.5" x14ac:dyDescent="0.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 s="9">
        <f>(I2238/86400)+25569+(-5/24)</f>
        <v>42401.408831018511</v>
      </c>
      <c r="K2238">
        <v>1451746123</v>
      </c>
      <c r="L2238" s="9">
        <f>($K2238/86400)+DATE(1970,1,1)</f>
        <v>42371.617164351846</v>
      </c>
      <c r="M2238" t="b">
        <v>0</v>
      </c>
      <c r="N2238">
        <v>680</v>
      </c>
      <c r="O2238" s="5">
        <f>($E2238/$D2238)*100</f>
        <v>537.10714285714289</v>
      </c>
      <c r="P2238">
        <f>AVERAGE($E2238,$N2238)</f>
        <v>7859.5</v>
      </c>
      <c r="Q2238" t="s">
        <v>8333</v>
      </c>
      <c r="R2238" t="s">
        <v>8351</v>
      </c>
      <c r="S2238" t="s">
        <v>8297</v>
      </c>
      <c r="T2238" t="b">
        <v>1</v>
      </c>
    </row>
    <row r="2239" spans="1:20" ht="66" x14ac:dyDescent="0.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 s="9">
        <f>(I2239/86400)+25569+(-5/24)</f>
        <v>41955.124305555553</v>
      </c>
      <c r="K2239">
        <v>1412294683</v>
      </c>
      <c r="L2239" s="9">
        <f>($K2239/86400)+DATE(1970,1,1)</f>
        <v>41915.003275462965</v>
      </c>
      <c r="M2239" t="b">
        <v>0</v>
      </c>
      <c r="N2239">
        <v>983</v>
      </c>
      <c r="O2239" s="5">
        <f>($E2239/$D2239)*100</f>
        <v>352.92777777777775</v>
      </c>
      <c r="P2239">
        <f>AVERAGE($E2239,$N2239)</f>
        <v>32255</v>
      </c>
      <c r="Q2239" t="s">
        <v>8333</v>
      </c>
      <c r="R2239" t="s">
        <v>8351</v>
      </c>
      <c r="S2239" t="s">
        <v>8297</v>
      </c>
      <c r="T2239" t="b">
        <v>1</v>
      </c>
    </row>
    <row r="2240" spans="1:20" ht="49.5" x14ac:dyDescent="0.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 s="9">
        <f>(I2240/86400)+25569+(-5/24)</f>
        <v>42804.41337962963</v>
      </c>
      <c r="K2240">
        <v>1486565716</v>
      </c>
      <c r="L2240" s="9">
        <f>($K2240/86400)+DATE(1970,1,1)</f>
        <v>42774.621712962966</v>
      </c>
      <c r="M2240" t="b">
        <v>0</v>
      </c>
      <c r="N2240">
        <v>79</v>
      </c>
      <c r="O2240" s="5">
        <f>($E2240/$D2240)*100</f>
        <v>137.4</v>
      </c>
      <c r="P2240">
        <f>AVERAGE($E2240,$N2240)</f>
        <v>2787.5</v>
      </c>
      <c r="Q2240" t="s">
        <v>8333</v>
      </c>
      <c r="R2240" t="s">
        <v>8351</v>
      </c>
      <c r="S2240" t="s">
        <v>8297</v>
      </c>
      <c r="T2240" t="b">
        <v>1</v>
      </c>
    </row>
    <row r="2241" spans="1:20" ht="49.5" x14ac:dyDescent="0.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 s="9">
        <f>(I2241/86400)+25569+(-5/24)</f>
        <v>41608.959722222222</v>
      </c>
      <c r="K2241">
        <v>1382742014</v>
      </c>
      <c r="L2241" s="9">
        <f>($K2241/86400)+DATE(1970,1,1)</f>
        <v>41572.958495370374</v>
      </c>
      <c r="M2241" t="b">
        <v>0</v>
      </c>
      <c r="N2241">
        <v>426</v>
      </c>
      <c r="O2241" s="5">
        <f>($E2241/$D2241)*100</f>
        <v>128.02668</v>
      </c>
      <c r="P2241">
        <f>AVERAGE($E2241,$N2241)</f>
        <v>16216.334999999999</v>
      </c>
      <c r="Q2241" t="s">
        <v>8333</v>
      </c>
      <c r="R2241" t="s">
        <v>8351</v>
      </c>
      <c r="S2241" t="s">
        <v>8297</v>
      </c>
      <c r="T2241" t="b">
        <v>1</v>
      </c>
    </row>
    <row r="2242" spans="1:20" ht="66" x14ac:dyDescent="0.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 s="9">
        <f>(I2242/86400)+25569+(-5/24)</f>
        <v>42482.617407407401</v>
      </c>
      <c r="K2242">
        <v>1458762544</v>
      </c>
      <c r="L2242" s="9">
        <f>($K2242/86400)+DATE(1970,1,1)</f>
        <v>42452.825740740736</v>
      </c>
      <c r="M2242" t="b">
        <v>0</v>
      </c>
      <c r="N2242">
        <v>96</v>
      </c>
      <c r="O2242" s="5">
        <f>($E2242/$D2242)*100</f>
        <v>270.68</v>
      </c>
      <c r="P2242">
        <f>AVERAGE($E2242,$N2242)</f>
        <v>6815</v>
      </c>
      <c r="Q2242" t="s">
        <v>8333</v>
      </c>
      <c r="R2242" t="s">
        <v>8351</v>
      </c>
      <c r="S2242" t="s">
        <v>8297</v>
      </c>
      <c r="T2242" t="b">
        <v>1</v>
      </c>
    </row>
    <row r="2243" spans="1:20" ht="66" x14ac:dyDescent="0.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 s="9">
        <f>(I2243/86400)+25569+(-5/24)</f>
        <v>42796.619212962956</v>
      </c>
      <c r="K2243">
        <v>1485892300</v>
      </c>
      <c r="L2243" s="9">
        <f>($K2243/86400)+DATE(1970,1,1)</f>
        <v>42766.827546296292</v>
      </c>
      <c r="M2243" t="b">
        <v>0</v>
      </c>
      <c r="N2243">
        <v>163</v>
      </c>
      <c r="O2243" s="5">
        <f>($E2243/$D2243)*100</f>
        <v>806.4</v>
      </c>
      <c r="P2243">
        <f>AVERAGE($E2243,$N2243)</f>
        <v>4113.5</v>
      </c>
      <c r="Q2243" t="s">
        <v>8333</v>
      </c>
      <c r="R2243" t="s">
        <v>8351</v>
      </c>
      <c r="S2243" t="s">
        <v>8297</v>
      </c>
      <c r="T2243" t="b">
        <v>1</v>
      </c>
    </row>
    <row r="2244" spans="1:20" ht="49.5" x14ac:dyDescent="0.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 s="9">
        <f>(I2244/86400)+25569+(-5/24)</f>
        <v>41604.918055555558</v>
      </c>
      <c r="K2244">
        <v>1382449733</v>
      </c>
      <c r="L2244" s="9">
        <f>($K2244/86400)+DATE(1970,1,1)</f>
        <v>41569.575613425928</v>
      </c>
      <c r="M2244" t="b">
        <v>0</v>
      </c>
      <c r="N2244">
        <v>2525</v>
      </c>
      <c r="O2244" s="5">
        <f>($E2244/$D2244)*100</f>
        <v>1360.0976000000001</v>
      </c>
      <c r="P2244">
        <f>AVERAGE($E2244,$N2244)</f>
        <v>69267.38</v>
      </c>
      <c r="Q2244" t="s">
        <v>8333</v>
      </c>
      <c r="R2244" t="s">
        <v>8351</v>
      </c>
      <c r="S2244" t="s">
        <v>8297</v>
      </c>
      <c r="T2244" t="b">
        <v>1</v>
      </c>
    </row>
    <row r="2245" spans="1:20" ht="66" x14ac:dyDescent="0.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 s="9">
        <f>(I2245/86400)+25569+(-5/24)</f>
        <v>42806.916666666664</v>
      </c>
      <c r="K2245">
        <v>1488823290</v>
      </c>
      <c r="L2245" s="9">
        <f>($K2245/86400)+DATE(1970,1,1)</f>
        <v>42800.751041666663</v>
      </c>
      <c r="M2245" t="b">
        <v>0</v>
      </c>
      <c r="N2245">
        <v>2035</v>
      </c>
      <c r="O2245" s="5">
        <f>($E2245/$D2245)*100</f>
        <v>930250</v>
      </c>
      <c r="P2245">
        <f>AVERAGE($E2245,$N2245)</f>
        <v>5668.75</v>
      </c>
      <c r="Q2245" t="s">
        <v>8333</v>
      </c>
      <c r="R2245" t="s">
        <v>8351</v>
      </c>
      <c r="S2245" t="s">
        <v>8297</v>
      </c>
      <c r="T2245" t="b">
        <v>1</v>
      </c>
    </row>
    <row r="2246" spans="1:20" ht="66" x14ac:dyDescent="0.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 s="9">
        <f>(I2246/86400)+25569+(-5/24)</f>
        <v>42659.645833333336</v>
      </c>
      <c r="K2246">
        <v>1475609946</v>
      </c>
      <c r="L2246" s="9">
        <f>($K2246/86400)+DATE(1970,1,1)</f>
        <v>42647.818819444445</v>
      </c>
      <c r="M2246" t="b">
        <v>0</v>
      </c>
      <c r="N2246">
        <v>290</v>
      </c>
      <c r="O2246" s="5">
        <f>($E2246/$D2246)*100</f>
        <v>377.02</v>
      </c>
      <c r="P2246">
        <f>AVERAGE($E2246,$N2246)</f>
        <v>9570.5</v>
      </c>
      <c r="Q2246" t="s">
        <v>8333</v>
      </c>
      <c r="R2246" t="s">
        <v>8351</v>
      </c>
      <c r="S2246" t="s">
        <v>8297</v>
      </c>
      <c r="T2246" t="b">
        <v>1</v>
      </c>
    </row>
    <row r="2247" spans="1:20" ht="49.5" x14ac:dyDescent="0.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 s="9">
        <f>(I2247/86400)+25569+(-5/24)</f>
        <v>41691.541666666664</v>
      </c>
      <c r="K2247">
        <v>1390323617</v>
      </c>
      <c r="L2247" s="9">
        <f>($K2247/86400)+DATE(1970,1,1)</f>
        <v>41660.70853009259</v>
      </c>
      <c r="M2247" t="b">
        <v>0</v>
      </c>
      <c r="N2247">
        <v>1980</v>
      </c>
      <c r="O2247" s="5">
        <f>($E2247/$D2247)*100</f>
        <v>2647.0250000000001</v>
      </c>
      <c r="P2247">
        <f>AVERAGE($E2247,$N2247)</f>
        <v>53930.5</v>
      </c>
      <c r="Q2247" t="s">
        <v>8333</v>
      </c>
      <c r="R2247" t="s">
        <v>8351</v>
      </c>
      <c r="S2247" t="s">
        <v>8297</v>
      </c>
      <c r="T2247" t="b">
        <v>1</v>
      </c>
    </row>
    <row r="2248" spans="1:20" ht="66" x14ac:dyDescent="0.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 s="9">
        <f>(I2248/86400)+25569+(-5/24)</f>
        <v>42251.583449074074</v>
      </c>
      <c r="K2248">
        <v>1438801210</v>
      </c>
      <c r="L2248" s="9">
        <f>($K2248/86400)+DATE(1970,1,1)</f>
        <v>42221.79178240741</v>
      </c>
      <c r="M2248" t="b">
        <v>0</v>
      </c>
      <c r="N2248">
        <v>57</v>
      </c>
      <c r="O2248" s="5">
        <f>($E2248/$D2248)*100</f>
        <v>100.12</v>
      </c>
      <c r="P2248">
        <f>AVERAGE($E2248,$N2248)</f>
        <v>1280</v>
      </c>
      <c r="Q2248" t="s">
        <v>8333</v>
      </c>
      <c r="R2248" t="s">
        <v>8351</v>
      </c>
      <c r="S2248" t="s">
        <v>8297</v>
      </c>
      <c r="T2248" t="b">
        <v>1</v>
      </c>
    </row>
    <row r="2249" spans="1:20" ht="49.5" x14ac:dyDescent="0.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 s="9">
        <f>(I2249/86400)+25569+(-5/24)</f>
        <v>42214.457928240743</v>
      </c>
      <c r="K2249">
        <v>1436975965</v>
      </c>
      <c r="L2249" s="9">
        <f>($K2249/86400)+DATE(1970,1,1)</f>
        <v>42200.666261574079</v>
      </c>
      <c r="M2249" t="b">
        <v>0</v>
      </c>
      <c r="N2249">
        <v>380</v>
      </c>
      <c r="O2249" s="5">
        <f>($E2249/$D2249)*100</f>
        <v>104.45405405405405</v>
      </c>
      <c r="P2249">
        <f>AVERAGE($E2249,$N2249)</f>
        <v>9852</v>
      </c>
      <c r="Q2249" t="s">
        <v>8333</v>
      </c>
      <c r="R2249" t="s">
        <v>8351</v>
      </c>
      <c r="S2249" t="s">
        <v>8297</v>
      </c>
      <c r="T2249" t="b">
        <v>1</v>
      </c>
    </row>
    <row r="2250" spans="1:20" ht="66" x14ac:dyDescent="0.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 s="9">
        <f>(I2250/86400)+25569+(-5/24)</f>
        <v>42718.667569444442</v>
      </c>
      <c r="K2250">
        <v>1479157278</v>
      </c>
      <c r="L2250" s="9">
        <f>($K2250/86400)+DATE(1970,1,1)</f>
        <v>42688.875902777778</v>
      </c>
      <c r="M2250" t="b">
        <v>0</v>
      </c>
      <c r="N2250">
        <v>128</v>
      </c>
      <c r="O2250" s="5">
        <f>($E2250/$D2250)*100</f>
        <v>107.21428571428571</v>
      </c>
      <c r="P2250">
        <f>AVERAGE($E2250,$N2250)</f>
        <v>3816.5</v>
      </c>
      <c r="Q2250" t="s">
        <v>8333</v>
      </c>
      <c r="R2250" t="s">
        <v>8351</v>
      </c>
      <c r="S2250" t="s">
        <v>8297</v>
      </c>
      <c r="T2250" t="b">
        <v>1</v>
      </c>
    </row>
    <row r="2251" spans="1:20" ht="49.5" x14ac:dyDescent="0.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 s="9">
        <f>(I2251/86400)+25569+(-5/24)</f>
        <v>41366.453298611108</v>
      </c>
      <c r="K2251">
        <v>1362329565</v>
      </c>
      <c r="L2251" s="9">
        <f>($K2251/86400)+DATE(1970,1,1)</f>
        <v>41336.703298611115</v>
      </c>
      <c r="M2251" t="b">
        <v>0</v>
      </c>
      <c r="N2251">
        <v>180</v>
      </c>
      <c r="O2251" s="5">
        <f>($E2251/$D2251)*100</f>
        <v>168.77142857142857</v>
      </c>
      <c r="P2251">
        <f>AVERAGE($E2251,$N2251)</f>
        <v>3043.5</v>
      </c>
      <c r="Q2251" t="s">
        <v>8333</v>
      </c>
      <c r="R2251" t="s">
        <v>8351</v>
      </c>
      <c r="S2251" t="s">
        <v>8297</v>
      </c>
      <c r="T2251" t="b">
        <v>1</v>
      </c>
    </row>
    <row r="2252" spans="1:20" ht="66" x14ac:dyDescent="0.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 s="9">
        <f>(I2252/86400)+25569+(-5/24)</f>
        <v>42706.838807870365</v>
      </c>
      <c r="K2252">
        <v>1478131673</v>
      </c>
      <c r="L2252" s="9">
        <f>($K2252/86400)+DATE(1970,1,1)</f>
        <v>42677.005474537036</v>
      </c>
      <c r="M2252" t="b">
        <v>0</v>
      </c>
      <c r="N2252">
        <v>571</v>
      </c>
      <c r="O2252" s="5">
        <f>($E2252/$D2252)*100</f>
        <v>975.11200000000008</v>
      </c>
      <c r="P2252">
        <f>AVERAGE($E2252,$N2252)</f>
        <v>122174.5</v>
      </c>
      <c r="Q2252" t="s">
        <v>8333</v>
      </c>
      <c r="R2252" t="s">
        <v>8351</v>
      </c>
      <c r="S2252" t="s">
        <v>8297</v>
      </c>
      <c r="T2252" t="b">
        <v>1</v>
      </c>
    </row>
    <row r="2253" spans="1:20" ht="49.5" x14ac:dyDescent="0.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 s="9">
        <f>(I2253/86400)+25569+(-5/24)</f>
        <v>41867.137465277774</v>
      </c>
      <c r="K2253">
        <v>1406362677</v>
      </c>
      <c r="L2253" s="9">
        <f>($K2253/86400)+DATE(1970,1,1)</f>
        <v>41846.34579861111</v>
      </c>
      <c r="M2253" t="b">
        <v>0</v>
      </c>
      <c r="N2253">
        <v>480</v>
      </c>
      <c r="O2253" s="5">
        <f>($E2253/$D2253)*100</f>
        <v>134.44929411764704</v>
      </c>
      <c r="P2253">
        <f>AVERAGE($E2253,$N2253)</f>
        <v>5954.0950000000003</v>
      </c>
      <c r="Q2253" t="s">
        <v>8333</v>
      </c>
      <c r="R2253" t="s">
        <v>8351</v>
      </c>
      <c r="S2253" t="s">
        <v>8297</v>
      </c>
      <c r="T2253" t="b">
        <v>1</v>
      </c>
    </row>
    <row r="2254" spans="1:20" ht="66" x14ac:dyDescent="0.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 s="9">
        <f>(I2254/86400)+25569+(-5/24)</f>
        <v>42588.119652777772</v>
      </c>
      <c r="K2254">
        <v>1469173938</v>
      </c>
      <c r="L2254" s="9">
        <f>($K2254/86400)+DATE(1970,1,1)</f>
        <v>42573.327986111108</v>
      </c>
      <c r="M2254" t="b">
        <v>0</v>
      </c>
      <c r="N2254">
        <v>249</v>
      </c>
      <c r="O2254" s="5">
        <f>($E2254/$D2254)*100</f>
        <v>272.27777777777777</v>
      </c>
      <c r="P2254">
        <f>AVERAGE($E2254,$N2254)</f>
        <v>12377</v>
      </c>
      <c r="Q2254" t="s">
        <v>8333</v>
      </c>
      <c r="R2254" t="s">
        <v>8351</v>
      </c>
      <c r="S2254" t="s">
        <v>8297</v>
      </c>
      <c r="T2254" t="b">
        <v>1</v>
      </c>
    </row>
    <row r="2255" spans="1:20" ht="66" x14ac:dyDescent="0.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 s="9">
        <f>(I2255/86400)+25569+(-5/24)</f>
        <v>42326.46466435185</v>
      </c>
      <c r="K2255">
        <v>1445267347</v>
      </c>
      <c r="L2255" s="9">
        <f>($K2255/86400)+DATE(1970,1,1)</f>
        <v>42296.631331018521</v>
      </c>
      <c r="M2255" t="b">
        <v>0</v>
      </c>
      <c r="N2255">
        <v>84</v>
      </c>
      <c r="O2255" s="5">
        <f>($E2255/$D2255)*100</f>
        <v>112.6875</v>
      </c>
      <c r="P2255">
        <f>AVERAGE($E2255,$N2255)</f>
        <v>4549.5</v>
      </c>
      <c r="Q2255" t="s">
        <v>8333</v>
      </c>
      <c r="R2255" t="s">
        <v>8351</v>
      </c>
      <c r="S2255" t="s">
        <v>8297</v>
      </c>
      <c r="T2255" t="b">
        <v>1</v>
      </c>
    </row>
    <row r="2256" spans="1:20" ht="49.5" x14ac:dyDescent="0.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 s="9">
        <f>(I2256/86400)+25569+(-5/24)</f>
        <v>42759.439444444441</v>
      </c>
      <c r="K2256">
        <v>1484667168</v>
      </c>
      <c r="L2256" s="9">
        <f>($K2256/86400)+DATE(1970,1,1)</f>
        <v>42752.647777777776</v>
      </c>
      <c r="M2256" t="b">
        <v>0</v>
      </c>
      <c r="N2256">
        <v>197</v>
      </c>
      <c r="O2256" s="5">
        <f>($E2256/$D2256)*100</f>
        <v>459.8</v>
      </c>
      <c r="P2256">
        <f>AVERAGE($E2256,$N2256)</f>
        <v>1248</v>
      </c>
      <c r="Q2256" t="s">
        <v>8333</v>
      </c>
      <c r="R2256" t="s">
        <v>8351</v>
      </c>
      <c r="S2256" t="s">
        <v>8297</v>
      </c>
      <c r="T2256" t="b">
        <v>1</v>
      </c>
    </row>
    <row r="2257" spans="1:20" ht="33" x14ac:dyDescent="0.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 s="9">
        <f>(I2257/86400)+25569+(-5/24)</f>
        <v>42497.743645833332</v>
      </c>
      <c r="K2257">
        <v>1460069451</v>
      </c>
      <c r="L2257" s="9">
        <f>($K2257/86400)+DATE(1970,1,1)</f>
        <v>42467.951979166668</v>
      </c>
      <c r="M2257" t="b">
        <v>0</v>
      </c>
      <c r="N2257">
        <v>271</v>
      </c>
      <c r="O2257" s="5">
        <f>($E2257/$D2257)*100</f>
        <v>286.65822784810126</v>
      </c>
      <c r="P2257">
        <f>AVERAGE($E2257,$N2257)</f>
        <v>5797</v>
      </c>
      <c r="Q2257" t="s">
        <v>8333</v>
      </c>
      <c r="R2257" t="s">
        <v>8351</v>
      </c>
      <c r="S2257" t="s">
        <v>8297</v>
      </c>
      <c r="T2257" t="b">
        <v>1</v>
      </c>
    </row>
    <row r="2258" spans="1:20" ht="66" x14ac:dyDescent="0.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 s="9">
        <f>(I2258/86400)+25569+(-5/24)</f>
        <v>42696.243587962956</v>
      </c>
      <c r="K2258">
        <v>1478602246</v>
      </c>
      <c r="L2258" s="9">
        <f>($K2258/86400)+DATE(1970,1,1)</f>
        <v>42682.451921296291</v>
      </c>
      <c r="M2258" t="b">
        <v>0</v>
      </c>
      <c r="N2258">
        <v>50</v>
      </c>
      <c r="O2258" s="5">
        <f>($E2258/$D2258)*100</f>
        <v>222.70833333333334</v>
      </c>
      <c r="P2258">
        <f>AVERAGE($E2258,$N2258)</f>
        <v>559.5</v>
      </c>
      <c r="Q2258" t="s">
        <v>8333</v>
      </c>
      <c r="R2258" t="s">
        <v>8351</v>
      </c>
      <c r="S2258" t="s">
        <v>8297</v>
      </c>
      <c r="T2258" t="b">
        <v>1</v>
      </c>
    </row>
    <row r="2259" spans="1:20" ht="66" x14ac:dyDescent="0.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 s="9">
        <f>(I2259/86400)+25569+(-5/24)</f>
        <v>42540.749999999993</v>
      </c>
      <c r="K2259">
        <v>1463351329</v>
      </c>
      <c r="L2259" s="9">
        <f>($K2259/86400)+DATE(1970,1,1)</f>
        <v>42505.936678240745</v>
      </c>
      <c r="M2259" t="b">
        <v>0</v>
      </c>
      <c r="N2259">
        <v>169</v>
      </c>
      <c r="O2259" s="5">
        <f>($E2259/$D2259)*100</f>
        <v>636.14</v>
      </c>
      <c r="P2259">
        <f>AVERAGE($E2259,$N2259)</f>
        <v>8036.25</v>
      </c>
      <c r="Q2259" t="s">
        <v>8333</v>
      </c>
      <c r="R2259" t="s">
        <v>8351</v>
      </c>
      <c r="S2259" t="s">
        <v>8297</v>
      </c>
      <c r="T2259" t="b">
        <v>1</v>
      </c>
    </row>
    <row r="2260" spans="1:20" ht="33" x14ac:dyDescent="0.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 s="9">
        <f>(I2260/86400)+25569+(-5/24)</f>
        <v>42166.542673611104</v>
      </c>
      <c r="K2260">
        <v>1431453687</v>
      </c>
      <c r="L2260" s="9">
        <f>($K2260/86400)+DATE(1970,1,1)</f>
        <v>42136.75100694444</v>
      </c>
      <c r="M2260" t="b">
        <v>0</v>
      </c>
      <c r="N2260">
        <v>205</v>
      </c>
      <c r="O2260" s="5">
        <f>($E2260/$D2260)*100</f>
        <v>146.5</v>
      </c>
      <c r="P2260">
        <f>AVERAGE($E2260,$N2260)</f>
        <v>1714</v>
      </c>
      <c r="Q2260" t="s">
        <v>8333</v>
      </c>
      <c r="R2260" t="s">
        <v>8351</v>
      </c>
      <c r="S2260" t="s">
        <v>8297</v>
      </c>
      <c r="T2260" t="b">
        <v>1</v>
      </c>
    </row>
    <row r="2261" spans="1:20" ht="49.5" x14ac:dyDescent="0.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 s="9">
        <f>(I2261/86400)+25569+(-5/24)</f>
        <v>42712.59648148148</v>
      </c>
      <c r="K2261">
        <v>1480360736</v>
      </c>
      <c r="L2261" s="9">
        <f>($K2261/86400)+DATE(1970,1,1)</f>
        <v>42702.804814814815</v>
      </c>
      <c r="M2261" t="b">
        <v>0</v>
      </c>
      <c r="N2261">
        <v>206</v>
      </c>
      <c r="O2261" s="5">
        <f>($E2261/$D2261)*100</f>
        <v>1867.1</v>
      </c>
      <c r="P2261">
        <f>AVERAGE($E2261,$N2261)</f>
        <v>9438.5</v>
      </c>
      <c r="Q2261" t="s">
        <v>8333</v>
      </c>
      <c r="R2261" t="s">
        <v>8351</v>
      </c>
      <c r="S2261" t="s">
        <v>8297</v>
      </c>
      <c r="T2261" t="b">
        <v>1</v>
      </c>
    </row>
    <row r="2262" spans="1:20" ht="66" x14ac:dyDescent="0.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 s="9">
        <f>(I2262/86400)+25569+(-5/24)</f>
        <v>41724.766782407409</v>
      </c>
      <c r="K2262">
        <v>1393287850</v>
      </c>
      <c r="L2262" s="9">
        <f>($K2262/86400)+DATE(1970,1,1)</f>
        <v>41695.016782407409</v>
      </c>
      <c r="M2262" t="b">
        <v>0</v>
      </c>
      <c r="N2262">
        <v>84</v>
      </c>
      <c r="O2262" s="5">
        <f>($E2262/$D2262)*100</f>
        <v>326.92</v>
      </c>
      <c r="P2262">
        <f>AVERAGE($E2262,$N2262)</f>
        <v>4128.5</v>
      </c>
      <c r="Q2262" t="s">
        <v>8333</v>
      </c>
      <c r="R2262" t="s">
        <v>8351</v>
      </c>
      <c r="S2262" t="s">
        <v>8297</v>
      </c>
      <c r="T2262" t="b">
        <v>1</v>
      </c>
    </row>
    <row r="2263" spans="1:20" ht="66" x14ac:dyDescent="0.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 s="9">
        <f>(I2263/86400)+25569+(-5/24)</f>
        <v>42780.516435185178</v>
      </c>
      <c r="K2263">
        <v>1485278620</v>
      </c>
      <c r="L2263" s="9">
        <f>($K2263/86400)+DATE(1970,1,1)</f>
        <v>42759.724768518514</v>
      </c>
      <c r="M2263" t="b">
        <v>0</v>
      </c>
      <c r="N2263">
        <v>210</v>
      </c>
      <c r="O2263" s="5">
        <f>($E2263/$D2263)*100</f>
        <v>779.5</v>
      </c>
      <c r="P2263">
        <f>AVERAGE($E2263,$N2263)</f>
        <v>4002.5</v>
      </c>
      <c r="Q2263" t="s">
        <v>8333</v>
      </c>
      <c r="R2263" t="s">
        <v>8351</v>
      </c>
      <c r="S2263" t="s">
        <v>8297</v>
      </c>
      <c r="T2263" t="b">
        <v>1</v>
      </c>
    </row>
    <row r="2264" spans="1:20" ht="49.5" x14ac:dyDescent="0.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 s="9">
        <f>(I2264/86400)+25569+(-5/24)</f>
        <v>41960.791666666664</v>
      </c>
      <c r="K2264">
        <v>1413295358</v>
      </c>
      <c r="L2264" s="9">
        <f>($K2264/86400)+DATE(1970,1,1)</f>
        <v>41926.585162037038</v>
      </c>
      <c r="M2264" t="b">
        <v>0</v>
      </c>
      <c r="N2264">
        <v>181</v>
      </c>
      <c r="O2264" s="5">
        <f>($E2264/$D2264)*100</f>
        <v>154.15151515151516</v>
      </c>
      <c r="P2264">
        <f>AVERAGE($E2264,$N2264)</f>
        <v>2634</v>
      </c>
      <c r="Q2264" t="s">
        <v>8333</v>
      </c>
      <c r="R2264" t="s">
        <v>8351</v>
      </c>
      <c r="S2264" t="s">
        <v>8297</v>
      </c>
      <c r="T2264" t="b">
        <v>1</v>
      </c>
    </row>
    <row r="2265" spans="1:20" ht="49.5" x14ac:dyDescent="0.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 s="9">
        <f>(I2265/86400)+25569+(-5/24)</f>
        <v>42035.623993055553</v>
      </c>
      <c r="K2265">
        <v>1420919913</v>
      </c>
      <c r="L2265" s="9">
        <f>($K2265/86400)+DATE(1970,1,1)</f>
        <v>42014.832326388889</v>
      </c>
      <c r="M2265" t="b">
        <v>0</v>
      </c>
      <c r="N2265">
        <v>60</v>
      </c>
      <c r="O2265" s="5">
        <f>($E2265/$D2265)*100</f>
        <v>115.54666666666667</v>
      </c>
      <c r="P2265">
        <f>AVERAGE($E2265,$N2265)</f>
        <v>4363</v>
      </c>
      <c r="Q2265" t="s">
        <v>8333</v>
      </c>
      <c r="R2265" t="s">
        <v>8351</v>
      </c>
      <c r="S2265" t="s">
        <v>8297</v>
      </c>
      <c r="T2265" t="b">
        <v>1</v>
      </c>
    </row>
    <row r="2266" spans="1:20" ht="66" x14ac:dyDescent="0.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 s="9">
        <f>(I2266/86400)+25569+(-5/24)</f>
        <v>42512.916666666664</v>
      </c>
      <c r="K2266">
        <v>1462543114</v>
      </c>
      <c r="L2266" s="9">
        <f>($K2266/86400)+DATE(1970,1,1)</f>
        <v>42496.582337962958</v>
      </c>
      <c r="M2266" t="b">
        <v>0</v>
      </c>
      <c r="N2266">
        <v>445</v>
      </c>
      <c r="O2266" s="5">
        <f>($E2266/$D2266)*100</f>
        <v>180.03333333333333</v>
      </c>
      <c r="P2266">
        <f>AVERAGE($E2266,$N2266)</f>
        <v>5623.5</v>
      </c>
      <c r="Q2266" t="s">
        <v>8333</v>
      </c>
      <c r="R2266" t="s">
        <v>8351</v>
      </c>
      <c r="S2266" t="s">
        <v>8297</v>
      </c>
      <c r="T2266" t="b">
        <v>1</v>
      </c>
    </row>
    <row r="2267" spans="1:20" ht="66" x14ac:dyDescent="0.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 s="9">
        <f>(I2267/86400)+25569+(-5/24)</f>
        <v>42696.644756944443</v>
      </c>
      <c r="K2267">
        <v>1479241707</v>
      </c>
      <c r="L2267" s="9">
        <f>($K2267/86400)+DATE(1970,1,1)</f>
        <v>42689.853090277778</v>
      </c>
      <c r="M2267" t="b">
        <v>0</v>
      </c>
      <c r="N2267">
        <v>17</v>
      </c>
      <c r="O2267" s="5">
        <f>($E2267/$D2267)*100</f>
        <v>298.5</v>
      </c>
      <c r="P2267">
        <f>AVERAGE($E2267,$N2267)</f>
        <v>307</v>
      </c>
      <c r="Q2267" t="s">
        <v>8333</v>
      </c>
      <c r="R2267" t="s">
        <v>8351</v>
      </c>
      <c r="S2267" t="s">
        <v>8297</v>
      </c>
      <c r="T2267" t="b">
        <v>1</v>
      </c>
    </row>
    <row r="2268" spans="1:20" ht="49.5" x14ac:dyDescent="0.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 s="9">
        <f>(I2268/86400)+25569+(-5/24)</f>
        <v>42486.874999999993</v>
      </c>
      <c r="K2268">
        <v>1460235592</v>
      </c>
      <c r="L2268" s="9">
        <f>($K2268/86400)+DATE(1970,1,1)</f>
        <v>42469.874907407408</v>
      </c>
      <c r="M2268" t="b">
        <v>0</v>
      </c>
      <c r="N2268">
        <v>194</v>
      </c>
      <c r="O2268" s="5">
        <f>($E2268/$D2268)*100</f>
        <v>320.26666666666665</v>
      </c>
      <c r="P2268">
        <f>AVERAGE($E2268,$N2268)</f>
        <v>2499</v>
      </c>
      <c r="Q2268" t="s">
        <v>8333</v>
      </c>
      <c r="R2268" t="s">
        <v>8351</v>
      </c>
      <c r="S2268" t="s">
        <v>8297</v>
      </c>
      <c r="T2268" t="b">
        <v>1</v>
      </c>
    </row>
    <row r="2269" spans="1:20" ht="66" x14ac:dyDescent="0.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 s="9">
        <f>(I2269/86400)+25569+(-5/24)</f>
        <v>41993.833333333336</v>
      </c>
      <c r="K2269">
        <v>1416945297</v>
      </c>
      <c r="L2269" s="9">
        <f>($K2269/86400)+DATE(1970,1,1)</f>
        <v>41968.829826388886</v>
      </c>
      <c r="M2269" t="b">
        <v>0</v>
      </c>
      <c r="N2269">
        <v>404</v>
      </c>
      <c r="O2269" s="5">
        <f>($E2269/$D2269)*100</f>
        <v>380.52499999999998</v>
      </c>
      <c r="P2269">
        <f>AVERAGE($E2269,$N2269)</f>
        <v>38254.5</v>
      </c>
      <c r="Q2269" t="s">
        <v>8333</v>
      </c>
      <c r="R2269" t="s">
        <v>8351</v>
      </c>
      <c r="S2269" t="s">
        <v>8297</v>
      </c>
      <c r="T2269" t="b">
        <v>1</v>
      </c>
    </row>
    <row r="2270" spans="1:20" ht="66" x14ac:dyDescent="0.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 s="9">
        <f>(I2270/86400)+25569+(-5/24)</f>
        <v>42805.874016203707</v>
      </c>
      <c r="K2270">
        <v>1486691915</v>
      </c>
      <c r="L2270" s="9">
        <f>($K2270/86400)+DATE(1970,1,1)</f>
        <v>42776.082349537042</v>
      </c>
      <c r="M2270" t="b">
        <v>0</v>
      </c>
      <c r="N2270">
        <v>194</v>
      </c>
      <c r="O2270" s="5">
        <f>($E2270/$D2270)*100</f>
        <v>102.60000000000001</v>
      </c>
      <c r="P2270">
        <f>AVERAGE($E2270,$N2270)</f>
        <v>14461</v>
      </c>
      <c r="Q2270" t="s">
        <v>8333</v>
      </c>
      <c r="R2270" t="s">
        <v>8351</v>
      </c>
      <c r="S2270" t="s">
        <v>8297</v>
      </c>
      <c r="T2270" t="b">
        <v>1</v>
      </c>
    </row>
    <row r="2271" spans="1:20" ht="49.5" x14ac:dyDescent="0.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 s="9">
        <f>(I2271/86400)+25569+(-5/24)</f>
        <v>42800.999999999993</v>
      </c>
      <c r="K2271">
        <v>1486745663</v>
      </c>
      <c r="L2271" s="9">
        <f>($K2271/86400)+DATE(1970,1,1)</f>
        <v>42776.704432870371</v>
      </c>
      <c r="M2271" t="b">
        <v>0</v>
      </c>
      <c r="N2271">
        <v>902</v>
      </c>
      <c r="O2271" s="5">
        <f>($E2271/$D2271)*100</f>
        <v>1801.64</v>
      </c>
      <c r="P2271">
        <f>AVERAGE($E2271,$N2271)</f>
        <v>22971.5</v>
      </c>
      <c r="Q2271" t="s">
        <v>8333</v>
      </c>
      <c r="R2271" t="s">
        <v>8351</v>
      </c>
      <c r="S2271" t="s">
        <v>8297</v>
      </c>
      <c r="T2271" t="b">
        <v>1</v>
      </c>
    </row>
    <row r="2272" spans="1:20" ht="49.5" x14ac:dyDescent="0.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 s="9">
        <f>(I2272/86400)+25569+(-5/24)</f>
        <v>42745.707638888889</v>
      </c>
      <c r="K2272">
        <v>1482353513</v>
      </c>
      <c r="L2272" s="9">
        <f>($K2272/86400)+DATE(1970,1,1)</f>
        <v>42725.869363425925</v>
      </c>
      <c r="M2272" t="b">
        <v>0</v>
      </c>
      <c r="N2272">
        <v>1670</v>
      </c>
      <c r="O2272" s="5">
        <f>($E2272/$D2272)*100</f>
        <v>720.24800000000005</v>
      </c>
      <c r="P2272">
        <f>AVERAGE($E2272,$N2272)</f>
        <v>90866</v>
      </c>
      <c r="Q2272" t="s">
        <v>8333</v>
      </c>
      <c r="R2272" t="s">
        <v>8351</v>
      </c>
      <c r="S2272" t="s">
        <v>8297</v>
      </c>
      <c r="T2272" t="b">
        <v>1</v>
      </c>
    </row>
    <row r="2273" spans="1:20" ht="66" x14ac:dyDescent="0.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 s="9">
        <f>(I2273/86400)+25569+(-5/24)</f>
        <v>42713.791712962957</v>
      </c>
      <c r="K2273">
        <v>1478736004</v>
      </c>
      <c r="L2273" s="9">
        <f>($K2273/86400)+DATE(1970,1,1)</f>
        <v>42684.000046296293</v>
      </c>
      <c r="M2273" t="b">
        <v>0</v>
      </c>
      <c r="N2273">
        <v>1328</v>
      </c>
      <c r="O2273" s="5">
        <f>($E2273/$D2273)*100</f>
        <v>283.09000000000003</v>
      </c>
      <c r="P2273">
        <f>AVERAGE($E2273,$N2273)</f>
        <v>28973</v>
      </c>
      <c r="Q2273" t="s">
        <v>8333</v>
      </c>
      <c r="R2273" t="s">
        <v>8351</v>
      </c>
      <c r="S2273" t="s">
        <v>8297</v>
      </c>
      <c r="T2273" t="b">
        <v>1</v>
      </c>
    </row>
    <row r="2274" spans="1:20" ht="49.5" x14ac:dyDescent="0.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 s="9">
        <f>(I2274/86400)+25569+(-5/24)</f>
        <v>42345.491157407407</v>
      </c>
      <c r="K2274">
        <v>1446914836</v>
      </c>
      <c r="L2274" s="9">
        <f>($K2274/86400)+DATE(1970,1,1)</f>
        <v>42315.699490740742</v>
      </c>
      <c r="M2274" t="b">
        <v>0</v>
      </c>
      <c r="N2274">
        <v>944</v>
      </c>
      <c r="O2274" s="5">
        <f>($E2274/$D2274)*100</f>
        <v>1356.6000000000001</v>
      </c>
      <c r="P2274">
        <f>AVERAGE($E2274,$N2274)</f>
        <v>7255</v>
      </c>
      <c r="Q2274" t="s">
        <v>8333</v>
      </c>
      <c r="R2274" t="s">
        <v>8351</v>
      </c>
      <c r="S2274" t="s">
        <v>8297</v>
      </c>
      <c r="T2274" t="b">
        <v>1</v>
      </c>
    </row>
    <row r="2275" spans="1:20" ht="66" x14ac:dyDescent="0.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 s="9">
        <f>(I2275/86400)+25569+(-5/24)</f>
        <v>42806.299097222225</v>
      </c>
      <c r="K2275">
        <v>1487164242</v>
      </c>
      <c r="L2275" s="9">
        <f>($K2275/86400)+DATE(1970,1,1)</f>
        <v>42781.549097222218</v>
      </c>
      <c r="M2275" t="b">
        <v>0</v>
      </c>
      <c r="N2275">
        <v>147</v>
      </c>
      <c r="O2275" s="5">
        <f>($E2275/$D2275)*100</f>
        <v>220.35999999999999</v>
      </c>
      <c r="P2275">
        <f>AVERAGE($E2275,$N2275)</f>
        <v>2828</v>
      </c>
      <c r="Q2275" t="s">
        <v>8333</v>
      </c>
      <c r="R2275" t="s">
        <v>8351</v>
      </c>
      <c r="S2275" t="s">
        <v>8297</v>
      </c>
      <c r="T2275" t="b">
        <v>1</v>
      </c>
    </row>
    <row r="2276" spans="1:20" ht="66" x14ac:dyDescent="0.3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 s="9">
        <f>(I2276/86400)+25569+(-5/24)</f>
        <v>41693.292326388888</v>
      </c>
      <c r="K2276">
        <v>1390564857</v>
      </c>
      <c r="L2276" s="9">
        <f>($K2276/86400)+DATE(1970,1,1)</f>
        <v>41663.500659722224</v>
      </c>
      <c r="M2276" t="b">
        <v>0</v>
      </c>
      <c r="N2276">
        <v>99</v>
      </c>
      <c r="O2276" s="5">
        <f>($E2276/$D2276)*100</f>
        <v>119.6</v>
      </c>
      <c r="P2276">
        <f>AVERAGE($E2276,$N2276)</f>
        <v>1544.5</v>
      </c>
      <c r="Q2276" t="s">
        <v>8333</v>
      </c>
      <c r="R2276" t="s">
        <v>8351</v>
      </c>
      <c r="S2276" t="s">
        <v>8297</v>
      </c>
      <c r="T2276" t="b">
        <v>1</v>
      </c>
    </row>
    <row r="2277" spans="1:20" ht="49.5" x14ac:dyDescent="0.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 s="9">
        <f>(I2277/86400)+25569+(-5/24)</f>
        <v>41995.408321759256</v>
      </c>
      <c r="K2277">
        <v>1416667679</v>
      </c>
      <c r="L2277" s="9">
        <f>($K2277/86400)+DATE(1970,1,1)</f>
        <v>41965.616655092592</v>
      </c>
      <c r="M2277" t="b">
        <v>0</v>
      </c>
      <c r="N2277">
        <v>79</v>
      </c>
      <c r="O2277" s="5">
        <f>($E2277/$D2277)*100</f>
        <v>407.76923076923077</v>
      </c>
      <c r="P2277">
        <f>AVERAGE($E2277,$N2277)</f>
        <v>1364.75</v>
      </c>
      <c r="Q2277" t="s">
        <v>8333</v>
      </c>
      <c r="R2277" t="s">
        <v>8351</v>
      </c>
      <c r="S2277" t="s">
        <v>8297</v>
      </c>
      <c r="T2277" t="b">
        <v>1</v>
      </c>
    </row>
    <row r="2278" spans="1:20" ht="66" x14ac:dyDescent="0.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 s="9">
        <f>(I2278/86400)+25569+(-5/24)</f>
        <v>41644.443159722221</v>
      </c>
      <c r="K2278">
        <v>1386344289</v>
      </c>
      <c r="L2278" s="9">
        <f>($K2278/86400)+DATE(1970,1,1)</f>
        <v>41614.651493055557</v>
      </c>
      <c r="M2278" t="b">
        <v>0</v>
      </c>
      <c r="N2278">
        <v>75</v>
      </c>
      <c r="O2278" s="5">
        <f>($E2278/$D2278)*100</f>
        <v>105.81826105905425</v>
      </c>
      <c r="P2278">
        <f>AVERAGE($E2278,$N2278)</f>
        <v>2465.5</v>
      </c>
      <c r="Q2278" t="s">
        <v>8333</v>
      </c>
      <c r="R2278" t="s">
        <v>8351</v>
      </c>
      <c r="S2278" t="s">
        <v>8297</v>
      </c>
      <c r="T2278" t="b">
        <v>1</v>
      </c>
    </row>
    <row r="2279" spans="1:20" ht="66" x14ac:dyDescent="0.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 s="9">
        <f>(I2279/86400)+25569+(-5/24)</f>
        <v>40966.470173611109</v>
      </c>
      <c r="K2279">
        <v>1327767423</v>
      </c>
      <c r="L2279" s="9">
        <f>($K2279/86400)+DATE(1970,1,1)</f>
        <v>40936.678506944445</v>
      </c>
      <c r="M2279" t="b">
        <v>0</v>
      </c>
      <c r="N2279">
        <v>207</v>
      </c>
      <c r="O2279" s="5">
        <f>($E2279/$D2279)*100</f>
        <v>141.08235294117648</v>
      </c>
      <c r="P2279">
        <f>AVERAGE($E2279,$N2279)</f>
        <v>6099.5</v>
      </c>
      <c r="Q2279" t="s">
        <v>8333</v>
      </c>
      <c r="R2279" t="s">
        <v>8351</v>
      </c>
      <c r="S2279" t="s">
        <v>8297</v>
      </c>
      <c r="T2279" t="b">
        <v>1</v>
      </c>
    </row>
    <row r="2280" spans="1:20" ht="49.5" x14ac:dyDescent="0.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 s="9">
        <f>(I2280/86400)+25569+(-5/24)</f>
        <v>42372.749305555553</v>
      </c>
      <c r="K2280">
        <v>1448902867</v>
      </c>
      <c r="L2280" s="9">
        <f>($K2280/86400)+DATE(1970,1,1)</f>
        <v>42338.709108796298</v>
      </c>
      <c r="M2280" t="b">
        <v>0</v>
      </c>
      <c r="N2280">
        <v>102</v>
      </c>
      <c r="O2280" s="5">
        <f>($E2280/$D2280)*100</f>
        <v>270.7</v>
      </c>
      <c r="P2280">
        <f>AVERAGE($E2280,$N2280)</f>
        <v>2758</v>
      </c>
      <c r="Q2280" t="s">
        <v>8333</v>
      </c>
      <c r="R2280" t="s">
        <v>8351</v>
      </c>
      <c r="S2280" t="s">
        <v>8297</v>
      </c>
      <c r="T2280" t="b">
        <v>1</v>
      </c>
    </row>
    <row r="2281" spans="1:20" ht="66" x14ac:dyDescent="0.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 s="9">
        <f>(I2281/86400)+25569+(-5/24)</f>
        <v>42038.958333333336</v>
      </c>
      <c r="K2281">
        <v>1421436099</v>
      </c>
      <c r="L2281" s="9">
        <f>($K2281/86400)+DATE(1970,1,1)</f>
        <v>42020.806701388894</v>
      </c>
      <c r="M2281" t="b">
        <v>0</v>
      </c>
      <c r="N2281">
        <v>32</v>
      </c>
      <c r="O2281" s="5">
        <f>($E2281/$D2281)*100</f>
        <v>153.80000000000001</v>
      </c>
      <c r="P2281">
        <f>AVERAGE($E2281,$N2281)</f>
        <v>785</v>
      </c>
      <c r="Q2281" t="s">
        <v>8333</v>
      </c>
      <c r="R2281" t="s">
        <v>8351</v>
      </c>
      <c r="S2281" t="s">
        <v>8297</v>
      </c>
      <c r="T2281" t="b">
        <v>1</v>
      </c>
    </row>
    <row r="2282" spans="1:20" ht="66" x14ac:dyDescent="0.3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 s="9">
        <f>(I2282/86400)+25569+(-5/24)</f>
        <v>42264.416562499995</v>
      </c>
      <c r="K2282">
        <v>1439909991</v>
      </c>
      <c r="L2282" s="9">
        <f>($K2282/86400)+DATE(1970,1,1)</f>
        <v>42234.624895833331</v>
      </c>
      <c r="M2282" t="b">
        <v>0</v>
      </c>
      <c r="N2282">
        <v>480</v>
      </c>
      <c r="O2282" s="5">
        <f>($E2282/$D2282)*100</f>
        <v>403.57653061224488</v>
      </c>
      <c r="P2282">
        <f>AVERAGE($E2282,$N2282)</f>
        <v>20015.25</v>
      </c>
      <c r="Q2282" t="s">
        <v>8333</v>
      </c>
      <c r="R2282" t="s">
        <v>8351</v>
      </c>
      <c r="S2282" t="s">
        <v>8297</v>
      </c>
      <c r="T2282" t="b">
        <v>1</v>
      </c>
    </row>
    <row r="2283" spans="1:20" ht="66" x14ac:dyDescent="0.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 s="9">
        <f>(I2283/86400)+25569+(-5/24)</f>
        <v>40749.076388888883</v>
      </c>
      <c r="K2283">
        <v>1306219897</v>
      </c>
      <c r="L2283" s="9">
        <f>($K2283/86400)+DATE(1970,1,1)</f>
        <v>40687.285844907405</v>
      </c>
      <c r="M2283" t="b">
        <v>0</v>
      </c>
      <c r="N2283">
        <v>11</v>
      </c>
      <c r="O2283" s="5">
        <f>($E2283/$D2283)*100</f>
        <v>185</v>
      </c>
      <c r="P2283">
        <f>AVERAGE($E2283,$N2283)</f>
        <v>283</v>
      </c>
      <c r="Q2283" t="s">
        <v>8325</v>
      </c>
      <c r="R2283" t="s">
        <v>8326</v>
      </c>
      <c r="S2283" t="s">
        <v>8276</v>
      </c>
      <c r="T2283" t="b">
        <v>1</v>
      </c>
    </row>
    <row r="2284" spans="1:20" ht="49.5" x14ac:dyDescent="0.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 s="9">
        <f>(I2284/86400)+25569+(-5/24)</f>
        <v>42382.966273148144</v>
      </c>
      <c r="K2284">
        <v>1447560686</v>
      </c>
      <c r="L2284" s="9">
        <f>($K2284/86400)+DATE(1970,1,1)</f>
        <v>42323.17460648148</v>
      </c>
      <c r="M2284" t="b">
        <v>0</v>
      </c>
      <c r="N2284">
        <v>12</v>
      </c>
      <c r="O2284" s="5">
        <f>($E2284/$D2284)*100</f>
        <v>185.33333333333331</v>
      </c>
      <c r="P2284">
        <f>AVERAGE($E2284,$N2284)</f>
        <v>701</v>
      </c>
      <c r="Q2284" t="s">
        <v>8325</v>
      </c>
      <c r="R2284" t="s">
        <v>8326</v>
      </c>
      <c r="S2284" t="s">
        <v>8276</v>
      </c>
      <c r="T2284" t="b">
        <v>1</v>
      </c>
    </row>
    <row r="2285" spans="1:20" ht="66" x14ac:dyDescent="0.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 s="9">
        <f>(I2285/86400)+25569+(-5/24)</f>
        <v>41037.875046296293</v>
      </c>
      <c r="K2285">
        <v>1331348404</v>
      </c>
      <c r="L2285" s="9">
        <f>($K2285/86400)+DATE(1970,1,1)</f>
        <v>40978.125046296293</v>
      </c>
      <c r="M2285" t="b">
        <v>0</v>
      </c>
      <c r="N2285">
        <v>48</v>
      </c>
      <c r="O2285" s="5">
        <f>($E2285/$D2285)*100</f>
        <v>100.85533333333332</v>
      </c>
      <c r="P2285">
        <f>AVERAGE($E2285,$N2285)</f>
        <v>1536.83</v>
      </c>
      <c r="Q2285" t="s">
        <v>8325</v>
      </c>
      <c r="R2285" t="s">
        <v>8326</v>
      </c>
      <c r="S2285" t="s">
        <v>8276</v>
      </c>
      <c r="T2285" t="b">
        <v>1</v>
      </c>
    </row>
    <row r="2286" spans="1:20" ht="33" x14ac:dyDescent="0.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 s="9">
        <f>(I2286/86400)+25569+(-5/24)</f>
        <v>40613.958333333328</v>
      </c>
      <c r="K2286">
        <v>1297451245</v>
      </c>
      <c r="L2286" s="9">
        <f>($K2286/86400)+DATE(1970,1,1)</f>
        <v>40585.796817129631</v>
      </c>
      <c r="M2286" t="b">
        <v>0</v>
      </c>
      <c r="N2286">
        <v>59</v>
      </c>
      <c r="O2286" s="5">
        <f>($E2286/$D2286)*100</f>
        <v>106.22116666666668</v>
      </c>
      <c r="P2286">
        <f>AVERAGE($E2286,$N2286)</f>
        <v>3216.1350000000002</v>
      </c>
      <c r="Q2286" t="s">
        <v>8325</v>
      </c>
      <c r="R2286" t="s">
        <v>8326</v>
      </c>
      <c r="S2286" t="s">
        <v>8276</v>
      </c>
      <c r="T2286" t="b">
        <v>1</v>
      </c>
    </row>
    <row r="2287" spans="1:20" ht="66" x14ac:dyDescent="0.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 s="9">
        <f>(I2287/86400)+25569+(-5/24)</f>
        <v>41088.977349537039</v>
      </c>
      <c r="K2287">
        <v>1338352043</v>
      </c>
      <c r="L2287" s="9">
        <f>($K2287/86400)+DATE(1970,1,1)</f>
        <v>41059.185682870375</v>
      </c>
      <c r="M2287" t="b">
        <v>0</v>
      </c>
      <c r="N2287">
        <v>79</v>
      </c>
      <c r="O2287" s="5">
        <f>($E2287/$D2287)*100</f>
        <v>121.36666666666667</v>
      </c>
      <c r="P2287">
        <f>AVERAGE($E2287,$N2287)</f>
        <v>1860</v>
      </c>
      <c r="Q2287" t="s">
        <v>8325</v>
      </c>
      <c r="R2287" t="s">
        <v>8326</v>
      </c>
      <c r="S2287" t="s">
        <v>8276</v>
      </c>
      <c r="T2287" t="b">
        <v>1</v>
      </c>
    </row>
    <row r="2288" spans="1:20" ht="49.5" x14ac:dyDescent="0.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 s="9">
        <f>(I2288/86400)+25569+(-5/24)</f>
        <v>41522.957638888889</v>
      </c>
      <c r="K2288">
        <v>1376003254</v>
      </c>
      <c r="L2288" s="9">
        <f>($K2288/86400)+DATE(1970,1,1)</f>
        <v>41494.963587962964</v>
      </c>
      <c r="M2288" t="b">
        <v>0</v>
      </c>
      <c r="N2288">
        <v>14</v>
      </c>
      <c r="O2288" s="5">
        <f>($E2288/$D2288)*100</f>
        <v>100.06666666666666</v>
      </c>
      <c r="P2288">
        <f>AVERAGE($E2288,$N2288)</f>
        <v>757.5</v>
      </c>
      <c r="Q2288" t="s">
        <v>8325</v>
      </c>
      <c r="R2288" t="s">
        <v>8326</v>
      </c>
      <c r="S2288" t="s">
        <v>8276</v>
      </c>
      <c r="T2288" t="b">
        <v>1</v>
      </c>
    </row>
    <row r="2289" spans="1:20" ht="49.5" x14ac:dyDescent="0.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 s="9">
        <f>(I2289/86400)+25569+(-5/24)</f>
        <v>41813.459027777775</v>
      </c>
      <c r="K2289">
        <v>1401724860</v>
      </c>
      <c r="L2289" s="9">
        <f>($K2289/86400)+DATE(1970,1,1)</f>
        <v>41792.667361111111</v>
      </c>
      <c r="M2289" t="b">
        <v>0</v>
      </c>
      <c r="N2289">
        <v>106</v>
      </c>
      <c r="O2289" s="5">
        <f>($E2289/$D2289)*100</f>
        <v>119.97755555555555</v>
      </c>
      <c r="P2289">
        <f>AVERAGE($E2289,$N2289)</f>
        <v>2752.4949999999999</v>
      </c>
      <c r="Q2289" t="s">
        <v>8325</v>
      </c>
      <c r="R2289" t="s">
        <v>8326</v>
      </c>
      <c r="S2289" t="s">
        <v>8276</v>
      </c>
      <c r="T2289" t="b">
        <v>1</v>
      </c>
    </row>
    <row r="2290" spans="1:20" ht="66" x14ac:dyDescent="0.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 s="9">
        <f>(I2290/86400)+25569+(-5/24)</f>
        <v>41086.541666666664</v>
      </c>
      <c r="K2290">
        <v>1339098689</v>
      </c>
      <c r="L2290" s="9">
        <f>($K2290/86400)+DATE(1970,1,1)</f>
        <v>41067.827418981484</v>
      </c>
      <c r="M2290" t="b">
        <v>0</v>
      </c>
      <c r="N2290">
        <v>25</v>
      </c>
      <c r="O2290" s="5">
        <f>($E2290/$D2290)*100</f>
        <v>100.1</v>
      </c>
      <c r="P2290">
        <f>AVERAGE($E2290,$N2290)</f>
        <v>513</v>
      </c>
      <c r="Q2290" t="s">
        <v>8325</v>
      </c>
      <c r="R2290" t="s">
        <v>8326</v>
      </c>
      <c r="S2290" t="s">
        <v>8276</v>
      </c>
      <c r="T2290" t="b">
        <v>1</v>
      </c>
    </row>
    <row r="2291" spans="1:20" ht="66" x14ac:dyDescent="0.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 s="9">
        <f>(I2291/86400)+25569+(-5/24)</f>
        <v>41614.765277777777</v>
      </c>
      <c r="K2291">
        <v>1382659060</v>
      </c>
      <c r="L2291" s="9">
        <f>($K2291/86400)+DATE(1970,1,1)</f>
        <v>41571.998379629629</v>
      </c>
      <c r="M2291" t="b">
        <v>0</v>
      </c>
      <c r="N2291">
        <v>25</v>
      </c>
      <c r="O2291" s="5">
        <f>($E2291/$D2291)*100</f>
        <v>107.4</v>
      </c>
      <c r="P2291">
        <f>AVERAGE($E2291,$N2291)</f>
        <v>818</v>
      </c>
      <c r="Q2291" t="s">
        <v>8325</v>
      </c>
      <c r="R2291" t="s">
        <v>8326</v>
      </c>
      <c r="S2291" t="s">
        <v>8276</v>
      </c>
      <c r="T2291" t="b">
        <v>1</v>
      </c>
    </row>
    <row r="2292" spans="1:20" ht="66" x14ac:dyDescent="0.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 s="9">
        <f>(I2292/86400)+25569+(-5/24)</f>
        <v>40148.5</v>
      </c>
      <c r="K2292">
        <v>1252908330</v>
      </c>
      <c r="L2292" s="9">
        <f>($K2292/86400)+DATE(1970,1,1)</f>
        <v>40070.253819444442</v>
      </c>
      <c r="M2292" t="b">
        <v>0</v>
      </c>
      <c r="N2292">
        <v>29</v>
      </c>
      <c r="O2292" s="5">
        <f>($E2292/$D2292)*100</f>
        <v>104.06666666666666</v>
      </c>
      <c r="P2292">
        <f>AVERAGE($E2292,$N2292)</f>
        <v>795</v>
      </c>
      <c r="Q2292" t="s">
        <v>8325</v>
      </c>
      <c r="R2292" t="s">
        <v>8326</v>
      </c>
      <c r="S2292" t="s">
        <v>8276</v>
      </c>
      <c r="T2292" t="b">
        <v>1</v>
      </c>
    </row>
    <row r="2293" spans="1:20" ht="66" x14ac:dyDescent="0.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 s="9">
        <f>(I2293/86400)+25569+(-5/24)</f>
        <v>41021.958333333328</v>
      </c>
      <c r="K2293">
        <v>1332199618</v>
      </c>
      <c r="L2293" s="9">
        <f>($K2293/86400)+DATE(1970,1,1)</f>
        <v>40987.977060185185</v>
      </c>
      <c r="M2293" t="b">
        <v>0</v>
      </c>
      <c r="N2293">
        <v>43</v>
      </c>
      <c r="O2293" s="5">
        <f>($E2293/$D2293)*100</f>
        <v>172.8</v>
      </c>
      <c r="P2293">
        <f>AVERAGE($E2293,$N2293)</f>
        <v>2181.5</v>
      </c>
      <c r="Q2293" t="s">
        <v>8325</v>
      </c>
      <c r="R2293" t="s">
        <v>8326</v>
      </c>
      <c r="S2293" t="s">
        <v>8276</v>
      </c>
      <c r="T2293" t="b">
        <v>1</v>
      </c>
    </row>
    <row r="2294" spans="1:20" ht="49.5" x14ac:dyDescent="0.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 s="9">
        <f>(I2294/86400)+25569+(-5/24)</f>
        <v>41017.489305555551</v>
      </c>
      <c r="K2294">
        <v>1332175476</v>
      </c>
      <c r="L2294" s="9">
        <f>($K2294/86400)+DATE(1970,1,1)</f>
        <v>40987.697638888887</v>
      </c>
      <c r="M2294" t="b">
        <v>0</v>
      </c>
      <c r="N2294">
        <v>46</v>
      </c>
      <c r="O2294" s="5">
        <f>($E2294/$D2294)*100</f>
        <v>107.2505</v>
      </c>
      <c r="P2294">
        <f>AVERAGE($E2294,$N2294)</f>
        <v>1095.5050000000001</v>
      </c>
      <c r="Q2294" t="s">
        <v>8325</v>
      </c>
      <c r="R2294" t="s">
        <v>8326</v>
      </c>
      <c r="S2294" t="s">
        <v>8276</v>
      </c>
      <c r="T2294" t="b">
        <v>1</v>
      </c>
    </row>
    <row r="2295" spans="1:20" ht="33" x14ac:dyDescent="0.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 s="9">
        <f>(I2295/86400)+25569+(-5/24)</f>
        <v>41176.957638888889</v>
      </c>
      <c r="K2295">
        <v>1346345999</v>
      </c>
      <c r="L2295" s="9">
        <f>($K2295/86400)+DATE(1970,1,1)</f>
        <v>41151.708321759259</v>
      </c>
      <c r="M2295" t="b">
        <v>0</v>
      </c>
      <c r="N2295">
        <v>27</v>
      </c>
      <c r="O2295" s="5">
        <f>($E2295/$D2295)*100</f>
        <v>108.23529411764706</v>
      </c>
      <c r="P2295">
        <f>AVERAGE($E2295,$N2295)</f>
        <v>473.5</v>
      </c>
      <c r="Q2295" t="s">
        <v>8325</v>
      </c>
      <c r="R2295" t="s">
        <v>8326</v>
      </c>
      <c r="S2295" t="s">
        <v>8276</v>
      </c>
      <c r="T2295" t="b">
        <v>1</v>
      </c>
    </row>
    <row r="2296" spans="1:20" ht="66" x14ac:dyDescent="0.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 s="9">
        <f>(I2296/86400)+25569+(-5/24)</f>
        <v>41294.514814814815</v>
      </c>
      <c r="K2296">
        <v>1356110480</v>
      </c>
      <c r="L2296" s="9">
        <f>($K2296/86400)+DATE(1970,1,1)</f>
        <v>41264.72314814815</v>
      </c>
      <c r="M2296" t="b">
        <v>0</v>
      </c>
      <c r="N2296">
        <v>112</v>
      </c>
      <c r="O2296" s="5">
        <f>($E2296/$D2296)*100</f>
        <v>146.08079999999998</v>
      </c>
      <c r="P2296">
        <f>AVERAGE($E2296,$N2296)</f>
        <v>3708.02</v>
      </c>
      <c r="Q2296" t="s">
        <v>8325</v>
      </c>
      <c r="R2296" t="s">
        <v>8326</v>
      </c>
      <c r="S2296" t="s">
        <v>8276</v>
      </c>
      <c r="T2296" t="b">
        <v>1</v>
      </c>
    </row>
    <row r="2297" spans="1:20" ht="66" x14ac:dyDescent="0.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 s="9">
        <f>(I2297/86400)+25569+(-5/24)</f>
        <v>41300.746018518512</v>
      </c>
      <c r="K2297">
        <v>1356648856</v>
      </c>
      <c r="L2297" s="9">
        <f>($K2297/86400)+DATE(1970,1,1)</f>
        <v>41270.954351851848</v>
      </c>
      <c r="M2297" t="b">
        <v>0</v>
      </c>
      <c r="N2297">
        <v>34</v>
      </c>
      <c r="O2297" s="5">
        <f>($E2297/$D2297)*100</f>
        <v>125.25</v>
      </c>
      <c r="P2297">
        <f>AVERAGE($E2297,$N2297)</f>
        <v>768.5</v>
      </c>
      <c r="Q2297" t="s">
        <v>8325</v>
      </c>
      <c r="R2297" t="s">
        <v>8326</v>
      </c>
      <c r="S2297" t="s">
        <v>8276</v>
      </c>
      <c r="T2297" t="b">
        <v>1</v>
      </c>
    </row>
    <row r="2298" spans="1:20" ht="49.5" x14ac:dyDescent="0.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 s="9">
        <f>(I2298/86400)+25569+(-5/24)</f>
        <v>40962.52344907407</v>
      </c>
      <c r="K2298">
        <v>1326994426</v>
      </c>
      <c r="L2298" s="9">
        <f>($K2298/86400)+DATE(1970,1,1)</f>
        <v>40927.731782407405</v>
      </c>
      <c r="M2298" t="b">
        <v>0</v>
      </c>
      <c r="N2298">
        <v>145</v>
      </c>
      <c r="O2298" s="5">
        <f>($E2298/$D2298)*100</f>
        <v>149.07142857142856</v>
      </c>
      <c r="P2298">
        <f>AVERAGE($E2298,$N2298)</f>
        <v>5290</v>
      </c>
      <c r="Q2298" t="s">
        <v>8325</v>
      </c>
      <c r="R2298" t="s">
        <v>8326</v>
      </c>
      <c r="S2298" t="s">
        <v>8276</v>
      </c>
      <c r="T2298" t="b">
        <v>1</v>
      </c>
    </row>
    <row r="2299" spans="1:20" ht="33" x14ac:dyDescent="0.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 s="9">
        <f>(I2299/86400)+25569+(-5/24)</f>
        <v>40981.957638888889</v>
      </c>
      <c r="K2299">
        <v>1328749249</v>
      </c>
      <c r="L2299" s="9">
        <f>($K2299/86400)+DATE(1970,1,1)</f>
        <v>40948.042233796295</v>
      </c>
      <c r="M2299" t="b">
        <v>0</v>
      </c>
      <c r="N2299">
        <v>19</v>
      </c>
      <c r="O2299" s="5">
        <f>($E2299/$D2299)*100</f>
        <v>100.6</v>
      </c>
      <c r="P2299">
        <f>AVERAGE($E2299,$N2299)</f>
        <v>512.5</v>
      </c>
      <c r="Q2299" t="s">
        <v>8325</v>
      </c>
      <c r="R2299" t="s">
        <v>8326</v>
      </c>
      <c r="S2299" t="s">
        <v>8276</v>
      </c>
      <c r="T2299" t="b">
        <v>1</v>
      </c>
    </row>
    <row r="2300" spans="1:20" ht="49.5" x14ac:dyDescent="0.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 s="9">
        <f>(I2300/86400)+25569+(-5/24)</f>
        <v>41724.59065972222</v>
      </c>
      <c r="K2300">
        <v>1393272633</v>
      </c>
      <c r="L2300" s="9">
        <f>($K2300/86400)+DATE(1970,1,1)</f>
        <v>41694.84065972222</v>
      </c>
      <c r="M2300" t="b">
        <v>0</v>
      </c>
      <c r="N2300">
        <v>288</v>
      </c>
      <c r="O2300" s="5">
        <f>($E2300/$D2300)*100</f>
        <v>105.07333333333332</v>
      </c>
      <c r="P2300">
        <f>AVERAGE($E2300,$N2300)</f>
        <v>15905</v>
      </c>
      <c r="Q2300" t="s">
        <v>8325</v>
      </c>
      <c r="R2300" t="s">
        <v>8326</v>
      </c>
      <c r="S2300" t="s">
        <v>8276</v>
      </c>
      <c r="T2300" t="b">
        <v>1</v>
      </c>
    </row>
    <row r="2301" spans="1:20" ht="49.5" x14ac:dyDescent="0.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 s="9">
        <f>(I2301/86400)+25569+(-5/24)</f>
        <v>40579.824178240735</v>
      </c>
      <c r="K2301">
        <v>1295657209</v>
      </c>
      <c r="L2301" s="9">
        <f>($K2301/86400)+DATE(1970,1,1)</f>
        <v>40565.032511574071</v>
      </c>
      <c r="M2301" t="b">
        <v>0</v>
      </c>
      <c r="N2301">
        <v>14</v>
      </c>
      <c r="O2301" s="5">
        <f>($E2301/$D2301)*100</f>
        <v>350.16666666666663</v>
      </c>
      <c r="P2301">
        <f>AVERAGE($E2301,$N2301)</f>
        <v>532.25</v>
      </c>
      <c r="Q2301" t="s">
        <v>8325</v>
      </c>
      <c r="R2301" t="s">
        <v>8326</v>
      </c>
      <c r="S2301" t="s">
        <v>8276</v>
      </c>
      <c r="T2301" t="b">
        <v>1</v>
      </c>
    </row>
    <row r="2302" spans="1:20" ht="66" x14ac:dyDescent="0.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 s="9">
        <f>(I2302/86400)+25569+(-5/24)</f>
        <v>41088.518703703703</v>
      </c>
      <c r="K2302">
        <v>1339694816</v>
      </c>
      <c r="L2302" s="9">
        <f>($K2302/86400)+DATE(1970,1,1)</f>
        <v>41074.727037037039</v>
      </c>
      <c r="M2302" t="b">
        <v>0</v>
      </c>
      <c r="N2302">
        <v>7</v>
      </c>
      <c r="O2302" s="5">
        <f>($E2302/$D2302)*100</f>
        <v>101.25</v>
      </c>
      <c r="P2302">
        <f>AVERAGE($E2302,$N2302)</f>
        <v>408.5</v>
      </c>
      <c r="Q2302" t="s">
        <v>8325</v>
      </c>
      <c r="R2302" t="s">
        <v>8326</v>
      </c>
      <c r="S2302" t="s">
        <v>8276</v>
      </c>
      <c r="T2302" t="b">
        <v>1</v>
      </c>
    </row>
    <row r="2303" spans="1:20" ht="33" x14ac:dyDescent="0.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 s="9">
        <f>(I2303/86400)+25569+(-5/24)</f>
        <v>41445.938611111109</v>
      </c>
      <c r="K2303">
        <v>1369193496</v>
      </c>
      <c r="L2303" s="9">
        <f>($K2303/86400)+DATE(1970,1,1)</f>
        <v>41416.146944444445</v>
      </c>
      <c r="M2303" t="b">
        <v>1</v>
      </c>
      <c r="N2303">
        <v>211</v>
      </c>
      <c r="O2303" s="5">
        <f>($E2303/$D2303)*100</f>
        <v>133.6044</v>
      </c>
      <c r="P2303">
        <f>AVERAGE($E2303,$N2303)</f>
        <v>3445.61</v>
      </c>
      <c r="Q2303" t="s">
        <v>8325</v>
      </c>
      <c r="R2303" t="s">
        <v>8329</v>
      </c>
      <c r="S2303" t="s">
        <v>8279</v>
      </c>
      <c r="T2303" t="b">
        <v>1</v>
      </c>
    </row>
    <row r="2304" spans="1:20" ht="49.5" x14ac:dyDescent="0.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 s="9">
        <f>(I2304/86400)+25569+(-5/24)</f>
        <v>41639.083333333328</v>
      </c>
      <c r="K2304">
        <v>1385585434</v>
      </c>
      <c r="L2304" s="9">
        <f>($K2304/86400)+DATE(1970,1,1)</f>
        <v>41605.868449074071</v>
      </c>
      <c r="M2304" t="b">
        <v>1</v>
      </c>
      <c r="N2304">
        <v>85</v>
      </c>
      <c r="O2304" s="5">
        <f>($E2304/$D2304)*100</f>
        <v>170.65217391304347</v>
      </c>
      <c r="P2304">
        <f>AVERAGE($E2304,$N2304)</f>
        <v>2005</v>
      </c>
      <c r="Q2304" t="s">
        <v>8325</v>
      </c>
      <c r="R2304" t="s">
        <v>8329</v>
      </c>
      <c r="S2304" t="s">
        <v>8279</v>
      </c>
      <c r="T2304" t="b">
        <v>1</v>
      </c>
    </row>
    <row r="2305" spans="1:20" ht="66" x14ac:dyDescent="0.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 s="9">
        <f>(I2305/86400)+25569+(-5/24)</f>
        <v>40889.944398148145</v>
      </c>
      <c r="K2305">
        <v>1320287996</v>
      </c>
      <c r="L2305" s="9">
        <f>($K2305/86400)+DATE(1970,1,1)</f>
        <v>40850.111064814817</v>
      </c>
      <c r="M2305" t="b">
        <v>1</v>
      </c>
      <c r="N2305">
        <v>103</v>
      </c>
      <c r="O2305" s="5">
        <f>($E2305/$D2305)*100</f>
        <v>109.35829457364341</v>
      </c>
      <c r="P2305">
        <f>AVERAGE($E2305,$N2305)</f>
        <v>3578.3049999999998</v>
      </c>
      <c r="Q2305" t="s">
        <v>8325</v>
      </c>
      <c r="R2305" t="s">
        <v>8329</v>
      </c>
      <c r="S2305" t="s">
        <v>8279</v>
      </c>
      <c r="T2305" t="b">
        <v>1</v>
      </c>
    </row>
    <row r="2306" spans="1:20" ht="49.5" x14ac:dyDescent="0.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 s="9">
        <f>(I2306/86400)+25569+(-5/24)</f>
        <v>40543.999305555553</v>
      </c>
      <c r="K2306">
        <v>1290281691</v>
      </c>
      <c r="L2306" s="9">
        <f>($K2306/86400)+DATE(1970,1,1)</f>
        <v>40502.815868055557</v>
      </c>
      <c r="M2306" t="b">
        <v>1</v>
      </c>
      <c r="N2306">
        <v>113</v>
      </c>
      <c r="O2306" s="5">
        <f>($E2306/$D2306)*100</f>
        <v>100.70033333333335</v>
      </c>
      <c r="P2306">
        <f>AVERAGE($E2306,$N2306)</f>
        <v>3077.51</v>
      </c>
      <c r="Q2306" t="s">
        <v>8325</v>
      </c>
      <c r="R2306" t="s">
        <v>8329</v>
      </c>
      <c r="S2306" t="s">
        <v>8279</v>
      </c>
      <c r="T2306" t="b">
        <v>1</v>
      </c>
    </row>
    <row r="2307" spans="1:20" ht="66" x14ac:dyDescent="0.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 s="9">
        <f>(I2307/86400)+25569+(-5/24)</f>
        <v>41859.541666666664</v>
      </c>
      <c r="K2307">
        <v>1405356072</v>
      </c>
      <c r="L2307" s="9">
        <f>($K2307/86400)+DATE(1970,1,1)</f>
        <v>41834.695277777777</v>
      </c>
      <c r="M2307" t="b">
        <v>1</v>
      </c>
      <c r="N2307">
        <v>167</v>
      </c>
      <c r="O2307" s="5">
        <f>($E2307/$D2307)*100</f>
        <v>101.22777777777779</v>
      </c>
      <c r="P2307">
        <f>AVERAGE($E2307,$N2307)</f>
        <v>9194</v>
      </c>
      <c r="Q2307" t="s">
        <v>8325</v>
      </c>
      <c r="R2307" t="s">
        <v>8329</v>
      </c>
      <c r="S2307" t="s">
        <v>8279</v>
      </c>
      <c r="T2307" t="b">
        <v>1</v>
      </c>
    </row>
    <row r="2308" spans="1:20" ht="66" x14ac:dyDescent="0.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 s="9">
        <f>(I2308/86400)+25569+(-5/24)</f>
        <v>40977.959826388884</v>
      </c>
      <c r="K2308">
        <v>1328760129</v>
      </c>
      <c r="L2308" s="9">
        <f>($K2308/86400)+DATE(1970,1,1)</f>
        <v>40948.16815972222</v>
      </c>
      <c r="M2308" t="b">
        <v>1</v>
      </c>
      <c r="N2308">
        <v>73</v>
      </c>
      <c r="O2308" s="5">
        <f>($E2308/$D2308)*100</f>
        <v>106.75857142857143</v>
      </c>
      <c r="P2308">
        <f>AVERAGE($E2308,$N2308)</f>
        <v>1904.7750000000001</v>
      </c>
      <c r="Q2308" t="s">
        <v>8325</v>
      </c>
      <c r="R2308" t="s">
        <v>8329</v>
      </c>
      <c r="S2308" t="s">
        <v>8279</v>
      </c>
      <c r="T2308" t="b">
        <v>1</v>
      </c>
    </row>
    <row r="2309" spans="1:20" ht="49.5" x14ac:dyDescent="0.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 s="9">
        <f>(I2309/86400)+25569+(-5/24)</f>
        <v>41034.59407407407</v>
      </c>
      <c r="K2309">
        <v>1333653333</v>
      </c>
      <c r="L2309" s="9">
        <f>($K2309/86400)+DATE(1970,1,1)</f>
        <v>41004.802465277782</v>
      </c>
      <c r="M2309" t="b">
        <v>1</v>
      </c>
      <c r="N2309">
        <v>75</v>
      </c>
      <c r="O2309" s="5">
        <f>($E2309/$D2309)*100</f>
        <v>106.65777537961894</v>
      </c>
      <c r="P2309">
        <f>AVERAGE($E2309,$N2309)</f>
        <v>1085.1300000000001</v>
      </c>
      <c r="Q2309" t="s">
        <v>8325</v>
      </c>
      <c r="R2309" t="s">
        <v>8329</v>
      </c>
      <c r="S2309" t="s">
        <v>8279</v>
      </c>
      <c r="T2309" t="b">
        <v>1</v>
      </c>
    </row>
    <row r="2310" spans="1:20" ht="66" x14ac:dyDescent="0.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 s="9">
        <f>(I2310/86400)+25569+(-5/24)</f>
        <v>41879.833333333328</v>
      </c>
      <c r="K2310">
        <v>1406847996</v>
      </c>
      <c r="L2310" s="9">
        <f>($K2310/86400)+DATE(1970,1,1)</f>
        <v>41851.962916666671</v>
      </c>
      <c r="M2310" t="b">
        <v>1</v>
      </c>
      <c r="N2310">
        <v>614</v>
      </c>
      <c r="O2310" s="5">
        <f>($E2310/$D2310)*100</f>
        <v>101.30622</v>
      </c>
      <c r="P2310">
        <f>AVERAGE($E2310,$N2310)</f>
        <v>25633.555</v>
      </c>
      <c r="Q2310" t="s">
        <v>8325</v>
      </c>
      <c r="R2310" t="s">
        <v>8329</v>
      </c>
      <c r="S2310" t="s">
        <v>8279</v>
      </c>
      <c r="T2310" t="b">
        <v>1</v>
      </c>
    </row>
    <row r="2311" spans="1:20" ht="49.5" x14ac:dyDescent="0.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 s="9">
        <f>(I2311/86400)+25569+(-5/24)</f>
        <v>41342.779363425921</v>
      </c>
      <c r="K2311">
        <v>1359848537</v>
      </c>
      <c r="L2311" s="9">
        <f>($K2311/86400)+DATE(1970,1,1)</f>
        <v>41307.987696759257</v>
      </c>
      <c r="M2311" t="b">
        <v>1</v>
      </c>
      <c r="N2311">
        <v>107</v>
      </c>
      <c r="O2311" s="5">
        <f>($E2311/$D2311)*100</f>
        <v>106.67450000000001</v>
      </c>
      <c r="P2311">
        <f>AVERAGE($E2311,$N2311)</f>
        <v>3253.7350000000001</v>
      </c>
      <c r="Q2311" t="s">
        <v>8325</v>
      </c>
      <c r="R2311" t="s">
        <v>8329</v>
      </c>
      <c r="S2311" t="s">
        <v>8279</v>
      </c>
      <c r="T2311" t="b">
        <v>1</v>
      </c>
    </row>
    <row r="2312" spans="1:20" ht="66" x14ac:dyDescent="0.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 s="9">
        <f>(I2312/86400)+25569+(-5/24)</f>
        <v>41354.54415509259</v>
      </c>
      <c r="K2312">
        <v>1361300615</v>
      </c>
      <c r="L2312" s="9">
        <f>($K2312/86400)+DATE(1970,1,1)</f>
        <v>41324.79415509259</v>
      </c>
      <c r="M2312" t="b">
        <v>1</v>
      </c>
      <c r="N2312">
        <v>1224</v>
      </c>
      <c r="O2312" s="5">
        <f>($E2312/$D2312)*100</f>
        <v>428.83978378378379</v>
      </c>
      <c r="P2312">
        <f>AVERAGE($E2312,$N2312)</f>
        <v>40279.68</v>
      </c>
      <c r="Q2312" t="s">
        <v>8325</v>
      </c>
      <c r="R2312" t="s">
        <v>8329</v>
      </c>
      <c r="S2312" t="s">
        <v>8279</v>
      </c>
      <c r="T2312" t="b">
        <v>1</v>
      </c>
    </row>
    <row r="2313" spans="1:20" ht="49.5" x14ac:dyDescent="0.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 s="9">
        <f>(I2313/86400)+25569+(-5/24)</f>
        <v>41765.796168981477</v>
      </c>
      <c r="K2313">
        <v>1396829189</v>
      </c>
      <c r="L2313" s="9">
        <f>($K2313/86400)+DATE(1970,1,1)</f>
        <v>41736.004502314812</v>
      </c>
      <c r="M2313" t="b">
        <v>1</v>
      </c>
      <c r="N2313">
        <v>104</v>
      </c>
      <c r="O2313" s="5">
        <f>($E2313/$D2313)*100</f>
        <v>104.11111111111111</v>
      </c>
      <c r="P2313">
        <f>AVERAGE($E2313,$N2313)</f>
        <v>4737</v>
      </c>
      <c r="Q2313" t="s">
        <v>8325</v>
      </c>
      <c r="R2313" t="s">
        <v>8329</v>
      </c>
      <c r="S2313" t="s">
        <v>8279</v>
      </c>
      <c r="T2313" t="b">
        <v>1</v>
      </c>
    </row>
    <row r="2314" spans="1:20" ht="49.5" x14ac:dyDescent="0.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 s="9">
        <f>(I2314/86400)+25569+(-5/24)</f>
        <v>41747.75</v>
      </c>
      <c r="K2314">
        <v>1395155478</v>
      </c>
      <c r="L2314" s="9">
        <f>($K2314/86400)+DATE(1970,1,1)</f>
        <v>41716.632847222223</v>
      </c>
      <c r="M2314" t="b">
        <v>1</v>
      </c>
      <c r="N2314">
        <v>79</v>
      </c>
      <c r="O2314" s="5">
        <f>($E2314/$D2314)*100</f>
        <v>107.86666666666666</v>
      </c>
      <c r="P2314">
        <f>AVERAGE($E2314,$N2314)</f>
        <v>1657.5</v>
      </c>
      <c r="Q2314" t="s">
        <v>8325</v>
      </c>
      <c r="R2314" t="s">
        <v>8329</v>
      </c>
      <c r="S2314" t="s">
        <v>8279</v>
      </c>
      <c r="T2314" t="b">
        <v>1</v>
      </c>
    </row>
    <row r="2315" spans="1:20" ht="33" x14ac:dyDescent="0.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 s="9">
        <f>(I2315/86400)+25569+(-5/24)</f>
        <v>41032.750300925924</v>
      </c>
      <c r="K2315">
        <v>1333494026</v>
      </c>
      <c r="L2315" s="9">
        <f>($K2315/86400)+DATE(1970,1,1)</f>
        <v>41002.958634259259</v>
      </c>
      <c r="M2315" t="b">
        <v>1</v>
      </c>
      <c r="N2315">
        <v>157</v>
      </c>
      <c r="O2315" s="5">
        <f>($E2315/$D2315)*100</f>
        <v>175.84040000000002</v>
      </c>
      <c r="P2315">
        <f>AVERAGE($E2315,$N2315)</f>
        <v>4474.51</v>
      </c>
      <c r="Q2315" t="s">
        <v>8325</v>
      </c>
      <c r="R2315" t="s">
        <v>8329</v>
      </c>
      <c r="S2315" t="s">
        <v>8279</v>
      </c>
      <c r="T2315" t="b">
        <v>1</v>
      </c>
    </row>
    <row r="2316" spans="1:20" ht="66" x14ac:dyDescent="0.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 s="9">
        <f>(I2316/86400)+25569+(-5/24)</f>
        <v>41067.343252314815</v>
      </c>
      <c r="K2316">
        <v>1336482857</v>
      </c>
      <c r="L2316" s="9">
        <f>($K2316/86400)+DATE(1970,1,1)</f>
        <v>41037.551585648151</v>
      </c>
      <c r="M2316" t="b">
        <v>1</v>
      </c>
      <c r="N2316">
        <v>50</v>
      </c>
      <c r="O2316" s="5">
        <f>($E2316/$D2316)*100</f>
        <v>156.97</v>
      </c>
      <c r="P2316">
        <f>AVERAGE($E2316,$N2316)</f>
        <v>966.82</v>
      </c>
      <c r="Q2316" t="s">
        <v>8325</v>
      </c>
      <c r="R2316" t="s">
        <v>8329</v>
      </c>
      <c r="S2316" t="s">
        <v>8279</v>
      </c>
      <c r="T2316" t="b">
        <v>1</v>
      </c>
    </row>
    <row r="2317" spans="1:20" ht="49.5" x14ac:dyDescent="0.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 s="9">
        <f>(I2317/86400)+25569+(-5/24)</f>
        <v>41034.517858796295</v>
      </c>
      <c r="K2317">
        <v>1333646743</v>
      </c>
      <c r="L2317" s="9">
        <f>($K2317/86400)+DATE(1970,1,1)</f>
        <v>41004.72619212963</v>
      </c>
      <c r="M2317" t="b">
        <v>1</v>
      </c>
      <c r="N2317">
        <v>64</v>
      </c>
      <c r="O2317" s="5">
        <f>($E2317/$D2317)*100</f>
        <v>102.60000000000001</v>
      </c>
      <c r="P2317">
        <f>AVERAGE($E2317,$N2317)</f>
        <v>1314.5</v>
      </c>
      <c r="Q2317" t="s">
        <v>8325</v>
      </c>
      <c r="R2317" t="s">
        <v>8329</v>
      </c>
      <c r="S2317" t="s">
        <v>8279</v>
      </c>
      <c r="T2317" t="b">
        <v>1</v>
      </c>
    </row>
    <row r="2318" spans="1:20" ht="66" x14ac:dyDescent="0.3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 s="9">
        <f>(I2318/86400)+25569+(-5/24)</f>
        <v>40156.558333333327</v>
      </c>
      <c r="K2318">
        <v>1253726650</v>
      </c>
      <c r="L2318" s="9">
        <f>($K2318/86400)+DATE(1970,1,1)</f>
        <v>40079.725115740745</v>
      </c>
      <c r="M2318" t="b">
        <v>1</v>
      </c>
      <c r="N2318">
        <v>200</v>
      </c>
      <c r="O2318" s="5">
        <f>($E2318/$D2318)*100</f>
        <v>104.04266666666666</v>
      </c>
      <c r="P2318">
        <f>AVERAGE($E2318,$N2318)</f>
        <v>7903.2</v>
      </c>
      <c r="Q2318" t="s">
        <v>8325</v>
      </c>
      <c r="R2318" t="s">
        <v>8329</v>
      </c>
      <c r="S2318" t="s">
        <v>8279</v>
      </c>
      <c r="T2318" t="b">
        <v>1</v>
      </c>
    </row>
    <row r="2319" spans="1:20" ht="66" x14ac:dyDescent="0.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 s="9">
        <f>(I2319/86400)+25569+(-5/24)</f>
        <v>40224</v>
      </c>
      <c r="K2319">
        <v>1263474049</v>
      </c>
      <c r="L2319" s="9">
        <f>($K2319/86400)+DATE(1970,1,1)</f>
        <v>40192.542233796295</v>
      </c>
      <c r="M2319" t="b">
        <v>1</v>
      </c>
      <c r="N2319">
        <v>22</v>
      </c>
      <c r="O2319" s="5">
        <f>($E2319/$D2319)*100</f>
        <v>104</v>
      </c>
      <c r="P2319">
        <f>AVERAGE($E2319,$N2319)</f>
        <v>219</v>
      </c>
      <c r="Q2319" t="s">
        <v>8325</v>
      </c>
      <c r="R2319" t="s">
        <v>8329</v>
      </c>
      <c r="S2319" t="s">
        <v>8279</v>
      </c>
      <c r="T2319" t="b">
        <v>1</v>
      </c>
    </row>
    <row r="2320" spans="1:20" ht="82.5" x14ac:dyDescent="0.3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 s="9">
        <f>(I2320/86400)+25569+(-5/24)</f>
        <v>40081.957638888889</v>
      </c>
      <c r="K2320">
        <v>1251214014</v>
      </c>
      <c r="L2320" s="9">
        <f>($K2320/86400)+DATE(1970,1,1)</f>
        <v>40050.643680555557</v>
      </c>
      <c r="M2320" t="b">
        <v>1</v>
      </c>
      <c r="N2320">
        <v>163</v>
      </c>
      <c r="O2320" s="5">
        <f>($E2320/$D2320)*100</f>
        <v>121.05999999999999</v>
      </c>
      <c r="P2320">
        <f>AVERAGE($E2320,$N2320)</f>
        <v>3108</v>
      </c>
      <c r="Q2320" t="s">
        <v>8325</v>
      </c>
      <c r="R2320" t="s">
        <v>8329</v>
      </c>
      <c r="S2320" t="s">
        <v>8279</v>
      </c>
      <c r="T2320" t="b">
        <v>1</v>
      </c>
    </row>
    <row r="2321" spans="1:20" ht="49.5" x14ac:dyDescent="0.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 s="9">
        <f>(I2321/86400)+25569+(-5/24)</f>
        <v>41622.873668981476</v>
      </c>
      <c r="K2321">
        <v>1384480685</v>
      </c>
      <c r="L2321" s="9">
        <f>($K2321/86400)+DATE(1970,1,1)</f>
        <v>41593.082002314812</v>
      </c>
      <c r="M2321" t="b">
        <v>1</v>
      </c>
      <c r="N2321">
        <v>77</v>
      </c>
      <c r="O2321" s="5">
        <f>($E2321/$D2321)*100</f>
        <v>107.69999999999999</v>
      </c>
      <c r="P2321">
        <f>AVERAGE($E2321,$N2321)</f>
        <v>1654</v>
      </c>
      <c r="Q2321" t="s">
        <v>8325</v>
      </c>
      <c r="R2321" t="s">
        <v>8329</v>
      </c>
      <c r="S2321" t="s">
        <v>8279</v>
      </c>
      <c r="T2321" t="b">
        <v>1</v>
      </c>
    </row>
    <row r="2322" spans="1:20" ht="66" x14ac:dyDescent="0.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 s="9">
        <f>(I2322/86400)+25569+(-5/24)</f>
        <v>41731.567129629628</v>
      </c>
      <c r="K2322">
        <v>1393443400</v>
      </c>
      <c r="L2322" s="9">
        <f>($K2322/86400)+DATE(1970,1,1)</f>
        <v>41696.817129629628</v>
      </c>
      <c r="M2322" t="b">
        <v>1</v>
      </c>
      <c r="N2322">
        <v>89</v>
      </c>
      <c r="O2322" s="5">
        <f>($E2322/$D2322)*100</f>
        <v>108.66</v>
      </c>
      <c r="P2322">
        <f>AVERAGE($E2322,$N2322)</f>
        <v>2761</v>
      </c>
      <c r="Q2322" t="s">
        <v>8325</v>
      </c>
      <c r="R2322" t="s">
        <v>8329</v>
      </c>
      <c r="S2322" t="s">
        <v>8279</v>
      </c>
      <c r="T2322" t="b">
        <v>1</v>
      </c>
    </row>
    <row r="2323" spans="1:20" ht="66" x14ac:dyDescent="0.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 s="9">
        <f>(I2323/86400)+25569+(-5/24)</f>
        <v>42829.010428240734</v>
      </c>
      <c r="K2323">
        <v>1488694501</v>
      </c>
      <c r="L2323" s="9">
        <f>($K2323/86400)+DATE(1970,1,1)</f>
        <v>42799.260428240741</v>
      </c>
      <c r="M2323" t="b">
        <v>0</v>
      </c>
      <c r="N2323">
        <v>64</v>
      </c>
      <c r="O2323" s="5">
        <f>($E2323/$D2323)*100</f>
        <v>39.120962394619681</v>
      </c>
      <c r="P2323">
        <f>AVERAGE($E2323,$N2323)</f>
        <v>2097</v>
      </c>
      <c r="Q2323" t="s">
        <v>8336</v>
      </c>
      <c r="R2323" t="s">
        <v>8352</v>
      </c>
      <c r="S2323" t="s">
        <v>8298</v>
      </c>
      <c r="T2323" t="b">
        <v>0</v>
      </c>
    </row>
    <row r="2324" spans="1:20" ht="49.5" x14ac:dyDescent="0.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 s="9">
        <f>(I2324/86400)+25569+(-5/24)</f>
        <v>42834.645474537036</v>
      </c>
      <c r="K2324">
        <v>1489181369</v>
      </c>
      <c r="L2324" s="9">
        <f>($K2324/86400)+DATE(1970,1,1)</f>
        <v>42804.895474537036</v>
      </c>
      <c r="M2324" t="b">
        <v>0</v>
      </c>
      <c r="N2324">
        <v>4</v>
      </c>
      <c r="O2324" s="5">
        <f>($E2324/$D2324)*100</f>
        <v>3.1481481481481479</v>
      </c>
      <c r="P2324">
        <f>AVERAGE($E2324,$N2324)</f>
        <v>44.5</v>
      </c>
      <c r="Q2324" t="s">
        <v>8336</v>
      </c>
      <c r="R2324" t="s">
        <v>8352</v>
      </c>
      <c r="S2324" t="s">
        <v>8298</v>
      </c>
      <c r="T2324" t="b">
        <v>0</v>
      </c>
    </row>
    <row r="2325" spans="1:20" ht="49.5" x14ac:dyDescent="0.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 s="9">
        <f>(I2325/86400)+25569+(-5/24)</f>
        <v>42814.546840277777</v>
      </c>
      <c r="K2325">
        <v>1489428447</v>
      </c>
      <c r="L2325" s="9">
        <f>($K2325/86400)+DATE(1970,1,1)</f>
        <v>42807.755173611113</v>
      </c>
      <c r="M2325" t="b">
        <v>0</v>
      </c>
      <c r="N2325">
        <v>4</v>
      </c>
      <c r="O2325" s="5">
        <f>($E2325/$D2325)*100</f>
        <v>48</v>
      </c>
      <c r="P2325">
        <f>AVERAGE($E2325,$N2325)</f>
        <v>62</v>
      </c>
      <c r="Q2325" t="s">
        <v>8336</v>
      </c>
      <c r="R2325" t="s">
        <v>8352</v>
      </c>
      <c r="S2325" t="s">
        <v>8298</v>
      </c>
      <c r="T2325" t="b">
        <v>0</v>
      </c>
    </row>
    <row r="2326" spans="1:20" ht="49.5" x14ac:dyDescent="0.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 s="9">
        <f>(I2326/86400)+25569+(-5/24)</f>
        <v>42820.635243055549</v>
      </c>
      <c r="K2326">
        <v>1487970885</v>
      </c>
      <c r="L2326" s="9">
        <f>($K2326/86400)+DATE(1970,1,1)</f>
        <v>42790.885243055556</v>
      </c>
      <c r="M2326" t="b">
        <v>0</v>
      </c>
      <c r="N2326">
        <v>61</v>
      </c>
      <c r="O2326" s="5">
        <f>($E2326/$D2326)*100</f>
        <v>20.733333333333334</v>
      </c>
      <c r="P2326">
        <f>AVERAGE($E2326,$N2326)</f>
        <v>808</v>
      </c>
      <c r="Q2326" t="s">
        <v>8336</v>
      </c>
      <c r="R2326" t="s">
        <v>8352</v>
      </c>
      <c r="S2326" t="s">
        <v>8298</v>
      </c>
      <c r="T2326" t="b">
        <v>0</v>
      </c>
    </row>
    <row r="2327" spans="1:20" ht="66" x14ac:dyDescent="0.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 s="9">
        <f>(I2327/86400)+25569+(-5/24)</f>
        <v>42823.772349537037</v>
      </c>
      <c r="K2327">
        <v>1488241931</v>
      </c>
      <c r="L2327" s="9">
        <f>($K2327/86400)+DATE(1970,1,1)</f>
        <v>42794.022349537037</v>
      </c>
      <c r="M2327" t="b">
        <v>0</v>
      </c>
      <c r="N2327">
        <v>7</v>
      </c>
      <c r="O2327" s="5">
        <f>($E2327/$D2327)*100</f>
        <v>8</v>
      </c>
      <c r="P2327">
        <f>AVERAGE($E2327,$N2327)</f>
        <v>43.5</v>
      </c>
      <c r="Q2327" t="s">
        <v>8336</v>
      </c>
      <c r="R2327" t="s">
        <v>8352</v>
      </c>
      <c r="S2327" t="s">
        <v>8298</v>
      </c>
      <c r="T2327" t="b">
        <v>0</v>
      </c>
    </row>
    <row r="2328" spans="1:20" ht="66" x14ac:dyDescent="0.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 s="9">
        <f>(I2328/86400)+25569+(-5/24)</f>
        <v>42855.499999999993</v>
      </c>
      <c r="K2328">
        <v>1489106948</v>
      </c>
      <c r="L2328" s="9">
        <f>($K2328/86400)+DATE(1970,1,1)</f>
        <v>42804.034120370372</v>
      </c>
      <c r="M2328" t="b">
        <v>0</v>
      </c>
      <c r="N2328">
        <v>1</v>
      </c>
      <c r="O2328" s="5">
        <f>($E2328/$D2328)*100</f>
        <v>0.72</v>
      </c>
      <c r="P2328">
        <f>AVERAGE($E2328,$N2328)</f>
        <v>54.5</v>
      </c>
      <c r="Q2328" t="s">
        <v>8336</v>
      </c>
      <c r="R2328" t="s">
        <v>8352</v>
      </c>
      <c r="S2328" t="s">
        <v>8298</v>
      </c>
      <c r="T2328" t="b">
        <v>0</v>
      </c>
    </row>
    <row r="2329" spans="1:20" ht="49.5" x14ac:dyDescent="0.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 s="9">
        <f>(I2329/86400)+25569+(-5/24)</f>
        <v>41877.708796296291</v>
      </c>
      <c r="K2329">
        <v>1406066440</v>
      </c>
      <c r="L2329" s="9">
        <f>($K2329/86400)+DATE(1970,1,1)</f>
        <v>41842.917129629626</v>
      </c>
      <c r="M2329" t="b">
        <v>1</v>
      </c>
      <c r="N2329">
        <v>3355</v>
      </c>
      <c r="O2329" s="5">
        <f>($E2329/$D2329)*100</f>
        <v>526.09431428571429</v>
      </c>
      <c r="P2329">
        <f>AVERAGE($E2329,$N2329)</f>
        <v>93744.005000000005</v>
      </c>
      <c r="Q2329" t="s">
        <v>8336</v>
      </c>
      <c r="R2329" t="s">
        <v>8352</v>
      </c>
      <c r="S2329" t="s">
        <v>8298</v>
      </c>
      <c r="T2329" t="b">
        <v>1</v>
      </c>
    </row>
    <row r="2330" spans="1:20" ht="82.5" x14ac:dyDescent="0.3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 s="9">
        <f>(I2330/86400)+25569+(-5/24)</f>
        <v>42169.573344907403</v>
      </c>
      <c r="K2330">
        <v>1431715537</v>
      </c>
      <c r="L2330" s="9">
        <f>($K2330/86400)+DATE(1970,1,1)</f>
        <v>42139.781678240739</v>
      </c>
      <c r="M2330" t="b">
        <v>1</v>
      </c>
      <c r="N2330">
        <v>537</v>
      </c>
      <c r="O2330" s="5">
        <f>($E2330/$D2330)*100</f>
        <v>254.45000000000002</v>
      </c>
      <c r="P2330">
        <f>AVERAGE($E2330,$N2330)</f>
        <v>12991</v>
      </c>
      <c r="Q2330" t="s">
        <v>8336</v>
      </c>
      <c r="R2330" t="s">
        <v>8352</v>
      </c>
      <c r="S2330" t="s">
        <v>8298</v>
      </c>
      <c r="T2330" t="b">
        <v>1</v>
      </c>
    </row>
    <row r="2331" spans="1:20" ht="49.5" x14ac:dyDescent="0.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 s="9">
        <f>(I2331/86400)+25569+(-5/24)</f>
        <v>41837.416041666664</v>
      </c>
      <c r="K2331">
        <v>1403017146</v>
      </c>
      <c r="L2331" s="9">
        <f>($K2331/86400)+DATE(1970,1,1)</f>
        <v>41807.624374999999</v>
      </c>
      <c r="M2331" t="b">
        <v>1</v>
      </c>
      <c r="N2331">
        <v>125</v>
      </c>
      <c r="O2331" s="5">
        <f>($E2331/$D2331)*100</f>
        <v>105.91999999999999</v>
      </c>
      <c r="P2331">
        <f>AVERAGE($E2331,$N2331)</f>
        <v>13302.5</v>
      </c>
      <c r="Q2331" t="s">
        <v>8336</v>
      </c>
      <c r="R2331" t="s">
        <v>8352</v>
      </c>
      <c r="S2331" t="s">
        <v>8298</v>
      </c>
      <c r="T2331" t="b">
        <v>1</v>
      </c>
    </row>
    <row r="2332" spans="1:20" ht="66" x14ac:dyDescent="0.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 s="9">
        <f>(I2332/86400)+25569+(-5/24)</f>
        <v>42362.791666666664</v>
      </c>
      <c r="K2332">
        <v>1448400943</v>
      </c>
      <c r="L2332" s="9">
        <f>($K2332/86400)+DATE(1970,1,1)</f>
        <v>42332.89980324074</v>
      </c>
      <c r="M2332" t="b">
        <v>1</v>
      </c>
      <c r="N2332">
        <v>163</v>
      </c>
      <c r="O2332" s="5">
        <f>($E2332/$D2332)*100</f>
        <v>102.42285714285715</v>
      </c>
      <c r="P2332">
        <f>AVERAGE($E2332,$N2332)</f>
        <v>18005.5</v>
      </c>
      <c r="Q2332" t="s">
        <v>8336</v>
      </c>
      <c r="R2332" t="s">
        <v>8352</v>
      </c>
      <c r="S2332" t="s">
        <v>8298</v>
      </c>
      <c r="T2332" t="b">
        <v>1</v>
      </c>
    </row>
    <row r="2333" spans="1:20" ht="49.5" x14ac:dyDescent="0.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 s="9">
        <f>(I2333/86400)+25569+(-5/24)</f>
        <v>41868.797337962962</v>
      </c>
      <c r="K2333">
        <v>1405728490</v>
      </c>
      <c r="L2333" s="9">
        <f>($K2333/86400)+DATE(1970,1,1)</f>
        <v>41839.005671296298</v>
      </c>
      <c r="M2333" t="b">
        <v>1</v>
      </c>
      <c r="N2333">
        <v>283</v>
      </c>
      <c r="O2333" s="5">
        <f>($E2333/$D2333)*100</f>
        <v>144.31375</v>
      </c>
      <c r="P2333">
        <f>AVERAGE($E2333,$N2333)</f>
        <v>5914.05</v>
      </c>
      <c r="Q2333" t="s">
        <v>8336</v>
      </c>
      <c r="R2333" t="s">
        <v>8352</v>
      </c>
      <c r="S2333" t="s">
        <v>8298</v>
      </c>
      <c r="T2333" t="b">
        <v>1</v>
      </c>
    </row>
    <row r="2334" spans="1:20" ht="66" x14ac:dyDescent="0.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 s="9">
        <f>(I2334/86400)+25569+(-5/24)</f>
        <v>42041.419803240737</v>
      </c>
      <c r="K2334">
        <v>1420643071</v>
      </c>
      <c r="L2334" s="9">
        <f>($K2334/86400)+DATE(1970,1,1)</f>
        <v>42011.628136574072</v>
      </c>
      <c r="M2334" t="b">
        <v>1</v>
      </c>
      <c r="N2334">
        <v>352</v>
      </c>
      <c r="O2334" s="5">
        <f>($E2334/$D2334)*100</f>
        <v>106.30800000000001</v>
      </c>
      <c r="P2334">
        <f>AVERAGE($E2334,$N2334)</f>
        <v>13464.5</v>
      </c>
      <c r="Q2334" t="s">
        <v>8336</v>
      </c>
      <c r="R2334" t="s">
        <v>8352</v>
      </c>
      <c r="S2334" t="s">
        <v>8298</v>
      </c>
      <c r="T2334" t="b">
        <v>1</v>
      </c>
    </row>
    <row r="2335" spans="1:20" ht="66" x14ac:dyDescent="0.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 s="9">
        <f>(I2335/86400)+25569+(-5/24)</f>
        <v>41788.534722222219</v>
      </c>
      <c r="K2335">
        <v>1399563390</v>
      </c>
      <c r="L2335" s="9">
        <f>($K2335/86400)+DATE(1970,1,1)</f>
        <v>41767.650347222225</v>
      </c>
      <c r="M2335" t="b">
        <v>1</v>
      </c>
      <c r="N2335">
        <v>94</v>
      </c>
      <c r="O2335" s="5">
        <f>($E2335/$D2335)*100</f>
        <v>212.16666666666666</v>
      </c>
      <c r="P2335">
        <f>AVERAGE($E2335,$N2335)</f>
        <v>683.5</v>
      </c>
      <c r="Q2335" t="s">
        <v>8336</v>
      </c>
      <c r="R2335" t="s">
        <v>8352</v>
      </c>
      <c r="S2335" t="s">
        <v>8298</v>
      </c>
      <c r="T2335" t="b">
        <v>1</v>
      </c>
    </row>
    <row r="2336" spans="1:20" ht="49.5" x14ac:dyDescent="0.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 s="9">
        <f>(I2336/86400)+25569+(-5/24)</f>
        <v>41948.523611111108</v>
      </c>
      <c r="K2336">
        <v>1412611498</v>
      </c>
      <c r="L2336" s="9">
        <f>($K2336/86400)+DATE(1970,1,1)</f>
        <v>41918.670115740737</v>
      </c>
      <c r="M2336" t="b">
        <v>1</v>
      </c>
      <c r="N2336">
        <v>67</v>
      </c>
      <c r="O2336" s="5">
        <f>($E2336/$D2336)*100</f>
        <v>101.95</v>
      </c>
      <c r="P2336">
        <f>AVERAGE($E2336,$N2336)</f>
        <v>2072.5</v>
      </c>
      <c r="Q2336" t="s">
        <v>8336</v>
      </c>
      <c r="R2336" t="s">
        <v>8352</v>
      </c>
      <c r="S2336" t="s">
        <v>8298</v>
      </c>
      <c r="T2336" t="b">
        <v>1</v>
      </c>
    </row>
    <row r="2337" spans="1:20" ht="66" x14ac:dyDescent="0.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 s="9">
        <f>(I2337/86400)+25569+(-5/24)</f>
        <v>41801.363923611112</v>
      </c>
      <c r="K2337">
        <v>1399902243</v>
      </c>
      <c r="L2337" s="9">
        <f>($K2337/86400)+DATE(1970,1,1)</f>
        <v>41771.572256944448</v>
      </c>
      <c r="M2337" t="b">
        <v>1</v>
      </c>
      <c r="N2337">
        <v>221</v>
      </c>
      <c r="O2337" s="5">
        <f>($E2337/$D2337)*100</f>
        <v>102.27200000000001</v>
      </c>
      <c r="P2337">
        <f>AVERAGE($E2337,$N2337)</f>
        <v>12894.5</v>
      </c>
      <c r="Q2337" t="s">
        <v>8336</v>
      </c>
      <c r="R2337" t="s">
        <v>8352</v>
      </c>
      <c r="S2337" t="s">
        <v>8298</v>
      </c>
      <c r="T2337" t="b">
        <v>1</v>
      </c>
    </row>
    <row r="2338" spans="1:20" ht="49.5" x14ac:dyDescent="0.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 s="9">
        <f>(I2338/86400)+25569+(-5/24)</f>
        <v>41706.716377314813</v>
      </c>
      <c r="K2338">
        <v>1390860695</v>
      </c>
      <c r="L2338" s="9">
        <f>($K2338/86400)+DATE(1970,1,1)</f>
        <v>41666.924710648149</v>
      </c>
      <c r="M2338" t="b">
        <v>1</v>
      </c>
      <c r="N2338">
        <v>2165</v>
      </c>
      <c r="O2338" s="5">
        <f>($E2338/$D2338)*100</f>
        <v>520.73254999999995</v>
      </c>
      <c r="P2338">
        <f>AVERAGE($E2338,$N2338)</f>
        <v>53155.754999999997</v>
      </c>
      <c r="Q2338" t="s">
        <v>8336</v>
      </c>
      <c r="R2338" t="s">
        <v>8352</v>
      </c>
      <c r="S2338" t="s">
        <v>8298</v>
      </c>
      <c r="T2338" t="b">
        <v>1</v>
      </c>
    </row>
    <row r="2339" spans="1:20" ht="49.5" x14ac:dyDescent="0.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 s="9">
        <f>(I2339/86400)+25569+(-5/24)</f>
        <v>41816.432210648149</v>
      </c>
      <c r="K2339">
        <v>1401204143</v>
      </c>
      <c r="L2339" s="9">
        <f>($K2339/86400)+DATE(1970,1,1)</f>
        <v>41786.640543981484</v>
      </c>
      <c r="M2339" t="b">
        <v>1</v>
      </c>
      <c r="N2339">
        <v>179</v>
      </c>
      <c r="O2339" s="5">
        <f>($E2339/$D2339)*100</f>
        <v>110.65833333333333</v>
      </c>
      <c r="P2339">
        <f>AVERAGE($E2339,$N2339)</f>
        <v>6729</v>
      </c>
      <c r="Q2339" t="s">
        <v>8336</v>
      </c>
      <c r="R2339" t="s">
        <v>8352</v>
      </c>
      <c r="S2339" t="s">
        <v>8298</v>
      </c>
      <c r="T2339" t="b">
        <v>1</v>
      </c>
    </row>
    <row r="2340" spans="1:20" ht="66" x14ac:dyDescent="0.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 s="9">
        <f>(I2340/86400)+25569+(-5/24)</f>
        <v>41819.688472222224</v>
      </c>
      <c r="K2340">
        <v>1401485484</v>
      </c>
      <c r="L2340" s="9">
        <f>($K2340/86400)+DATE(1970,1,1)</f>
        <v>41789.89680555556</v>
      </c>
      <c r="M2340" t="b">
        <v>1</v>
      </c>
      <c r="N2340">
        <v>123</v>
      </c>
      <c r="O2340" s="5">
        <f>($E2340/$D2340)*100</f>
        <v>101.14333333333335</v>
      </c>
      <c r="P2340">
        <f>AVERAGE($E2340,$N2340)</f>
        <v>7647.25</v>
      </c>
      <c r="Q2340" t="s">
        <v>8336</v>
      </c>
      <c r="R2340" t="s">
        <v>8352</v>
      </c>
      <c r="S2340" t="s">
        <v>8298</v>
      </c>
      <c r="T2340" t="b">
        <v>1</v>
      </c>
    </row>
    <row r="2341" spans="1:20" ht="66" x14ac:dyDescent="0.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 s="9">
        <f>(I2341/86400)+25569+(-5/24)</f>
        <v>42723.124305555553</v>
      </c>
      <c r="K2341">
        <v>1479496309</v>
      </c>
      <c r="L2341" s="9">
        <f>($K2341/86400)+DATE(1970,1,1)</f>
        <v>42692.79987268518</v>
      </c>
      <c r="M2341" t="b">
        <v>1</v>
      </c>
      <c r="N2341">
        <v>1104</v>
      </c>
      <c r="O2341" s="5">
        <f>($E2341/$D2341)*100</f>
        <v>294.20799999999997</v>
      </c>
      <c r="P2341">
        <f>AVERAGE($E2341,$N2341)</f>
        <v>37328</v>
      </c>
      <c r="Q2341" t="s">
        <v>8336</v>
      </c>
      <c r="R2341" t="s">
        <v>8352</v>
      </c>
      <c r="S2341" t="s">
        <v>8298</v>
      </c>
      <c r="T2341" t="b">
        <v>1</v>
      </c>
    </row>
    <row r="2342" spans="1:20" ht="49.5" x14ac:dyDescent="0.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 s="9">
        <f>(I2342/86400)+25569+(-5/24)</f>
        <v>42673.434467592589</v>
      </c>
      <c r="K2342">
        <v>1475249138</v>
      </c>
      <c r="L2342" s="9">
        <f>($K2342/86400)+DATE(1970,1,1)</f>
        <v>42643.642800925925</v>
      </c>
      <c r="M2342" t="b">
        <v>1</v>
      </c>
      <c r="N2342">
        <v>403</v>
      </c>
      <c r="O2342" s="5">
        <f>($E2342/$D2342)*100</f>
        <v>105.77749999999999</v>
      </c>
      <c r="P2342">
        <f>AVERAGE($E2342,$N2342)</f>
        <v>21357</v>
      </c>
      <c r="Q2342" t="s">
        <v>8336</v>
      </c>
      <c r="R2342" t="s">
        <v>8352</v>
      </c>
      <c r="S2342" t="s">
        <v>8298</v>
      </c>
      <c r="T2342" t="b">
        <v>1</v>
      </c>
    </row>
    <row r="2343" spans="1:20" ht="49.5" x14ac:dyDescent="0.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 s="9">
        <f>(I2343/86400)+25569+(-5/24)</f>
        <v>42197.605370370373</v>
      </c>
      <c r="K2343">
        <v>1434137504</v>
      </c>
      <c r="L2343" s="9">
        <f>($K2343/86400)+DATE(1970,1,1)</f>
        <v>42167.813703703709</v>
      </c>
      <c r="M2343" t="b">
        <v>0</v>
      </c>
      <c r="N2343">
        <v>0</v>
      </c>
      <c r="O2343" s="5">
        <f>($E2343/$D2343)*100</f>
        <v>0</v>
      </c>
      <c r="P2343">
        <f>AVERAGE($E2343,$N2343)</f>
        <v>0</v>
      </c>
      <c r="Q2343" t="s">
        <v>8319</v>
      </c>
      <c r="R2343" t="s">
        <v>8320</v>
      </c>
      <c r="S2343" t="s">
        <v>8272</v>
      </c>
      <c r="T2343" t="b">
        <v>0</v>
      </c>
    </row>
    <row r="2344" spans="1:20" ht="66" x14ac:dyDescent="0.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 s="9">
        <f>(I2344/86400)+25569+(-5/24)</f>
        <v>41918</v>
      </c>
      <c r="K2344">
        <v>1410799870</v>
      </c>
      <c r="L2344" s="9">
        <f>($K2344/86400)+DATE(1970,1,1)</f>
        <v>41897.702199074076</v>
      </c>
      <c r="M2344" t="b">
        <v>0</v>
      </c>
      <c r="N2344">
        <v>0</v>
      </c>
      <c r="O2344" s="5">
        <f>($E2344/$D2344)*100</f>
        <v>0</v>
      </c>
      <c r="P2344">
        <f>AVERAGE($E2344,$N2344)</f>
        <v>0</v>
      </c>
      <c r="Q2344" t="s">
        <v>8319</v>
      </c>
      <c r="R2344" t="s">
        <v>8320</v>
      </c>
      <c r="S2344" t="s">
        <v>8272</v>
      </c>
      <c r="T2344" t="b">
        <v>0</v>
      </c>
    </row>
    <row r="2345" spans="1:20" ht="66" x14ac:dyDescent="0.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 s="9">
        <f>(I2345/86400)+25569+(-5/24)</f>
        <v>42377.615972222215</v>
      </c>
      <c r="K2345">
        <v>1447962505</v>
      </c>
      <c r="L2345" s="9">
        <f>($K2345/86400)+DATE(1970,1,1)</f>
        <v>42327.825289351851</v>
      </c>
      <c r="M2345" t="b">
        <v>0</v>
      </c>
      <c r="N2345">
        <v>1</v>
      </c>
      <c r="O2345" s="5">
        <f>($E2345/$D2345)*100</f>
        <v>3</v>
      </c>
      <c r="P2345">
        <f>AVERAGE($E2345,$N2345)</f>
        <v>150.5</v>
      </c>
      <c r="Q2345" t="s">
        <v>8319</v>
      </c>
      <c r="R2345" t="s">
        <v>8320</v>
      </c>
      <c r="S2345" t="s">
        <v>8272</v>
      </c>
      <c r="T2345" t="b">
        <v>0</v>
      </c>
    </row>
    <row r="2346" spans="1:20" ht="66" x14ac:dyDescent="0.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 s="9">
        <f>(I2346/86400)+25569+(-5/24)</f>
        <v>42545.519317129627</v>
      </c>
      <c r="K2346">
        <v>1464197269</v>
      </c>
      <c r="L2346" s="9">
        <f>($K2346/86400)+DATE(1970,1,1)</f>
        <v>42515.727650462963</v>
      </c>
      <c r="M2346" t="b">
        <v>0</v>
      </c>
      <c r="N2346">
        <v>1</v>
      </c>
      <c r="O2346" s="5">
        <f>($E2346/$D2346)*100</f>
        <v>0.1</v>
      </c>
      <c r="P2346">
        <f>AVERAGE($E2346,$N2346)</f>
        <v>1</v>
      </c>
      <c r="Q2346" t="s">
        <v>8319</v>
      </c>
      <c r="R2346" t="s">
        <v>8320</v>
      </c>
      <c r="S2346" t="s">
        <v>8272</v>
      </c>
      <c r="T2346" t="b">
        <v>0</v>
      </c>
    </row>
    <row r="2347" spans="1:20" ht="66" x14ac:dyDescent="0.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 s="9">
        <f>(I2347/86400)+25569+(-5/24)</f>
        <v>42094.777083333327</v>
      </c>
      <c r="K2347">
        <v>1424822556</v>
      </c>
      <c r="L2347" s="9">
        <f>($K2347/86400)+DATE(1970,1,1)</f>
        <v>42060.001805555556</v>
      </c>
      <c r="M2347" t="b">
        <v>0</v>
      </c>
      <c r="N2347">
        <v>0</v>
      </c>
      <c r="O2347" s="5">
        <f>($E2347/$D2347)*100</f>
        <v>0</v>
      </c>
      <c r="P2347">
        <f>AVERAGE($E2347,$N2347)</f>
        <v>0</v>
      </c>
      <c r="Q2347" t="s">
        <v>8319</v>
      </c>
      <c r="R2347" t="s">
        <v>8320</v>
      </c>
      <c r="S2347" t="s">
        <v>8272</v>
      </c>
      <c r="T2347" t="b">
        <v>0</v>
      </c>
    </row>
    <row r="2348" spans="1:20" ht="49.5" x14ac:dyDescent="0.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 s="9">
        <f>(I2348/86400)+25569+(-5/24)</f>
        <v>42660.590636574074</v>
      </c>
      <c r="K2348">
        <v>1472843431</v>
      </c>
      <c r="L2348" s="9">
        <f>($K2348/86400)+DATE(1970,1,1)</f>
        <v>42615.79896990741</v>
      </c>
      <c r="M2348" t="b">
        <v>0</v>
      </c>
      <c r="N2348">
        <v>3</v>
      </c>
      <c r="O2348" s="5">
        <f>($E2348/$D2348)*100</f>
        <v>6.5000000000000002E-2</v>
      </c>
      <c r="P2348">
        <f>AVERAGE($E2348,$N2348)</f>
        <v>21</v>
      </c>
      <c r="Q2348" t="s">
        <v>8319</v>
      </c>
      <c r="R2348" t="s">
        <v>8320</v>
      </c>
      <c r="S2348" t="s">
        <v>8272</v>
      </c>
      <c r="T2348" t="b">
        <v>0</v>
      </c>
    </row>
    <row r="2349" spans="1:20" ht="49.5" x14ac:dyDescent="0.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 s="9">
        <f>(I2349/86400)+25569+(-5/24)</f>
        <v>42607.39902777777</v>
      </c>
      <c r="K2349">
        <v>1469543676</v>
      </c>
      <c r="L2349" s="9">
        <f>($K2349/86400)+DATE(1970,1,1)</f>
        <v>42577.607361111106</v>
      </c>
      <c r="M2349" t="b">
        <v>0</v>
      </c>
      <c r="N2349">
        <v>1</v>
      </c>
      <c r="O2349" s="5">
        <f>($E2349/$D2349)*100</f>
        <v>1.5</v>
      </c>
      <c r="P2349">
        <f>AVERAGE($E2349,$N2349)</f>
        <v>8</v>
      </c>
      <c r="Q2349" t="s">
        <v>8319</v>
      </c>
      <c r="R2349" t="s">
        <v>8320</v>
      </c>
      <c r="S2349" t="s">
        <v>8272</v>
      </c>
      <c r="T2349" t="b">
        <v>0</v>
      </c>
    </row>
    <row r="2350" spans="1:20" ht="66" x14ac:dyDescent="0.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 s="9">
        <f>(I2350/86400)+25569+(-5/24)</f>
        <v>42420.723819444444</v>
      </c>
      <c r="K2350">
        <v>1450822938</v>
      </c>
      <c r="L2350" s="9">
        <f>($K2350/86400)+DATE(1970,1,1)</f>
        <v>42360.932152777779</v>
      </c>
      <c r="M2350" t="b">
        <v>0</v>
      </c>
      <c r="N2350">
        <v>5</v>
      </c>
      <c r="O2350" s="5">
        <f>($E2350/$D2350)*100</f>
        <v>0.38571428571428573</v>
      </c>
      <c r="P2350">
        <f>AVERAGE($E2350,$N2350)</f>
        <v>137.5</v>
      </c>
      <c r="Q2350" t="s">
        <v>8319</v>
      </c>
      <c r="R2350" t="s">
        <v>8320</v>
      </c>
      <c r="S2350" t="s">
        <v>8272</v>
      </c>
      <c r="T2350" t="b">
        <v>0</v>
      </c>
    </row>
    <row r="2351" spans="1:20" ht="66" x14ac:dyDescent="0.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 s="9">
        <f>(I2351/86400)+25569+(-5/24)</f>
        <v>42227.567453703705</v>
      </c>
      <c r="K2351">
        <v>1436812628</v>
      </c>
      <c r="L2351" s="9">
        <f>($K2351/86400)+DATE(1970,1,1)</f>
        <v>42198.775787037041</v>
      </c>
      <c r="M2351" t="b">
        <v>0</v>
      </c>
      <c r="N2351">
        <v>0</v>
      </c>
      <c r="O2351" s="5">
        <f>($E2351/$D2351)*100</f>
        <v>0</v>
      </c>
      <c r="P2351">
        <f>AVERAGE($E2351,$N2351)</f>
        <v>0</v>
      </c>
      <c r="Q2351" t="s">
        <v>8319</v>
      </c>
      <c r="R2351" t="s">
        <v>8320</v>
      </c>
      <c r="S2351" t="s">
        <v>8272</v>
      </c>
      <c r="T2351" t="b">
        <v>0</v>
      </c>
    </row>
    <row r="2352" spans="1:20" ht="49.5" x14ac:dyDescent="0.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 s="9">
        <f>(I2352/86400)+25569+(-5/24)</f>
        <v>42738.633912037032</v>
      </c>
      <c r="K2352">
        <v>1480882370</v>
      </c>
      <c r="L2352" s="9">
        <f>($K2352/86400)+DATE(1970,1,1)</f>
        <v>42708.842245370368</v>
      </c>
      <c r="M2352" t="b">
        <v>0</v>
      </c>
      <c r="N2352">
        <v>0</v>
      </c>
      <c r="O2352" s="5">
        <f>($E2352/$D2352)*100</f>
        <v>0</v>
      </c>
      <c r="P2352">
        <f>AVERAGE($E2352,$N2352)</f>
        <v>0</v>
      </c>
      <c r="Q2352" t="s">
        <v>8319</v>
      </c>
      <c r="R2352" t="s">
        <v>8320</v>
      </c>
      <c r="S2352" t="s">
        <v>8272</v>
      </c>
      <c r="T2352" t="b">
        <v>0</v>
      </c>
    </row>
    <row r="2353" spans="1:20" ht="33" x14ac:dyDescent="0.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 s="9">
        <f>(I2353/86400)+25569+(-5/24)</f>
        <v>42123.892812500002</v>
      </c>
      <c r="K2353">
        <v>1427768739</v>
      </c>
      <c r="L2353" s="9">
        <f>($K2353/86400)+DATE(1970,1,1)</f>
        <v>42094.101145833338</v>
      </c>
      <c r="M2353" t="b">
        <v>0</v>
      </c>
      <c r="N2353">
        <v>7</v>
      </c>
      <c r="O2353" s="5">
        <f>($E2353/$D2353)*100</f>
        <v>0.5714285714285714</v>
      </c>
      <c r="P2353">
        <f>AVERAGE($E2353,$N2353)</f>
        <v>57.5</v>
      </c>
      <c r="Q2353" t="s">
        <v>8319</v>
      </c>
      <c r="R2353" t="s">
        <v>8320</v>
      </c>
      <c r="S2353" t="s">
        <v>8272</v>
      </c>
      <c r="T2353" t="b">
        <v>0</v>
      </c>
    </row>
    <row r="2354" spans="1:20" ht="49.5" x14ac:dyDescent="0.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 s="9">
        <f>(I2354/86400)+25569+(-5/24)</f>
        <v>42161.425370370365</v>
      </c>
      <c r="K2354">
        <v>1428419552</v>
      </c>
      <c r="L2354" s="9">
        <f>($K2354/86400)+DATE(1970,1,1)</f>
        <v>42101.633703703701</v>
      </c>
      <c r="M2354" t="b">
        <v>0</v>
      </c>
      <c r="N2354">
        <v>0</v>
      </c>
      <c r="O2354" s="5">
        <f>($E2354/$D2354)*100</f>
        <v>0</v>
      </c>
      <c r="P2354">
        <f>AVERAGE($E2354,$N2354)</f>
        <v>0</v>
      </c>
      <c r="Q2354" t="s">
        <v>8319</v>
      </c>
      <c r="R2354" t="s">
        <v>8320</v>
      </c>
      <c r="S2354" t="s">
        <v>8272</v>
      </c>
      <c r="T2354" t="b">
        <v>0</v>
      </c>
    </row>
    <row r="2355" spans="1:20" ht="66" x14ac:dyDescent="0.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 s="9">
        <f>(I2355/86400)+25569+(-5/24)</f>
        <v>42115.467847222222</v>
      </c>
      <c r="K2355">
        <v>1428596022</v>
      </c>
      <c r="L2355" s="9">
        <f>($K2355/86400)+DATE(1970,1,1)</f>
        <v>42103.676180555558</v>
      </c>
      <c r="M2355" t="b">
        <v>0</v>
      </c>
      <c r="N2355">
        <v>0</v>
      </c>
      <c r="O2355" s="5">
        <f>($E2355/$D2355)*100</f>
        <v>0</v>
      </c>
      <c r="P2355">
        <f>AVERAGE($E2355,$N2355)</f>
        <v>0</v>
      </c>
      <c r="Q2355" t="s">
        <v>8319</v>
      </c>
      <c r="R2355" t="s">
        <v>8320</v>
      </c>
      <c r="S2355" t="s">
        <v>8272</v>
      </c>
      <c r="T2355" t="b">
        <v>0</v>
      </c>
    </row>
    <row r="2356" spans="1:20" ht="49.5" x14ac:dyDescent="0.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 s="9">
        <f>(I2356/86400)+25569+(-5/24)</f>
        <v>42014.51458333333</v>
      </c>
      <c r="K2356">
        <v>1415726460</v>
      </c>
      <c r="L2356" s="9">
        <f>($K2356/86400)+DATE(1970,1,1)</f>
        <v>41954.722916666666</v>
      </c>
      <c r="M2356" t="b">
        <v>0</v>
      </c>
      <c r="N2356">
        <v>1</v>
      </c>
      <c r="O2356" s="5">
        <f>($E2356/$D2356)*100</f>
        <v>7.1428571428571425E-2</v>
      </c>
      <c r="P2356">
        <f>AVERAGE($E2356,$N2356)</f>
        <v>13</v>
      </c>
      <c r="Q2356" t="s">
        <v>8319</v>
      </c>
      <c r="R2356" t="s">
        <v>8320</v>
      </c>
      <c r="S2356" t="s">
        <v>8272</v>
      </c>
      <c r="T2356" t="b">
        <v>0</v>
      </c>
    </row>
    <row r="2357" spans="1:20" ht="49.5" x14ac:dyDescent="0.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 s="9">
        <f>(I2357/86400)+25569+(-5/24)</f>
        <v>42126.709907407407</v>
      </c>
      <c r="K2357">
        <v>1428012136</v>
      </c>
      <c r="L2357" s="9">
        <f>($K2357/86400)+DATE(1970,1,1)</f>
        <v>42096.918240740742</v>
      </c>
      <c r="M2357" t="b">
        <v>0</v>
      </c>
      <c r="N2357">
        <v>2</v>
      </c>
      <c r="O2357" s="5">
        <f>($E2357/$D2357)*100</f>
        <v>0.6875</v>
      </c>
      <c r="P2357">
        <f>AVERAGE($E2357,$N2357)</f>
        <v>28.5</v>
      </c>
      <c r="Q2357" t="s">
        <v>8319</v>
      </c>
      <c r="R2357" t="s">
        <v>8320</v>
      </c>
      <c r="S2357" t="s">
        <v>8272</v>
      </c>
      <c r="T2357" t="b">
        <v>0</v>
      </c>
    </row>
    <row r="2358" spans="1:20" ht="33" x14ac:dyDescent="0.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 s="9">
        <f>(I2358/86400)+25569+(-5/24)</f>
        <v>42160.575277777774</v>
      </c>
      <c r="K2358">
        <v>1430938104</v>
      </c>
      <c r="L2358" s="9">
        <f>($K2358/86400)+DATE(1970,1,1)</f>
        <v>42130.78361111111</v>
      </c>
      <c r="M2358" t="b">
        <v>0</v>
      </c>
      <c r="N2358">
        <v>0</v>
      </c>
      <c r="O2358" s="5">
        <f>($E2358/$D2358)*100</f>
        <v>0</v>
      </c>
      <c r="P2358">
        <f>AVERAGE($E2358,$N2358)</f>
        <v>0</v>
      </c>
      <c r="Q2358" t="s">
        <v>8319</v>
      </c>
      <c r="R2358" t="s">
        <v>8320</v>
      </c>
      <c r="S2358" t="s">
        <v>8272</v>
      </c>
      <c r="T2358" t="b">
        <v>0</v>
      </c>
    </row>
    <row r="2359" spans="1:20" ht="49.5" x14ac:dyDescent="0.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 s="9">
        <f>(I2359/86400)+25569+(-5/24)</f>
        <v>42294.411782407406</v>
      </c>
      <c r="K2359">
        <v>1442501578</v>
      </c>
      <c r="L2359" s="9">
        <f>($K2359/86400)+DATE(1970,1,1)</f>
        <v>42264.620115740741</v>
      </c>
      <c r="M2359" t="b">
        <v>0</v>
      </c>
      <c r="N2359">
        <v>0</v>
      </c>
      <c r="O2359" s="5">
        <f>($E2359/$D2359)*100</f>
        <v>0</v>
      </c>
      <c r="P2359">
        <f>AVERAGE($E2359,$N2359)</f>
        <v>0</v>
      </c>
      <c r="Q2359" t="s">
        <v>8319</v>
      </c>
      <c r="R2359" t="s">
        <v>8320</v>
      </c>
      <c r="S2359" t="s">
        <v>8272</v>
      </c>
      <c r="T2359" t="b">
        <v>0</v>
      </c>
    </row>
    <row r="2360" spans="1:20" ht="49.5" x14ac:dyDescent="0.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 s="9">
        <f>(I2360/86400)+25569+(-5/24)</f>
        <v>42034.818749999999</v>
      </c>
      <c r="K2360">
        <v>1417818036</v>
      </c>
      <c r="L2360" s="9">
        <f>($K2360/86400)+DATE(1970,1,1)</f>
        <v>41978.930972222224</v>
      </c>
      <c r="M2360" t="b">
        <v>0</v>
      </c>
      <c r="N2360">
        <v>0</v>
      </c>
      <c r="O2360" s="5">
        <f>($E2360/$D2360)*100</f>
        <v>0</v>
      </c>
      <c r="P2360">
        <f>AVERAGE($E2360,$N2360)</f>
        <v>0</v>
      </c>
      <c r="Q2360" t="s">
        <v>8319</v>
      </c>
      <c r="R2360" t="s">
        <v>8320</v>
      </c>
      <c r="S2360" t="s">
        <v>8272</v>
      </c>
      <c r="T2360" t="b">
        <v>0</v>
      </c>
    </row>
    <row r="2361" spans="1:20" ht="66" x14ac:dyDescent="0.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 s="9">
        <f>(I2361/86400)+25569+(-5/24)</f>
        <v>42219.441249999996</v>
      </c>
      <c r="K2361">
        <v>1433432124</v>
      </c>
      <c r="L2361" s="9">
        <f>($K2361/86400)+DATE(1970,1,1)</f>
        <v>42159.649583333332</v>
      </c>
      <c r="M2361" t="b">
        <v>0</v>
      </c>
      <c r="N2361">
        <v>3</v>
      </c>
      <c r="O2361" s="5">
        <f>($E2361/$D2361)*100</f>
        <v>14.680000000000001</v>
      </c>
      <c r="P2361">
        <f>AVERAGE($E2361,$N2361)</f>
        <v>552</v>
      </c>
      <c r="Q2361" t="s">
        <v>8319</v>
      </c>
      <c r="R2361" t="s">
        <v>8320</v>
      </c>
      <c r="S2361" t="s">
        <v>8272</v>
      </c>
      <c r="T2361" t="b">
        <v>0</v>
      </c>
    </row>
    <row r="2362" spans="1:20" ht="66" x14ac:dyDescent="0.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 s="9">
        <f>(I2362/86400)+25569+(-5/24)</f>
        <v>42407.498611111114</v>
      </c>
      <c r="K2362">
        <v>1452272280</v>
      </c>
      <c r="L2362" s="9">
        <f>($K2362/86400)+DATE(1970,1,1)</f>
        <v>42377.70694444445</v>
      </c>
      <c r="M2362" t="b">
        <v>0</v>
      </c>
      <c r="N2362">
        <v>1</v>
      </c>
      <c r="O2362" s="5">
        <f>($E2362/$D2362)*100</f>
        <v>0.04</v>
      </c>
      <c r="P2362">
        <f>AVERAGE($E2362,$N2362)</f>
        <v>1.5</v>
      </c>
      <c r="Q2362" t="s">
        <v>8319</v>
      </c>
      <c r="R2362" t="s">
        <v>8320</v>
      </c>
      <c r="S2362" t="s">
        <v>8272</v>
      </c>
      <c r="T2362" t="b">
        <v>0</v>
      </c>
    </row>
    <row r="2363" spans="1:20" ht="66" x14ac:dyDescent="0.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 s="9">
        <f>(I2363/86400)+25569+(-5/24)</f>
        <v>42490.708333333336</v>
      </c>
      <c r="K2363">
        <v>1459975008</v>
      </c>
      <c r="L2363" s="9">
        <f>($K2363/86400)+DATE(1970,1,1)</f>
        <v>42466.858888888892</v>
      </c>
      <c r="M2363" t="b">
        <v>0</v>
      </c>
      <c r="N2363">
        <v>0</v>
      </c>
      <c r="O2363" s="5">
        <f>($E2363/$D2363)*100</f>
        <v>0</v>
      </c>
      <c r="P2363">
        <f>AVERAGE($E2363,$N2363)</f>
        <v>0</v>
      </c>
      <c r="Q2363" t="s">
        <v>8319</v>
      </c>
      <c r="R2363" t="s">
        <v>8320</v>
      </c>
      <c r="S2363" t="s">
        <v>8272</v>
      </c>
      <c r="T2363" t="b">
        <v>0</v>
      </c>
    </row>
    <row r="2364" spans="1:20" ht="49.5" x14ac:dyDescent="0.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 s="9">
        <f>(I2364/86400)+25569+(-5/24)</f>
        <v>41984.47997685185</v>
      </c>
      <c r="K2364">
        <v>1415723470</v>
      </c>
      <c r="L2364" s="9">
        <f>($K2364/86400)+DATE(1970,1,1)</f>
        <v>41954.688310185185</v>
      </c>
      <c r="M2364" t="b">
        <v>0</v>
      </c>
      <c r="N2364">
        <v>2</v>
      </c>
      <c r="O2364" s="5">
        <f>($E2364/$D2364)*100</f>
        <v>28.571428571428569</v>
      </c>
      <c r="P2364">
        <f>AVERAGE($E2364,$N2364)</f>
        <v>61</v>
      </c>
      <c r="Q2364" t="s">
        <v>8319</v>
      </c>
      <c r="R2364" t="s">
        <v>8320</v>
      </c>
      <c r="S2364" t="s">
        <v>8272</v>
      </c>
      <c r="T2364" t="b">
        <v>0</v>
      </c>
    </row>
    <row r="2365" spans="1:20" ht="66" x14ac:dyDescent="0.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 s="9">
        <f>(I2365/86400)+25569+(-5/24)</f>
        <v>42366.803240740737</v>
      </c>
      <c r="K2365">
        <v>1447460200</v>
      </c>
      <c r="L2365" s="9">
        <f>($K2365/86400)+DATE(1970,1,1)</f>
        <v>42322.011574074073</v>
      </c>
      <c r="M2365" t="b">
        <v>0</v>
      </c>
      <c r="N2365">
        <v>0</v>
      </c>
      <c r="O2365" s="5">
        <f>($E2365/$D2365)*100</f>
        <v>0</v>
      </c>
      <c r="P2365">
        <f>AVERAGE($E2365,$N2365)</f>
        <v>0</v>
      </c>
      <c r="Q2365" t="s">
        <v>8319</v>
      </c>
      <c r="R2365" t="s">
        <v>8320</v>
      </c>
      <c r="S2365" t="s">
        <v>8272</v>
      </c>
      <c r="T2365" t="b">
        <v>0</v>
      </c>
    </row>
    <row r="2366" spans="1:20" ht="49.5" x14ac:dyDescent="0.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 s="9">
        <f>(I2366/86400)+25569+(-5/24)</f>
        <v>42303.726342592585</v>
      </c>
      <c r="K2366">
        <v>1441146356</v>
      </c>
      <c r="L2366" s="9">
        <f>($K2366/86400)+DATE(1970,1,1)</f>
        <v>42248.934675925921</v>
      </c>
      <c r="M2366" t="b">
        <v>0</v>
      </c>
      <c r="N2366">
        <v>0</v>
      </c>
      <c r="O2366" s="5">
        <f>($E2366/$D2366)*100</f>
        <v>0</v>
      </c>
      <c r="P2366">
        <f>AVERAGE($E2366,$N2366)</f>
        <v>0</v>
      </c>
      <c r="Q2366" t="s">
        <v>8319</v>
      </c>
      <c r="R2366" t="s">
        <v>8320</v>
      </c>
      <c r="S2366" t="s">
        <v>8272</v>
      </c>
      <c r="T2366" t="b">
        <v>0</v>
      </c>
    </row>
    <row r="2367" spans="1:20" ht="66" x14ac:dyDescent="0.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 s="9">
        <f>(I2367/86400)+25569+(-5/24)</f>
        <v>42386.749999999993</v>
      </c>
      <c r="K2367">
        <v>1449596425</v>
      </c>
      <c r="L2367" s="9">
        <f>($K2367/86400)+DATE(1970,1,1)</f>
        <v>42346.736400462964</v>
      </c>
      <c r="M2367" t="b">
        <v>0</v>
      </c>
      <c r="N2367">
        <v>0</v>
      </c>
      <c r="O2367" s="5">
        <f>($E2367/$D2367)*100</f>
        <v>0</v>
      </c>
      <c r="P2367">
        <f>AVERAGE($E2367,$N2367)</f>
        <v>0</v>
      </c>
      <c r="Q2367" t="s">
        <v>8319</v>
      </c>
      <c r="R2367" t="s">
        <v>8320</v>
      </c>
      <c r="S2367" t="s">
        <v>8272</v>
      </c>
      <c r="T2367" t="b">
        <v>0</v>
      </c>
    </row>
    <row r="2368" spans="1:20" ht="49.5" x14ac:dyDescent="0.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 s="9">
        <f>(I2368/86400)+25569+(-5/24)</f>
        <v>42298.323298611103</v>
      </c>
      <c r="K2368">
        <v>1442839533</v>
      </c>
      <c r="L2368" s="9">
        <f>($K2368/86400)+DATE(1970,1,1)</f>
        <v>42268.531631944439</v>
      </c>
      <c r="M2368" t="b">
        <v>0</v>
      </c>
      <c r="N2368">
        <v>27</v>
      </c>
      <c r="O2368" s="5">
        <f>($E2368/$D2368)*100</f>
        <v>10.52</v>
      </c>
      <c r="P2368">
        <f>AVERAGE($E2368,$N2368)</f>
        <v>1328.5</v>
      </c>
      <c r="Q2368" t="s">
        <v>8319</v>
      </c>
      <c r="R2368" t="s">
        <v>8320</v>
      </c>
      <c r="S2368" t="s">
        <v>8272</v>
      </c>
      <c r="T2368" t="b">
        <v>0</v>
      </c>
    </row>
    <row r="2369" spans="1:20" ht="49.5" x14ac:dyDescent="0.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 s="9">
        <f>(I2369/86400)+25569+(-5/24)</f>
        <v>42485.720092592594</v>
      </c>
      <c r="K2369">
        <v>1456442216</v>
      </c>
      <c r="L2369" s="9">
        <f>($K2369/86400)+DATE(1970,1,1)</f>
        <v>42425.970092592594</v>
      </c>
      <c r="M2369" t="b">
        <v>0</v>
      </c>
      <c r="N2369">
        <v>14</v>
      </c>
      <c r="O2369" s="5">
        <f>($E2369/$D2369)*100</f>
        <v>1.34</v>
      </c>
      <c r="P2369">
        <f>AVERAGE($E2369,$N2369)</f>
        <v>342</v>
      </c>
      <c r="Q2369" t="s">
        <v>8319</v>
      </c>
      <c r="R2369" t="s">
        <v>8320</v>
      </c>
      <c r="S2369" t="s">
        <v>8272</v>
      </c>
      <c r="T2369" t="b">
        <v>0</v>
      </c>
    </row>
    <row r="2370" spans="1:20" ht="66" x14ac:dyDescent="0.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 s="9">
        <f>(I2370/86400)+25569+(-5/24)</f>
        <v>42108.471817129626</v>
      </c>
      <c r="K2370">
        <v>1425143965</v>
      </c>
      <c r="L2370" s="9">
        <f>($K2370/86400)+DATE(1970,1,1)</f>
        <v>42063.721817129626</v>
      </c>
      <c r="M2370" t="b">
        <v>0</v>
      </c>
      <c r="N2370">
        <v>2</v>
      </c>
      <c r="O2370" s="5">
        <f>($E2370/$D2370)*100</f>
        <v>0.25</v>
      </c>
      <c r="P2370">
        <f>AVERAGE($E2370,$N2370)</f>
        <v>51</v>
      </c>
      <c r="Q2370" t="s">
        <v>8319</v>
      </c>
      <c r="R2370" t="s">
        <v>8320</v>
      </c>
      <c r="S2370" t="s">
        <v>8272</v>
      </c>
      <c r="T2370" t="b">
        <v>0</v>
      </c>
    </row>
    <row r="2371" spans="1:20" ht="66" x14ac:dyDescent="0.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 s="9">
        <f>(I2371/86400)+25569+(-5/24)</f>
        <v>42410.60429398148</v>
      </c>
      <c r="K2371">
        <v>1452540611</v>
      </c>
      <c r="L2371" s="9">
        <f>($K2371/86400)+DATE(1970,1,1)</f>
        <v>42380.812627314815</v>
      </c>
      <c r="M2371" t="b">
        <v>0</v>
      </c>
      <c r="N2371">
        <v>0</v>
      </c>
      <c r="O2371" s="5">
        <f>($E2371/$D2371)*100</f>
        <v>0</v>
      </c>
      <c r="P2371">
        <f>AVERAGE($E2371,$N2371)</f>
        <v>0</v>
      </c>
      <c r="Q2371" t="s">
        <v>8319</v>
      </c>
      <c r="R2371" t="s">
        <v>8320</v>
      </c>
      <c r="S2371" t="s">
        <v>8272</v>
      </c>
      <c r="T2371" t="b">
        <v>0</v>
      </c>
    </row>
    <row r="2372" spans="1:20" ht="66" x14ac:dyDescent="0.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 s="9">
        <f>(I2372/86400)+25569+(-5/24)</f>
        <v>41990.980798611105</v>
      </c>
      <c r="K2372">
        <v>1416285141</v>
      </c>
      <c r="L2372" s="9">
        <f>($K2372/86400)+DATE(1970,1,1)</f>
        <v>41961.18913194444</v>
      </c>
      <c r="M2372" t="b">
        <v>0</v>
      </c>
      <c r="N2372">
        <v>4</v>
      </c>
      <c r="O2372" s="5">
        <f>($E2372/$D2372)*100</f>
        <v>0.32800000000000001</v>
      </c>
      <c r="P2372">
        <f>AVERAGE($E2372,$N2372)</f>
        <v>43</v>
      </c>
      <c r="Q2372" t="s">
        <v>8319</v>
      </c>
      <c r="R2372" t="s">
        <v>8320</v>
      </c>
      <c r="S2372" t="s">
        <v>8272</v>
      </c>
      <c r="T2372" t="b">
        <v>0</v>
      </c>
    </row>
    <row r="2373" spans="1:20" ht="66" x14ac:dyDescent="0.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 s="9">
        <f>(I2373/86400)+25569+(-5/24)</f>
        <v>42180.569398148145</v>
      </c>
      <c r="K2373">
        <v>1432665596</v>
      </c>
      <c r="L2373" s="9">
        <f>($K2373/86400)+DATE(1970,1,1)</f>
        <v>42150.777731481481</v>
      </c>
      <c r="M2373" t="b">
        <v>0</v>
      </c>
      <c r="N2373">
        <v>0</v>
      </c>
      <c r="O2373" s="5">
        <f>($E2373/$D2373)*100</f>
        <v>0</v>
      </c>
      <c r="P2373">
        <f>AVERAGE($E2373,$N2373)</f>
        <v>0</v>
      </c>
      <c r="Q2373" t="s">
        <v>8319</v>
      </c>
      <c r="R2373" t="s">
        <v>8320</v>
      </c>
      <c r="S2373" t="s">
        <v>8272</v>
      </c>
      <c r="T2373" t="b">
        <v>0</v>
      </c>
    </row>
    <row r="2374" spans="1:20" ht="66" x14ac:dyDescent="0.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 s="9">
        <f>(I2374/86400)+25569+(-5/24)</f>
        <v>42117.860775462956</v>
      </c>
      <c r="K2374">
        <v>1427247571</v>
      </c>
      <c r="L2374" s="9">
        <f>($K2374/86400)+DATE(1970,1,1)</f>
        <v>42088.069108796291</v>
      </c>
      <c r="M2374" t="b">
        <v>0</v>
      </c>
      <c r="N2374">
        <v>6</v>
      </c>
      <c r="O2374" s="5">
        <f>($E2374/$D2374)*100</f>
        <v>3.2727272727272729</v>
      </c>
      <c r="P2374">
        <f>AVERAGE($E2374,$N2374)</f>
        <v>93</v>
      </c>
      <c r="Q2374" t="s">
        <v>8319</v>
      </c>
      <c r="R2374" t="s">
        <v>8320</v>
      </c>
      <c r="S2374" t="s">
        <v>8272</v>
      </c>
      <c r="T2374" t="b">
        <v>0</v>
      </c>
    </row>
    <row r="2375" spans="1:20" ht="33" x14ac:dyDescent="0.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 s="9">
        <f>(I2375/86400)+25569+(-5/24)</f>
        <v>42245.453981481478</v>
      </c>
      <c r="K2375">
        <v>1438271624</v>
      </c>
      <c r="L2375" s="9">
        <f>($K2375/86400)+DATE(1970,1,1)</f>
        <v>42215.662314814814</v>
      </c>
      <c r="M2375" t="b">
        <v>0</v>
      </c>
      <c r="N2375">
        <v>1</v>
      </c>
      <c r="O2375" s="5">
        <f>($E2375/$D2375)*100</f>
        <v>5.8823529411764705E-3</v>
      </c>
      <c r="P2375">
        <f>AVERAGE($E2375,$N2375)</f>
        <v>25.5</v>
      </c>
      <c r="Q2375" t="s">
        <v>8319</v>
      </c>
      <c r="R2375" t="s">
        <v>8320</v>
      </c>
      <c r="S2375" t="s">
        <v>8272</v>
      </c>
      <c r="T2375" t="b">
        <v>0</v>
      </c>
    </row>
    <row r="2376" spans="1:20" ht="66" x14ac:dyDescent="0.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 s="9">
        <f>(I2376/86400)+25569+(-5/24)</f>
        <v>42047.634953703702</v>
      </c>
      <c r="K2376">
        <v>1421180060</v>
      </c>
      <c r="L2376" s="9">
        <f>($K2376/86400)+DATE(1970,1,1)</f>
        <v>42017.843287037038</v>
      </c>
      <c r="M2376" t="b">
        <v>0</v>
      </c>
      <c r="N2376">
        <v>1</v>
      </c>
      <c r="O2376" s="5">
        <f>($E2376/$D2376)*100</f>
        <v>4.5454545454545456E-2</v>
      </c>
      <c r="P2376">
        <f>AVERAGE($E2376,$N2376)</f>
        <v>5.5</v>
      </c>
      <c r="Q2376" t="s">
        <v>8319</v>
      </c>
      <c r="R2376" t="s">
        <v>8320</v>
      </c>
      <c r="S2376" t="s">
        <v>8272</v>
      </c>
      <c r="T2376" t="b">
        <v>0</v>
      </c>
    </row>
    <row r="2377" spans="1:20" ht="66" x14ac:dyDescent="0.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 s="9">
        <f>(I2377/86400)+25569+(-5/24)</f>
        <v>42622.627743055556</v>
      </c>
      <c r="K2377">
        <v>1470859437</v>
      </c>
      <c r="L2377" s="9">
        <f>($K2377/86400)+DATE(1970,1,1)</f>
        <v>42592.836076388892</v>
      </c>
      <c r="M2377" t="b">
        <v>0</v>
      </c>
      <c r="N2377">
        <v>0</v>
      </c>
      <c r="O2377" s="5">
        <f>($E2377/$D2377)*100</f>
        <v>0</v>
      </c>
      <c r="P2377">
        <f>AVERAGE($E2377,$N2377)</f>
        <v>0</v>
      </c>
      <c r="Q2377" t="s">
        <v>8319</v>
      </c>
      <c r="R2377" t="s">
        <v>8320</v>
      </c>
      <c r="S2377" t="s">
        <v>8272</v>
      </c>
      <c r="T2377" t="b">
        <v>0</v>
      </c>
    </row>
    <row r="2378" spans="1:20" ht="49.5" x14ac:dyDescent="0.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 s="9">
        <f>(I2378/86400)+25569+(-5/24)</f>
        <v>42348.717199074068</v>
      </c>
      <c r="K2378">
        <v>1447193566</v>
      </c>
      <c r="L2378" s="9">
        <f>($K2378/86400)+DATE(1970,1,1)</f>
        <v>42318.925532407404</v>
      </c>
      <c r="M2378" t="b">
        <v>0</v>
      </c>
      <c r="N2378">
        <v>4</v>
      </c>
      <c r="O2378" s="5">
        <f>($E2378/$D2378)*100</f>
        <v>10.877666666666666</v>
      </c>
      <c r="P2378">
        <f>AVERAGE($E2378,$N2378)</f>
        <v>165.16499999999999</v>
      </c>
      <c r="Q2378" t="s">
        <v>8319</v>
      </c>
      <c r="R2378" t="s">
        <v>8320</v>
      </c>
      <c r="S2378" t="s">
        <v>8272</v>
      </c>
      <c r="T2378" t="b">
        <v>0</v>
      </c>
    </row>
    <row r="2379" spans="1:20" ht="49.5" x14ac:dyDescent="0.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 s="9">
        <f>(I2379/86400)+25569+(-5/24)</f>
        <v>42699.703506944446</v>
      </c>
      <c r="K2379">
        <v>1477515183</v>
      </c>
      <c r="L2379" s="9">
        <f>($K2379/86400)+DATE(1970,1,1)</f>
        <v>42669.870173611111</v>
      </c>
      <c r="M2379" t="b">
        <v>0</v>
      </c>
      <c r="N2379">
        <v>0</v>
      </c>
      <c r="O2379" s="5">
        <f>($E2379/$D2379)*100</f>
        <v>0</v>
      </c>
      <c r="P2379">
        <f>AVERAGE($E2379,$N2379)</f>
        <v>0</v>
      </c>
      <c r="Q2379" t="s">
        <v>8319</v>
      </c>
      <c r="R2379" t="s">
        <v>8320</v>
      </c>
      <c r="S2379" t="s">
        <v>8272</v>
      </c>
      <c r="T2379" t="b">
        <v>0</v>
      </c>
    </row>
    <row r="2380" spans="1:20" ht="49.5" x14ac:dyDescent="0.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 s="9">
        <f>(I2380/86400)+25569+(-5/24)</f>
        <v>42241.804745370369</v>
      </c>
      <c r="K2380">
        <v>1438042730</v>
      </c>
      <c r="L2380" s="9">
        <f>($K2380/86400)+DATE(1970,1,1)</f>
        <v>42213.013078703705</v>
      </c>
      <c r="M2380" t="b">
        <v>0</v>
      </c>
      <c r="N2380">
        <v>0</v>
      </c>
      <c r="O2380" s="5">
        <f>($E2380/$D2380)*100</f>
        <v>0</v>
      </c>
      <c r="P2380">
        <f>AVERAGE($E2380,$N2380)</f>
        <v>0</v>
      </c>
      <c r="Q2380" t="s">
        <v>8319</v>
      </c>
      <c r="R2380" t="s">
        <v>8320</v>
      </c>
      <c r="S2380" t="s">
        <v>8272</v>
      </c>
      <c r="T2380" t="b">
        <v>0</v>
      </c>
    </row>
    <row r="2381" spans="1:20" ht="49.5" x14ac:dyDescent="0.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 s="9">
        <f>(I2381/86400)+25569+(-5/24)</f>
        <v>42281.808055555557</v>
      </c>
      <c r="K2381">
        <v>1440116616</v>
      </c>
      <c r="L2381" s="9">
        <f>($K2381/86400)+DATE(1970,1,1)</f>
        <v>42237.016388888893</v>
      </c>
      <c r="M2381" t="b">
        <v>0</v>
      </c>
      <c r="N2381">
        <v>0</v>
      </c>
      <c r="O2381" s="5">
        <f>($E2381/$D2381)*100</f>
        <v>0</v>
      </c>
      <c r="P2381">
        <f>AVERAGE($E2381,$N2381)</f>
        <v>0</v>
      </c>
      <c r="Q2381" t="s">
        <v>8319</v>
      </c>
      <c r="R2381" t="s">
        <v>8320</v>
      </c>
      <c r="S2381" t="s">
        <v>8272</v>
      </c>
      <c r="T2381" t="b">
        <v>0</v>
      </c>
    </row>
    <row r="2382" spans="1:20" ht="49.5" x14ac:dyDescent="0.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 s="9">
        <f>(I2382/86400)+25569+(-5/24)</f>
        <v>42278.584976851846</v>
      </c>
      <c r="K2382">
        <v>1441134142</v>
      </c>
      <c r="L2382" s="9">
        <f>($K2382/86400)+DATE(1970,1,1)</f>
        <v>42248.793310185181</v>
      </c>
      <c r="M2382" t="b">
        <v>0</v>
      </c>
      <c r="N2382">
        <v>3</v>
      </c>
      <c r="O2382" s="5">
        <f>($E2382/$D2382)*100</f>
        <v>0.36666666666666664</v>
      </c>
      <c r="P2382">
        <f>AVERAGE($E2382,$N2382)</f>
        <v>29</v>
      </c>
      <c r="Q2382" t="s">
        <v>8319</v>
      </c>
      <c r="R2382" t="s">
        <v>8320</v>
      </c>
      <c r="S2382" t="s">
        <v>8272</v>
      </c>
      <c r="T2382" t="b">
        <v>0</v>
      </c>
    </row>
    <row r="2383" spans="1:20" ht="49.5" x14ac:dyDescent="0.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 s="9">
        <f>(I2383/86400)+25569+(-5/24)</f>
        <v>42104.727407407401</v>
      </c>
      <c r="K2383">
        <v>1426112848</v>
      </c>
      <c r="L2383" s="9">
        <f>($K2383/86400)+DATE(1970,1,1)</f>
        <v>42074.935740740737</v>
      </c>
      <c r="M2383" t="b">
        <v>0</v>
      </c>
      <c r="N2383">
        <v>7</v>
      </c>
      <c r="O2383" s="5">
        <f>($E2383/$D2383)*100</f>
        <v>1.8193398957730169</v>
      </c>
      <c r="P2383">
        <f>AVERAGE($E2383,$N2383)</f>
        <v>789</v>
      </c>
      <c r="Q2383" t="s">
        <v>8319</v>
      </c>
      <c r="R2383" t="s">
        <v>8320</v>
      </c>
      <c r="S2383" t="s">
        <v>8272</v>
      </c>
      <c r="T2383" t="b">
        <v>0</v>
      </c>
    </row>
    <row r="2384" spans="1:20" ht="66" x14ac:dyDescent="0.3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 s="9">
        <f>(I2384/86400)+25569+(-5/24)</f>
        <v>42219.979201388887</v>
      </c>
      <c r="K2384">
        <v>1436502603</v>
      </c>
      <c r="L2384" s="9">
        <f>($K2384/86400)+DATE(1970,1,1)</f>
        <v>42195.187534722223</v>
      </c>
      <c r="M2384" t="b">
        <v>0</v>
      </c>
      <c r="N2384">
        <v>2</v>
      </c>
      <c r="O2384" s="5">
        <f>($E2384/$D2384)*100</f>
        <v>2.5</v>
      </c>
      <c r="P2384">
        <f>AVERAGE($E2384,$N2384)</f>
        <v>38.5</v>
      </c>
      <c r="Q2384" t="s">
        <v>8319</v>
      </c>
      <c r="R2384" t="s">
        <v>8320</v>
      </c>
      <c r="S2384" t="s">
        <v>8272</v>
      </c>
      <c r="T2384" t="b">
        <v>0</v>
      </c>
    </row>
    <row r="2385" spans="1:20" ht="49.5" x14ac:dyDescent="0.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 s="9">
        <f>(I2385/86400)+25569+(-5/24)</f>
        <v>42056.848460648143</v>
      </c>
      <c r="K2385">
        <v>1421976107</v>
      </c>
      <c r="L2385" s="9">
        <f>($K2385/86400)+DATE(1970,1,1)</f>
        <v>42027.056793981479</v>
      </c>
      <c r="M2385" t="b">
        <v>0</v>
      </c>
      <c r="N2385">
        <v>3</v>
      </c>
      <c r="O2385" s="5">
        <f>($E2385/$D2385)*100</f>
        <v>4.3499999999999996</v>
      </c>
      <c r="P2385">
        <f>AVERAGE($E2385,$N2385)</f>
        <v>219</v>
      </c>
      <c r="Q2385" t="s">
        <v>8319</v>
      </c>
      <c r="R2385" t="s">
        <v>8320</v>
      </c>
      <c r="S2385" t="s">
        <v>8272</v>
      </c>
      <c r="T2385" t="b">
        <v>0</v>
      </c>
    </row>
    <row r="2386" spans="1:20" ht="66" x14ac:dyDescent="0.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 s="9">
        <f>(I2386/86400)+25569+(-5/24)</f>
        <v>41956.900960648149</v>
      </c>
      <c r="K2386">
        <v>1413337043</v>
      </c>
      <c r="L2386" s="9">
        <f>($K2386/86400)+DATE(1970,1,1)</f>
        <v>41927.067627314813</v>
      </c>
      <c r="M2386" t="b">
        <v>0</v>
      </c>
      <c r="N2386">
        <v>8</v>
      </c>
      <c r="O2386" s="5">
        <f>($E2386/$D2386)*100</f>
        <v>0.8</v>
      </c>
      <c r="P2386">
        <f>AVERAGE($E2386,$N2386)</f>
        <v>8</v>
      </c>
      <c r="Q2386" t="s">
        <v>8319</v>
      </c>
      <c r="R2386" t="s">
        <v>8320</v>
      </c>
      <c r="S2386" t="s">
        <v>8272</v>
      </c>
      <c r="T2386" t="b">
        <v>0</v>
      </c>
    </row>
    <row r="2387" spans="1:20" ht="66" x14ac:dyDescent="0.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 s="9">
        <f>(I2387/86400)+25569+(-5/24)</f>
        <v>42221.493425925924</v>
      </c>
      <c r="K2387">
        <v>1436201432</v>
      </c>
      <c r="L2387" s="9">
        <f>($K2387/86400)+DATE(1970,1,1)</f>
        <v>42191.70175925926</v>
      </c>
      <c r="M2387" t="b">
        <v>0</v>
      </c>
      <c r="N2387">
        <v>7</v>
      </c>
      <c r="O2387" s="5">
        <f>($E2387/$D2387)*100</f>
        <v>1.2123076923076923</v>
      </c>
      <c r="P2387">
        <f>AVERAGE($E2387,$N2387)</f>
        <v>397.5</v>
      </c>
      <c r="Q2387" t="s">
        <v>8319</v>
      </c>
      <c r="R2387" t="s">
        <v>8320</v>
      </c>
      <c r="S2387" t="s">
        <v>8272</v>
      </c>
      <c r="T2387" t="b">
        <v>0</v>
      </c>
    </row>
    <row r="2388" spans="1:20" ht="49.5" x14ac:dyDescent="0.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 s="9">
        <f>(I2388/86400)+25569+(-5/24)</f>
        <v>42014.629907407405</v>
      </c>
      <c r="K2388">
        <v>1415736424</v>
      </c>
      <c r="L2388" s="9">
        <f>($K2388/86400)+DATE(1970,1,1)</f>
        <v>41954.838240740741</v>
      </c>
      <c r="M2388" t="b">
        <v>0</v>
      </c>
      <c r="N2388">
        <v>0</v>
      </c>
      <c r="O2388" s="5">
        <f>($E2388/$D2388)*100</f>
        <v>0</v>
      </c>
      <c r="P2388">
        <f>AVERAGE($E2388,$N2388)</f>
        <v>0</v>
      </c>
      <c r="Q2388" t="s">
        <v>8319</v>
      </c>
      <c r="R2388" t="s">
        <v>8320</v>
      </c>
      <c r="S2388" t="s">
        <v>8272</v>
      </c>
      <c r="T2388" t="b">
        <v>0</v>
      </c>
    </row>
    <row r="2389" spans="1:20" ht="66" x14ac:dyDescent="0.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 s="9">
        <f>(I2389/86400)+25569+(-5/24)</f>
        <v>42573.418287037035</v>
      </c>
      <c r="K2389">
        <v>1465311740</v>
      </c>
      <c r="L2389" s="9">
        <f>($K2389/86400)+DATE(1970,1,1)</f>
        <v>42528.626620370371</v>
      </c>
      <c r="M2389" t="b">
        <v>0</v>
      </c>
      <c r="N2389">
        <v>3</v>
      </c>
      <c r="O2389" s="5">
        <f>($E2389/$D2389)*100</f>
        <v>0.68399999999999994</v>
      </c>
      <c r="P2389">
        <f>AVERAGE($E2389,$N2389)</f>
        <v>514.5</v>
      </c>
      <c r="Q2389" t="s">
        <v>8319</v>
      </c>
      <c r="R2389" t="s">
        <v>8320</v>
      </c>
      <c r="S2389" t="s">
        <v>8272</v>
      </c>
      <c r="T2389" t="b">
        <v>0</v>
      </c>
    </row>
    <row r="2390" spans="1:20" ht="66" x14ac:dyDescent="0.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 s="9">
        <f>(I2390/86400)+25569+(-5/24)</f>
        <v>42019.603472222218</v>
      </c>
      <c r="K2390">
        <v>1418761759</v>
      </c>
      <c r="L2390" s="9">
        <f>($K2390/86400)+DATE(1970,1,1)</f>
        <v>41989.853692129633</v>
      </c>
      <c r="M2390" t="b">
        <v>0</v>
      </c>
      <c r="N2390">
        <v>8</v>
      </c>
      <c r="O2390" s="5">
        <f>($E2390/$D2390)*100</f>
        <v>1.2513513513513512</v>
      </c>
      <c r="P2390">
        <f>AVERAGE($E2390,$N2390)</f>
        <v>235.5</v>
      </c>
      <c r="Q2390" t="s">
        <v>8319</v>
      </c>
      <c r="R2390" t="s">
        <v>8320</v>
      </c>
      <c r="S2390" t="s">
        <v>8272</v>
      </c>
      <c r="T2390" t="b">
        <v>0</v>
      </c>
    </row>
    <row r="2391" spans="1:20" ht="66" x14ac:dyDescent="0.3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 s="9">
        <f>(I2391/86400)+25569+(-5/24)</f>
        <v>42210.707638888889</v>
      </c>
      <c r="K2391">
        <v>1435160452</v>
      </c>
      <c r="L2391" s="9">
        <f>($K2391/86400)+DATE(1970,1,1)</f>
        <v>42179.653379629628</v>
      </c>
      <c r="M2391" t="b">
        <v>0</v>
      </c>
      <c r="N2391">
        <v>1</v>
      </c>
      <c r="O2391" s="5">
        <f>($E2391/$D2391)*100</f>
        <v>0.1875</v>
      </c>
      <c r="P2391">
        <f>AVERAGE($E2391,$N2391)</f>
        <v>15.5</v>
      </c>
      <c r="Q2391" t="s">
        <v>8319</v>
      </c>
      <c r="R2391" t="s">
        <v>8320</v>
      </c>
      <c r="S2391" t="s">
        <v>8272</v>
      </c>
      <c r="T2391" t="b">
        <v>0</v>
      </c>
    </row>
    <row r="2392" spans="1:20" ht="66" x14ac:dyDescent="0.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 s="9">
        <f>(I2392/86400)+25569+(-5/24)</f>
        <v>42008.053981481477</v>
      </c>
      <c r="K2392">
        <v>1416896264</v>
      </c>
      <c r="L2392" s="9">
        <f>($K2392/86400)+DATE(1970,1,1)</f>
        <v>41968.262314814812</v>
      </c>
      <c r="M2392" t="b">
        <v>0</v>
      </c>
      <c r="N2392">
        <v>0</v>
      </c>
      <c r="O2392" s="5">
        <f>($E2392/$D2392)*100</f>
        <v>0</v>
      </c>
      <c r="P2392">
        <f>AVERAGE($E2392,$N2392)</f>
        <v>0</v>
      </c>
      <c r="Q2392" t="s">
        <v>8319</v>
      </c>
      <c r="R2392" t="s">
        <v>8320</v>
      </c>
      <c r="S2392" t="s">
        <v>8272</v>
      </c>
      <c r="T2392" t="b">
        <v>0</v>
      </c>
    </row>
    <row r="2393" spans="1:20" ht="33" x14ac:dyDescent="0.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 s="9">
        <f>(I2393/86400)+25569+(-5/24)</f>
        <v>42094.544490740744</v>
      </c>
      <c r="K2393">
        <v>1425236644</v>
      </c>
      <c r="L2393" s="9">
        <f>($K2393/86400)+DATE(1970,1,1)</f>
        <v>42064.794490740736</v>
      </c>
      <c r="M2393" t="b">
        <v>0</v>
      </c>
      <c r="N2393">
        <v>1</v>
      </c>
      <c r="O2393" s="5">
        <f>($E2393/$D2393)*100</f>
        <v>0.125</v>
      </c>
      <c r="P2393">
        <f>AVERAGE($E2393,$N2393)</f>
        <v>13</v>
      </c>
      <c r="Q2393" t="s">
        <v>8319</v>
      </c>
      <c r="R2393" t="s">
        <v>8320</v>
      </c>
      <c r="S2393" t="s">
        <v>8272</v>
      </c>
      <c r="T2393" t="b">
        <v>0</v>
      </c>
    </row>
    <row r="2394" spans="1:20" ht="66" x14ac:dyDescent="0.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 s="9">
        <f>(I2394/86400)+25569+(-5/24)</f>
        <v>42305.912303240737</v>
      </c>
      <c r="K2394">
        <v>1443495223</v>
      </c>
      <c r="L2394" s="9">
        <f>($K2394/86400)+DATE(1970,1,1)</f>
        <v>42276.120636574073</v>
      </c>
      <c r="M2394" t="b">
        <v>0</v>
      </c>
      <c r="N2394">
        <v>0</v>
      </c>
      <c r="O2394" s="5">
        <f>($E2394/$D2394)*100</f>
        <v>0</v>
      </c>
      <c r="P2394">
        <f>AVERAGE($E2394,$N2394)</f>
        <v>0</v>
      </c>
      <c r="Q2394" t="s">
        <v>8319</v>
      </c>
      <c r="R2394" t="s">
        <v>8320</v>
      </c>
      <c r="S2394" t="s">
        <v>8272</v>
      </c>
      <c r="T2394" t="b">
        <v>0</v>
      </c>
    </row>
    <row r="2395" spans="1:20" ht="66" x14ac:dyDescent="0.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 s="9">
        <f>(I2395/86400)+25569+(-5/24)</f>
        <v>42224.440011574072</v>
      </c>
      <c r="K2395">
        <v>1436456017</v>
      </c>
      <c r="L2395" s="9">
        <f>($K2395/86400)+DATE(1970,1,1)</f>
        <v>42194.648344907408</v>
      </c>
      <c r="M2395" t="b">
        <v>0</v>
      </c>
      <c r="N2395">
        <v>1</v>
      </c>
      <c r="O2395" s="5">
        <f>($E2395/$D2395)*100</f>
        <v>0.05</v>
      </c>
      <c r="P2395">
        <f>AVERAGE($E2395,$N2395)</f>
        <v>25.5</v>
      </c>
      <c r="Q2395" t="s">
        <v>8319</v>
      </c>
      <c r="R2395" t="s">
        <v>8320</v>
      </c>
      <c r="S2395" t="s">
        <v>8272</v>
      </c>
      <c r="T2395" t="b">
        <v>0</v>
      </c>
    </row>
    <row r="2396" spans="1:20" ht="66" x14ac:dyDescent="0.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 s="9">
        <f>(I2396/86400)+25569+(-5/24)</f>
        <v>42061.15385416666</v>
      </c>
      <c r="K2396">
        <v>1422348093</v>
      </c>
      <c r="L2396" s="9">
        <f>($K2396/86400)+DATE(1970,1,1)</f>
        <v>42031.362187499995</v>
      </c>
      <c r="M2396" t="b">
        <v>0</v>
      </c>
      <c r="N2396">
        <v>2</v>
      </c>
      <c r="O2396" s="5">
        <f>($E2396/$D2396)*100</f>
        <v>0.06</v>
      </c>
      <c r="P2396">
        <f>AVERAGE($E2396,$N2396)</f>
        <v>2.5</v>
      </c>
      <c r="Q2396" t="s">
        <v>8319</v>
      </c>
      <c r="R2396" t="s">
        <v>8320</v>
      </c>
      <c r="S2396" t="s">
        <v>8272</v>
      </c>
      <c r="T2396" t="b">
        <v>0</v>
      </c>
    </row>
    <row r="2397" spans="1:20" ht="49.5" x14ac:dyDescent="0.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 s="9">
        <f>(I2397/86400)+25569+(-5/24)</f>
        <v>42745.164583333331</v>
      </c>
      <c r="K2397">
        <v>1481597687</v>
      </c>
      <c r="L2397" s="9">
        <f>($K2397/86400)+DATE(1970,1,1)</f>
        <v>42717.121377314819</v>
      </c>
      <c r="M2397" t="b">
        <v>0</v>
      </c>
      <c r="N2397">
        <v>0</v>
      </c>
      <c r="O2397" s="5">
        <f>($E2397/$D2397)*100</f>
        <v>0</v>
      </c>
      <c r="P2397">
        <f>AVERAGE($E2397,$N2397)</f>
        <v>0</v>
      </c>
      <c r="Q2397" t="s">
        <v>8319</v>
      </c>
      <c r="R2397" t="s">
        <v>8320</v>
      </c>
      <c r="S2397" t="s">
        <v>8272</v>
      </c>
      <c r="T2397" t="b">
        <v>0</v>
      </c>
    </row>
    <row r="2398" spans="1:20" ht="66" x14ac:dyDescent="0.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 s="9">
        <f>(I2398/86400)+25569+(-5/24)</f>
        <v>42292.640717592592</v>
      </c>
      <c r="K2398">
        <v>1442348558</v>
      </c>
      <c r="L2398" s="9">
        <f>($K2398/86400)+DATE(1970,1,1)</f>
        <v>42262.849050925928</v>
      </c>
      <c r="M2398" t="b">
        <v>0</v>
      </c>
      <c r="N2398">
        <v>1</v>
      </c>
      <c r="O2398" s="5">
        <f>($E2398/$D2398)*100</f>
        <v>0.2</v>
      </c>
      <c r="P2398">
        <f>AVERAGE($E2398,$N2398)</f>
        <v>5.5</v>
      </c>
      <c r="Q2398" t="s">
        <v>8319</v>
      </c>
      <c r="R2398" t="s">
        <v>8320</v>
      </c>
      <c r="S2398" t="s">
        <v>8272</v>
      </c>
      <c r="T2398" t="b">
        <v>0</v>
      </c>
    </row>
    <row r="2399" spans="1:20" ht="66" x14ac:dyDescent="0.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 s="9">
        <f>(I2399/86400)+25569+(-5/24)</f>
        <v>42006.676574074074</v>
      </c>
      <c r="K2399">
        <v>1417641256</v>
      </c>
      <c r="L2399" s="9">
        <f>($K2399/86400)+DATE(1970,1,1)</f>
        <v>41976.88490740741</v>
      </c>
      <c r="M2399" t="b">
        <v>0</v>
      </c>
      <c r="N2399">
        <v>0</v>
      </c>
      <c r="O2399" s="5">
        <f>($E2399/$D2399)*100</f>
        <v>0</v>
      </c>
      <c r="P2399">
        <f>AVERAGE($E2399,$N2399)</f>
        <v>0</v>
      </c>
      <c r="Q2399" t="s">
        <v>8319</v>
      </c>
      <c r="R2399" t="s">
        <v>8320</v>
      </c>
      <c r="S2399" t="s">
        <v>8272</v>
      </c>
      <c r="T2399" t="b">
        <v>0</v>
      </c>
    </row>
    <row r="2400" spans="1:20" ht="66" x14ac:dyDescent="0.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 s="9">
        <f>(I2400/86400)+25569+(-5/24)</f>
        <v>42187.708148148151</v>
      </c>
      <c r="K2400">
        <v>1433282384</v>
      </c>
      <c r="L2400" s="9">
        <f>($K2400/86400)+DATE(1970,1,1)</f>
        <v>42157.916481481487</v>
      </c>
      <c r="M2400" t="b">
        <v>0</v>
      </c>
      <c r="N2400">
        <v>0</v>
      </c>
      <c r="O2400" s="5">
        <f>($E2400/$D2400)*100</f>
        <v>0</v>
      </c>
      <c r="P2400">
        <f>AVERAGE($E2400,$N2400)</f>
        <v>0</v>
      </c>
      <c r="Q2400" t="s">
        <v>8319</v>
      </c>
      <c r="R2400" t="s">
        <v>8320</v>
      </c>
      <c r="S2400" t="s">
        <v>8272</v>
      </c>
      <c r="T2400" t="b">
        <v>0</v>
      </c>
    </row>
    <row r="2401" spans="1:20" ht="49.5" x14ac:dyDescent="0.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 s="9">
        <f>(I2401/86400)+25569+(-5/24)</f>
        <v>41991.644745370366</v>
      </c>
      <c r="K2401">
        <v>1415910506</v>
      </c>
      <c r="L2401" s="9">
        <f>($K2401/86400)+DATE(1970,1,1)</f>
        <v>41956.853078703702</v>
      </c>
      <c r="M2401" t="b">
        <v>0</v>
      </c>
      <c r="N2401">
        <v>0</v>
      </c>
      <c r="O2401" s="5">
        <f>($E2401/$D2401)*100</f>
        <v>0</v>
      </c>
      <c r="P2401">
        <f>AVERAGE($E2401,$N2401)</f>
        <v>0</v>
      </c>
      <c r="Q2401" t="s">
        <v>8319</v>
      </c>
      <c r="R2401" t="s">
        <v>8320</v>
      </c>
      <c r="S2401" t="s">
        <v>8272</v>
      </c>
      <c r="T2401" t="b">
        <v>0</v>
      </c>
    </row>
    <row r="2402" spans="1:20" ht="66" x14ac:dyDescent="0.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 s="9">
        <f>(I2402/86400)+25569+(-5/24)</f>
        <v>42474.059768518513</v>
      </c>
      <c r="K2402">
        <v>1458023164</v>
      </c>
      <c r="L2402" s="9">
        <f>($K2402/86400)+DATE(1970,1,1)</f>
        <v>42444.268101851849</v>
      </c>
      <c r="M2402" t="b">
        <v>0</v>
      </c>
      <c r="N2402">
        <v>0</v>
      </c>
      <c r="O2402" s="5">
        <f>($E2402/$D2402)*100</f>
        <v>0</v>
      </c>
      <c r="P2402">
        <f>AVERAGE($E2402,$N2402)</f>
        <v>0</v>
      </c>
      <c r="Q2402" t="s">
        <v>8319</v>
      </c>
      <c r="R2402" t="s">
        <v>8320</v>
      </c>
      <c r="S2402" t="s">
        <v>8272</v>
      </c>
      <c r="T2402" t="b">
        <v>0</v>
      </c>
    </row>
    <row r="2403" spans="1:20" ht="66" x14ac:dyDescent="0.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 s="9">
        <f>(I2403/86400)+25569+(-5/24)</f>
        <v>42434.614537037036</v>
      </c>
      <c r="K2403">
        <v>1452023096</v>
      </c>
      <c r="L2403" s="9">
        <f>($K2403/86400)+DATE(1970,1,1)</f>
        <v>42374.822870370372</v>
      </c>
      <c r="M2403" t="b">
        <v>0</v>
      </c>
      <c r="N2403">
        <v>9</v>
      </c>
      <c r="O2403" s="5">
        <f>($E2403/$D2403)*100</f>
        <v>0.71785714285714286</v>
      </c>
      <c r="P2403">
        <f>AVERAGE($E2403,$N2403)</f>
        <v>105</v>
      </c>
      <c r="Q2403" t="s">
        <v>8336</v>
      </c>
      <c r="R2403" t="s">
        <v>8337</v>
      </c>
      <c r="S2403" t="s">
        <v>8284</v>
      </c>
      <c r="T2403" t="b">
        <v>0</v>
      </c>
    </row>
    <row r="2404" spans="1:20" ht="33" x14ac:dyDescent="0.3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 s="9">
        <f>(I2404/86400)+25569+(-5/24)</f>
        <v>42137.47142361111</v>
      </c>
      <c r="K2404">
        <v>1428941931</v>
      </c>
      <c r="L2404" s="9">
        <f>($K2404/86400)+DATE(1970,1,1)</f>
        <v>42107.679756944446</v>
      </c>
      <c r="M2404" t="b">
        <v>0</v>
      </c>
      <c r="N2404">
        <v>1</v>
      </c>
      <c r="O2404" s="5">
        <f>($E2404/$D2404)*100</f>
        <v>0.43333333333333329</v>
      </c>
      <c r="P2404">
        <f>AVERAGE($E2404,$N2404)</f>
        <v>26.5</v>
      </c>
      <c r="Q2404" t="s">
        <v>8336</v>
      </c>
      <c r="R2404" t="s">
        <v>8337</v>
      </c>
      <c r="S2404" t="s">
        <v>8284</v>
      </c>
      <c r="T2404" t="b">
        <v>0</v>
      </c>
    </row>
    <row r="2405" spans="1:20" ht="49.5" x14ac:dyDescent="0.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 s="9">
        <f>(I2405/86400)+25569+(-5/24)</f>
        <v>42459.632615740738</v>
      </c>
      <c r="K2405">
        <v>1454188258</v>
      </c>
      <c r="L2405" s="9">
        <f>($K2405/86400)+DATE(1970,1,1)</f>
        <v>42399.882615740746</v>
      </c>
      <c r="M2405" t="b">
        <v>0</v>
      </c>
      <c r="N2405">
        <v>12</v>
      </c>
      <c r="O2405" s="5">
        <f>($E2405/$D2405)*100</f>
        <v>16.833333333333332</v>
      </c>
      <c r="P2405">
        <f>AVERAGE($E2405,$N2405)</f>
        <v>107</v>
      </c>
      <c r="Q2405" t="s">
        <v>8336</v>
      </c>
      <c r="R2405" t="s">
        <v>8337</v>
      </c>
      <c r="S2405" t="s">
        <v>8284</v>
      </c>
      <c r="T2405" t="b">
        <v>0</v>
      </c>
    </row>
    <row r="2406" spans="1:20" ht="66" x14ac:dyDescent="0.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 s="9">
        <f>(I2406/86400)+25569+(-5/24)</f>
        <v>42371.831099537034</v>
      </c>
      <c r="K2406">
        <v>1449190607</v>
      </c>
      <c r="L2406" s="9">
        <f>($K2406/86400)+DATE(1970,1,1)</f>
        <v>42342.03943287037</v>
      </c>
      <c r="M2406" t="b">
        <v>0</v>
      </c>
      <c r="N2406">
        <v>0</v>
      </c>
      <c r="O2406" s="5">
        <f>($E2406/$D2406)*100</f>
        <v>0</v>
      </c>
      <c r="P2406">
        <f>AVERAGE($E2406,$N2406)</f>
        <v>0</v>
      </c>
      <c r="Q2406" t="s">
        <v>8336</v>
      </c>
      <c r="R2406" t="s">
        <v>8337</v>
      </c>
      <c r="S2406" t="s">
        <v>8284</v>
      </c>
      <c r="T2406" t="b">
        <v>0</v>
      </c>
    </row>
    <row r="2407" spans="1:20" ht="49.5" x14ac:dyDescent="0.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 s="9">
        <f>(I2407/86400)+25569+(-5/24)</f>
        <v>42616.377025462956</v>
      </c>
      <c r="K2407">
        <v>1471096975</v>
      </c>
      <c r="L2407" s="9">
        <f>($K2407/86400)+DATE(1970,1,1)</f>
        <v>42595.585358796292</v>
      </c>
      <c r="M2407" t="b">
        <v>0</v>
      </c>
      <c r="N2407">
        <v>20</v>
      </c>
      <c r="O2407" s="5">
        <f>($E2407/$D2407)*100</f>
        <v>22.52</v>
      </c>
      <c r="P2407">
        <f>AVERAGE($E2407,$N2407)</f>
        <v>573</v>
      </c>
      <c r="Q2407" t="s">
        <v>8336</v>
      </c>
      <c r="R2407" t="s">
        <v>8337</v>
      </c>
      <c r="S2407" t="s">
        <v>8284</v>
      </c>
      <c r="T2407" t="b">
        <v>0</v>
      </c>
    </row>
    <row r="2408" spans="1:20" ht="49.5" x14ac:dyDescent="0.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 s="9">
        <f>(I2408/86400)+25569+(-5/24)</f>
        <v>42022.902662037035</v>
      </c>
      <c r="K2408">
        <v>1418179190</v>
      </c>
      <c r="L2408" s="9">
        <f>($K2408/86400)+DATE(1970,1,1)</f>
        <v>41983.110995370371</v>
      </c>
      <c r="M2408" t="b">
        <v>0</v>
      </c>
      <c r="N2408">
        <v>16</v>
      </c>
      <c r="O2408" s="5">
        <f>($E2408/$D2408)*100</f>
        <v>41.384615384615387</v>
      </c>
      <c r="P2408">
        <f>AVERAGE($E2408,$N2408)</f>
        <v>680.5</v>
      </c>
      <c r="Q2408" t="s">
        <v>8336</v>
      </c>
      <c r="R2408" t="s">
        <v>8337</v>
      </c>
      <c r="S2408" t="s">
        <v>8284</v>
      </c>
      <c r="T2408" t="b">
        <v>0</v>
      </c>
    </row>
    <row r="2409" spans="1:20" ht="66" x14ac:dyDescent="0.3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 s="9">
        <f>(I2409/86400)+25569+(-5/24)</f>
        <v>42105.041666666664</v>
      </c>
      <c r="K2409">
        <v>1426772928</v>
      </c>
      <c r="L2409" s="9">
        <f>($K2409/86400)+DATE(1970,1,1)</f>
        <v>42082.575555555552</v>
      </c>
      <c r="M2409" t="b">
        <v>0</v>
      </c>
      <c r="N2409">
        <v>33</v>
      </c>
      <c r="O2409" s="5">
        <f>($E2409/$D2409)*100</f>
        <v>25.259090909090908</v>
      </c>
      <c r="P2409">
        <f>AVERAGE($E2409,$N2409)</f>
        <v>2795</v>
      </c>
      <c r="Q2409" t="s">
        <v>8336</v>
      </c>
      <c r="R2409" t="s">
        <v>8337</v>
      </c>
      <c r="S2409" t="s">
        <v>8284</v>
      </c>
      <c r="T2409" t="b">
        <v>0</v>
      </c>
    </row>
    <row r="2410" spans="1:20" ht="49.5" x14ac:dyDescent="0.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 s="9">
        <f>(I2410/86400)+25569+(-5/24)</f>
        <v>41948.974039351851</v>
      </c>
      <c r="K2410">
        <v>1412652157</v>
      </c>
      <c r="L2410" s="9">
        <f>($K2410/86400)+DATE(1970,1,1)</f>
        <v>41919.140706018516</v>
      </c>
      <c r="M2410" t="b">
        <v>0</v>
      </c>
      <c r="N2410">
        <v>2</v>
      </c>
      <c r="O2410" s="5">
        <f>($E2410/$D2410)*100</f>
        <v>0.2</v>
      </c>
      <c r="P2410">
        <f>AVERAGE($E2410,$N2410)</f>
        <v>16</v>
      </c>
      <c r="Q2410" t="s">
        <v>8336</v>
      </c>
      <c r="R2410" t="s">
        <v>8337</v>
      </c>
      <c r="S2410" t="s">
        <v>8284</v>
      </c>
      <c r="T2410" t="b">
        <v>0</v>
      </c>
    </row>
    <row r="2411" spans="1:20" ht="49.5" x14ac:dyDescent="0.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 s="9">
        <f>(I2411/86400)+25569+(-5/24)</f>
        <v>42234.667534722219</v>
      </c>
      <c r="K2411">
        <v>1437339675</v>
      </c>
      <c r="L2411" s="9">
        <f>($K2411/86400)+DATE(1970,1,1)</f>
        <v>42204.875868055555</v>
      </c>
      <c r="M2411" t="b">
        <v>0</v>
      </c>
      <c r="N2411">
        <v>6</v>
      </c>
      <c r="O2411" s="5">
        <f>($E2411/$D2411)*100</f>
        <v>1.8399999999999999</v>
      </c>
      <c r="P2411">
        <f>AVERAGE($E2411,$N2411)</f>
        <v>233</v>
      </c>
      <c r="Q2411" t="s">
        <v>8336</v>
      </c>
      <c r="R2411" t="s">
        <v>8337</v>
      </c>
      <c r="S2411" t="s">
        <v>8284</v>
      </c>
      <c r="T2411" t="b">
        <v>0</v>
      </c>
    </row>
    <row r="2412" spans="1:20" ht="66" x14ac:dyDescent="0.3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 s="9">
        <f>(I2412/86400)+25569+(-5/24)</f>
        <v>42254.199942129628</v>
      </c>
      <c r="K2412">
        <v>1439027275</v>
      </c>
      <c r="L2412" s="9">
        <f>($K2412/86400)+DATE(1970,1,1)</f>
        <v>42224.408275462964</v>
      </c>
      <c r="M2412" t="b">
        <v>0</v>
      </c>
      <c r="N2412">
        <v>0</v>
      </c>
      <c r="O2412" s="5">
        <f>($E2412/$D2412)*100</f>
        <v>0</v>
      </c>
      <c r="P2412">
        <f>AVERAGE($E2412,$N2412)</f>
        <v>0</v>
      </c>
      <c r="Q2412" t="s">
        <v>8336</v>
      </c>
      <c r="R2412" t="s">
        <v>8337</v>
      </c>
      <c r="S2412" t="s">
        <v>8284</v>
      </c>
      <c r="T2412" t="b">
        <v>0</v>
      </c>
    </row>
    <row r="2413" spans="1:20" ht="66" x14ac:dyDescent="0.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 s="9">
        <f>(I2413/86400)+25569+(-5/24)</f>
        <v>42241.524097222216</v>
      </c>
      <c r="K2413">
        <v>1437932082</v>
      </c>
      <c r="L2413" s="9">
        <f>($K2413/86400)+DATE(1970,1,1)</f>
        <v>42211.732430555552</v>
      </c>
      <c r="M2413" t="b">
        <v>0</v>
      </c>
      <c r="N2413">
        <v>3</v>
      </c>
      <c r="O2413" s="5">
        <f>($E2413/$D2413)*100</f>
        <v>0.60399999999999998</v>
      </c>
      <c r="P2413">
        <f>AVERAGE($E2413,$N2413)</f>
        <v>77</v>
      </c>
      <c r="Q2413" t="s">
        <v>8336</v>
      </c>
      <c r="R2413" t="s">
        <v>8337</v>
      </c>
      <c r="S2413" t="s">
        <v>8284</v>
      </c>
      <c r="T2413" t="b">
        <v>0</v>
      </c>
    </row>
    <row r="2414" spans="1:20" ht="66" x14ac:dyDescent="0.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 s="9">
        <f>(I2414/86400)+25569+(-5/24)</f>
        <v>42700.570289351854</v>
      </c>
      <c r="K2414">
        <v>1476294073</v>
      </c>
      <c r="L2414" s="9">
        <f>($K2414/86400)+DATE(1970,1,1)</f>
        <v>42655.736956018518</v>
      </c>
      <c r="M2414" t="b">
        <v>0</v>
      </c>
      <c r="N2414">
        <v>0</v>
      </c>
      <c r="O2414" s="5">
        <f>($E2414/$D2414)*100</f>
        <v>0</v>
      </c>
      <c r="P2414">
        <f>AVERAGE($E2414,$N2414)</f>
        <v>0</v>
      </c>
      <c r="Q2414" t="s">
        <v>8336</v>
      </c>
      <c r="R2414" t="s">
        <v>8337</v>
      </c>
      <c r="S2414" t="s">
        <v>8284</v>
      </c>
      <c r="T2414" t="b">
        <v>0</v>
      </c>
    </row>
    <row r="2415" spans="1:20" ht="66" x14ac:dyDescent="0.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 s="9">
        <f>(I2415/86400)+25569+(-5/24)</f>
        <v>41790.770833333328</v>
      </c>
      <c r="K2415">
        <v>1398911882</v>
      </c>
      <c r="L2415" s="9">
        <f>($K2415/86400)+DATE(1970,1,1)</f>
        <v>41760.10974537037</v>
      </c>
      <c r="M2415" t="b">
        <v>0</v>
      </c>
      <c r="N2415">
        <v>3</v>
      </c>
      <c r="O2415" s="5">
        <f>($E2415/$D2415)*100</f>
        <v>0.83333333333333337</v>
      </c>
      <c r="P2415">
        <f>AVERAGE($E2415,$N2415)</f>
        <v>14</v>
      </c>
      <c r="Q2415" t="s">
        <v>8336</v>
      </c>
      <c r="R2415" t="s">
        <v>8337</v>
      </c>
      <c r="S2415" t="s">
        <v>8284</v>
      </c>
      <c r="T2415" t="b">
        <v>0</v>
      </c>
    </row>
    <row r="2416" spans="1:20" ht="66" x14ac:dyDescent="0.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 s="9">
        <f>(I2416/86400)+25569+(-5/24)</f>
        <v>42237.957638888889</v>
      </c>
      <c r="K2416">
        <v>1436805660</v>
      </c>
      <c r="L2416" s="9">
        <f>($K2416/86400)+DATE(1970,1,1)</f>
        <v>42198.695138888885</v>
      </c>
      <c r="M2416" t="b">
        <v>0</v>
      </c>
      <c r="N2416">
        <v>13</v>
      </c>
      <c r="O2416" s="5">
        <f>($E2416/$D2416)*100</f>
        <v>3.0666666666666664</v>
      </c>
      <c r="P2416">
        <f>AVERAGE($E2416,$N2416)</f>
        <v>236.5</v>
      </c>
      <c r="Q2416" t="s">
        <v>8336</v>
      </c>
      <c r="R2416" t="s">
        <v>8337</v>
      </c>
      <c r="S2416" t="s">
        <v>8284</v>
      </c>
      <c r="T2416" t="b">
        <v>0</v>
      </c>
    </row>
    <row r="2417" spans="1:20" ht="49.5" x14ac:dyDescent="0.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 s="9">
        <f>(I2417/86400)+25569+(-5/24)</f>
        <v>42566.654467592591</v>
      </c>
      <c r="K2417">
        <v>1466023346</v>
      </c>
      <c r="L2417" s="9">
        <f>($K2417/86400)+DATE(1970,1,1)</f>
        <v>42536.862800925926</v>
      </c>
      <c r="M2417" t="b">
        <v>0</v>
      </c>
      <c r="N2417">
        <v>6</v>
      </c>
      <c r="O2417" s="5">
        <f>($E2417/$D2417)*100</f>
        <v>0.55833333333333335</v>
      </c>
      <c r="P2417">
        <f>AVERAGE($E2417,$N2417)</f>
        <v>170.5</v>
      </c>
      <c r="Q2417" t="s">
        <v>8336</v>
      </c>
      <c r="R2417" t="s">
        <v>8337</v>
      </c>
      <c r="S2417" t="s">
        <v>8284</v>
      </c>
      <c r="T2417" t="b">
        <v>0</v>
      </c>
    </row>
    <row r="2418" spans="1:20" ht="66" x14ac:dyDescent="0.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 s="9">
        <f>(I2418/86400)+25569+(-5/24)</f>
        <v>42077.416666666664</v>
      </c>
      <c r="K2418">
        <v>1421343743</v>
      </c>
      <c r="L2418" s="9">
        <f>($K2418/86400)+DATE(1970,1,1)</f>
        <v>42019.737766203703</v>
      </c>
      <c r="M2418" t="b">
        <v>0</v>
      </c>
      <c r="N2418">
        <v>1</v>
      </c>
      <c r="O2418" s="5">
        <f>($E2418/$D2418)*100</f>
        <v>2.5000000000000001E-2</v>
      </c>
      <c r="P2418">
        <f>AVERAGE($E2418,$N2418)</f>
        <v>3</v>
      </c>
      <c r="Q2418" t="s">
        <v>8336</v>
      </c>
      <c r="R2418" t="s">
        <v>8337</v>
      </c>
      <c r="S2418" t="s">
        <v>8284</v>
      </c>
      <c r="T2418" t="b">
        <v>0</v>
      </c>
    </row>
    <row r="2419" spans="1:20" ht="66" x14ac:dyDescent="0.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 s="9">
        <f>(I2419/86400)+25569+(-5/24)</f>
        <v>41861.675775462958</v>
      </c>
      <c r="K2419">
        <v>1405113187</v>
      </c>
      <c r="L2419" s="9">
        <f>($K2419/86400)+DATE(1970,1,1)</f>
        <v>41831.884108796294</v>
      </c>
      <c r="M2419" t="b">
        <v>0</v>
      </c>
      <c r="N2419">
        <v>0</v>
      </c>
      <c r="O2419" s="5">
        <f>($E2419/$D2419)*100</f>
        <v>0</v>
      </c>
      <c r="P2419">
        <f>AVERAGE($E2419,$N2419)</f>
        <v>0</v>
      </c>
      <c r="Q2419" t="s">
        <v>8336</v>
      </c>
      <c r="R2419" t="s">
        <v>8337</v>
      </c>
      <c r="S2419" t="s">
        <v>8284</v>
      </c>
      <c r="T2419" t="b">
        <v>0</v>
      </c>
    </row>
    <row r="2420" spans="1:20" x14ac:dyDescent="0.3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 s="9">
        <f>(I2420/86400)+25569+(-5/24)</f>
        <v>42087.606990740744</v>
      </c>
      <c r="K2420">
        <v>1422045244</v>
      </c>
      <c r="L2420" s="9">
        <f>($K2420/86400)+DATE(1970,1,1)</f>
        <v>42027.856990740736</v>
      </c>
      <c r="M2420" t="b">
        <v>0</v>
      </c>
      <c r="N2420">
        <v>5</v>
      </c>
      <c r="O2420" s="5">
        <f>($E2420/$D2420)*100</f>
        <v>0.02</v>
      </c>
      <c r="P2420">
        <f>AVERAGE($E2420,$N2420)</f>
        <v>5</v>
      </c>
      <c r="Q2420" t="s">
        <v>8336</v>
      </c>
      <c r="R2420" t="s">
        <v>8337</v>
      </c>
      <c r="S2420" t="s">
        <v>8284</v>
      </c>
      <c r="T2420" t="b">
        <v>0</v>
      </c>
    </row>
    <row r="2421" spans="1:20" ht="66" x14ac:dyDescent="0.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 s="9">
        <f>(I2421/86400)+25569+(-5/24)</f>
        <v>42053.529965277776</v>
      </c>
      <c r="K2421">
        <v>1419097389</v>
      </c>
      <c r="L2421" s="9">
        <f>($K2421/86400)+DATE(1970,1,1)</f>
        <v>41993.738298611112</v>
      </c>
      <c r="M2421" t="b">
        <v>0</v>
      </c>
      <c r="N2421">
        <v>0</v>
      </c>
      <c r="O2421" s="5">
        <f>($E2421/$D2421)*100</f>
        <v>0</v>
      </c>
      <c r="P2421">
        <f>AVERAGE($E2421,$N2421)</f>
        <v>0</v>
      </c>
      <c r="Q2421" t="s">
        <v>8336</v>
      </c>
      <c r="R2421" t="s">
        <v>8337</v>
      </c>
      <c r="S2421" t="s">
        <v>8284</v>
      </c>
      <c r="T2421" t="b">
        <v>0</v>
      </c>
    </row>
    <row r="2422" spans="1:20" ht="49.5" x14ac:dyDescent="0.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 s="9">
        <f>(I2422/86400)+25569+(-5/24)</f>
        <v>41952.862210648142</v>
      </c>
      <c r="K2422">
        <v>1410396095</v>
      </c>
      <c r="L2422" s="9">
        <f>($K2422/86400)+DATE(1970,1,1)</f>
        <v>41893.028877314813</v>
      </c>
      <c r="M2422" t="b">
        <v>0</v>
      </c>
      <c r="N2422">
        <v>36</v>
      </c>
      <c r="O2422" s="5">
        <f>($E2422/$D2422)*100</f>
        <v>14.825133372851216</v>
      </c>
      <c r="P2422">
        <f>AVERAGE($E2422,$N2422)</f>
        <v>1268.5</v>
      </c>
      <c r="Q2422" t="s">
        <v>8336</v>
      </c>
      <c r="R2422" t="s">
        <v>8337</v>
      </c>
      <c r="S2422" t="s">
        <v>8284</v>
      </c>
      <c r="T2422" t="b">
        <v>0</v>
      </c>
    </row>
    <row r="2423" spans="1:20" ht="33" x14ac:dyDescent="0.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 s="9">
        <f>(I2423/86400)+25569+(-5/24)</f>
        <v>42056.479120370372</v>
      </c>
      <c r="K2423">
        <v>1421944196</v>
      </c>
      <c r="L2423" s="9">
        <f>($K2423/86400)+DATE(1970,1,1)</f>
        <v>42026.687453703707</v>
      </c>
      <c r="M2423" t="b">
        <v>0</v>
      </c>
      <c r="N2423">
        <v>1</v>
      </c>
      <c r="O2423" s="5">
        <f>($E2423/$D2423)*100</f>
        <v>1.6666666666666666E-2</v>
      </c>
      <c r="P2423">
        <f>AVERAGE($E2423,$N2423)</f>
        <v>1</v>
      </c>
      <c r="Q2423" t="s">
        <v>8336</v>
      </c>
      <c r="R2423" t="s">
        <v>8337</v>
      </c>
      <c r="S2423" t="s">
        <v>8284</v>
      </c>
      <c r="T2423" t="b">
        <v>0</v>
      </c>
    </row>
    <row r="2424" spans="1:20" ht="33" x14ac:dyDescent="0.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 s="9">
        <f>(I2424/86400)+25569+(-5/24)</f>
        <v>42074.474953703706</v>
      </c>
      <c r="K2424">
        <v>1423502636</v>
      </c>
      <c r="L2424" s="9">
        <f>($K2424/86400)+DATE(1970,1,1)</f>
        <v>42044.724953703699</v>
      </c>
      <c r="M2424" t="b">
        <v>0</v>
      </c>
      <c r="N2424">
        <v>1</v>
      </c>
      <c r="O2424" s="5">
        <f>($E2424/$D2424)*100</f>
        <v>0.2</v>
      </c>
      <c r="P2424">
        <f>AVERAGE($E2424,$N2424)</f>
        <v>1</v>
      </c>
      <c r="Q2424" t="s">
        <v>8336</v>
      </c>
      <c r="R2424" t="s">
        <v>8337</v>
      </c>
      <c r="S2424" t="s">
        <v>8284</v>
      </c>
      <c r="T2424" t="b">
        <v>0</v>
      </c>
    </row>
    <row r="2425" spans="1:20" ht="49.5" x14ac:dyDescent="0.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 s="9">
        <f>(I2425/86400)+25569+(-5/24)</f>
        <v>42004.496412037035</v>
      </c>
      <c r="K2425">
        <v>1417452890</v>
      </c>
      <c r="L2425" s="9">
        <f>($K2425/86400)+DATE(1970,1,1)</f>
        <v>41974.704745370371</v>
      </c>
      <c r="M2425" t="b">
        <v>0</v>
      </c>
      <c r="N2425">
        <v>1</v>
      </c>
      <c r="O2425" s="5">
        <f>($E2425/$D2425)*100</f>
        <v>1.3333333333333334E-2</v>
      </c>
      <c r="P2425">
        <f>AVERAGE($E2425,$N2425)</f>
        <v>4.5</v>
      </c>
      <c r="Q2425" t="s">
        <v>8336</v>
      </c>
      <c r="R2425" t="s">
        <v>8337</v>
      </c>
      <c r="S2425" t="s">
        <v>8284</v>
      </c>
      <c r="T2425" t="b">
        <v>0</v>
      </c>
    </row>
    <row r="2426" spans="1:20" ht="33" x14ac:dyDescent="0.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 s="9">
        <f>(I2426/86400)+25569+(-5/24)</f>
        <v>41939.684120370366</v>
      </c>
      <c r="K2426">
        <v>1411853108</v>
      </c>
      <c r="L2426" s="9">
        <f>($K2426/86400)+DATE(1970,1,1)</f>
        <v>41909.892453703702</v>
      </c>
      <c r="M2426" t="b">
        <v>0</v>
      </c>
      <c r="N2426">
        <v>9</v>
      </c>
      <c r="O2426" s="5">
        <f>($E2426/$D2426)*100</f>
        <v>1.24</v>
      </c>
      <c r="P2426">
        <f>AVERAGE($E2426,$N2426)</f>
        <v>159.5</v>
      </c>
      <c r="Q2426" t="s">
        <v>8336</v>
      </c>
      <c r="R2426" t="s">
        <v>8337</v>
      </c>
      <c r="S2426" t="s">
        <v>8284</v>
      </c>
      <c r="T2426" t="b">
        <v>0</v>
      </c>
    </row>
    <row r="2427" spans="1:20" ht="66" x14ac:dyDescent="0.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 s="9">
        <f>(I2427/86400)+25569+(-5/24)</f>
        <v>42517.711111111108</v>
      </c>
      <c r="K2427">
        <v>1463090149</v>
      </c>
      <c r="L2427" s="9">
        <f>($K2427/86400)+DATE(1970,1,1)</f>
        <v>42502.913761574076</v>
      </c>
      <c r="M2427" t="b">
        <v>0</v>
      </c>
      <c r="N2427">
        <v>1</v>
      </c>
      <c r="O2427" s="5">
        <f>($E2427/$D2427)*100</f>
        <v>2.8571428571428574E-2</v>
      </c>
      <c r="P2427">
        <f>AVERAGE($E2427,$N2427)</f>
        <v>1</v>
      </c>
      <c r="Q2427" t="s">
        <v>8336</v>
      </c>
      <c r="R2427" t="s">
        <v>8337</v>
      </c>
      <c r="S2427" t="s">
        <v>8284</v>
      </c>
      <c r="T2427" t="b">
        <v>0</v>
      </c>
    </row>
    <row r="2428" spans="1:20" ht="49.5" x14ac:dyDescent="0.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 s="9">
        <f>(I2428/86400)+25569+(-5/24)</f>
        <v>42223.961712962962</v>
      </c>
      <c r="K2428">
        <v>1433822692</v>
      </c>
      <c r="L2428" s="9">
        <f>($K2428/86400)+DATE(1970,1,1)</f>
        <v>42164.170046296298</v>
      </c>
      <c r="M2428" t="b">
        <v>0</v>
      </c>
      <c r="N2428">
        <v>0</v>
      </c>
      <c r="O2428" s="5">
        <f>($E2428/$D2428)*100</f>
        <v>0</v>
      </c>
      <c r="P2428">
        <f>AVERAGE($E2428,$N2428)</f>
        <v>0</v>
      </c>
      <c r="Q2428" t="s">
        <v>8336</v>
      </c>
      <c r="R2428" t="s">
        <v>8337</v>
      </c>
      <c r="S2428" t="s">
        <v>8284</v>
      </c>
      <c r="T2428" t="b">
        <v>0</v>
      </c>
    </row>
    <row r="2429" spans="1:20" ht="33" x14ac:dyDescent="0.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 s="9">
        <f>(I2429/86400)+25569+(-5/24)</f>
        <v>42452.068668981483</v>
      </c>
      <c r="K2429">
        <v>1455262733</v>
      </c>
      <c r="L2429" s="9">
        <f>($K2429/86400)+DATE(1970,1,1)</f>
        <v>42412.318668981483</v>
      </c>
      <c r="M2429" t="b">
        <v>0</v>
      </c>
      <c r="N2429">
        <v>1</v>
      </c>
      <c r="O2429" s="5">
        <f>($E2429/$D2429)*100</f>
        <v>2E-3</v>
      </c>
      <c r="P2429">
        <f>AVERAGE($E2429,$N2429)</f>
        <v>1</v>
      </c>
      <c r="Q2429" t="s">
        <v>8336</v>
      </c>
      <c r="R2429" t="s">
        <v>8337</v>
      </c>
      <c r="S2429" t="s">
        <v>8284</v>
      </c>
      <c r="T2429" t="b">
        <v>0</v>
      </c>
    </row>
    <row r="2430" spans="1:20" ht="49.5" x14ac:dyDescent="0.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 s="9">
        <f>(I2430/86400)+25569+(-5/24)</f>
        <v>42075.534155092588</v>
      </c>
      <c r="K2430">
        <v>1423594151</v>
      </c>
      <c r="L2430" s="9">
        <f>($K2430/86400)+DATE(1970,1,1)</f>
        <v>42045.784155092595</v>
      </c>
      <c r="M2430" t="b">
        <v>0</v>
      </c>
      <c r="N2430">
        <v>1</v>
      </c>
      <c r="O2430" s="5">
        <f>($E2430/$D2430)*100</f>
        <v>2.8571428571428571E-3</v>
      </c>
      <c r="P2430">
        <f>AVERAGE($E2430,$N2430)</f>
        <v>1</v>
      </c>
      <c r="Q2430" t="s">
        <v>8336</v>
      </c>
      <c r="R2430" t="s">
        <v>8337</v>
      </c>
      <c r="S2430" t="s">
        <v>8284</v>
      </c>
      <c r="T2430" t="b">
        <v>0</v>
      </c>
    </row>
    <row r="2431" spans="1:20" ht="66" x14ac:dyDescent="0.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 s="9">
        <f>(I2431/86400)+25569+(-5/24)</f>
        <v>42771.488888888889</v>
      </c>
      <c r="K2431">
        <v>1483131966</v>
      </c>
      <c r="L2431" s="9">
        <f>($K2431/86400)+DATE(1970,1,1)</f>
        <v>42734.879236111112</v>
      </c>
      <c r="M2431" t="b">
        <v>0</v>
      </c>
      <c r="N2431">
        <v>4</v>
      </c>
      <c r="O2431" s="5">
        <f>($E2431/$D2431)*100</f>
        <v>1.4321428571428572</v>
      </c>
      <c r="P2431">
        <f>AVERAGE($E2431,$N2431)</f>
        <v>1004.5</v>
      </c>
      <c r="Q2431" t="s">
        <v>8336</v>
      </c>
      <c r="R2431" t="s">
        <v>8337</v>
      </c>
      <c r="S2431" t="s">
        <v>8284</v>
      </c>
      <c r="T2431" t="b">
        <v>0</v>
      </c>
    </row>
    <row r="2432" spans="1:20" ht="66" x14ac:dyDescent="0.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 s="9">
        <f>(I2432/86400)+25569+(-5/24)</f>
        <v>42411.922499999993</v>
      </c>
      <c r="K2432">
        <v>1452654504</v>
      </c>
      <c r="L2432" s="9">
        <f>($K2432/86400)+DATE(1970,1,1)</f>
        <v>42382.130833333329</v>
      </c>
      <c r="M2432" t="b">
        <v>0</v>
      </c>
      <c r="N2432">
        <v>2</v>
      </c>
      <c r="O2432" s="5">
        <f>($E2432/$D2432)*100</f>
        <v>0.70000000000000007</v>
      </c>
      <c r="P2432">
        <f>AVERAGE($E2432,$N2432)</f>
        <v>11.5</v>
      </c>
      <c r="Q2432" t="s">
        <v>8336</v>
      </c>
      <c r="R2432" t="s">
        <v>8337</v>
      </c>
      <c r="S2432" t="s">
        <v>8284</v>
      </c>
      <c r="T2432" t="b">
        <v>0</v>
      </c>
    </row>
    <row r="2433" spans="1:20" ht="33" x14ac:dyDescent="0.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 s="9">
        <f>(I2433/86400)+25569+(-5/24)</f>
        <v>42548.891354166662</v>
      </c>
      <c r="K2433">
        <v>1461896613</v>
      </c>
      <c r="L2433" s="9">
        <f>($K2433/86400)+DATE(1970,1,1)</f>
        <v>42489.099687499998</v>
      </c>
      <c r="M2433" t="b">
        <v>0</v>
      </c>
      <c r="N2433">
        <v>2</v>
      </c>
      <c r="O2433" s="5">
        <f>($E2433/$D2433)*100</f>
        <v>2E-3</v>
      </c>
      <c r="P2433">
        <f>AVERAGE($E2433,$N2433)</f>
        <v>2</v>
      </c>
      <c r="Q2433" t="s">
        <v>8336</v>
      </c>
      <c r="R2433" t="s">
        <v>8337</v>
      </c>
      <c r="S2433" t="s">
        <v>8284</v>
      </c>
      <c r="T2433" t="b">
        <v>0</v>
      </c>
    </row>
    <row r="2434" spans="1:20" ht="49.5" x14ac:dyDescent="0.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 s="9">
        <f>(I2434/86400)+25569+(-5/24)</f>
        <v>42071.010381944441</v>
      </c>
      <c r="K2434">
        <v>1423199697</v>
      </c>
      <c r="L2434" s="9">
        <f>($K2434/86400)+DATE(1970,1,1)</f>
        <v>42041.218715277777</v>
      </c>
      <c r="M2434" t="b">
        <v>0</v>
      </c>
      <c r="N2434">
        <v>2</v>
      </c>
      <c r="O2434" s="5">
        <f>($E2434/$D2434)*100</f>
        <v>1.4285714285714287E-2</v>
      </c>
      <c r="P2434">
        <f>AVERAGE($E2434,$N2434)</f>
        <v>2</v>
      </c>
      <c r="Q2434" t="s">
        <v>8336</v>
      </c>
      <c r="R2434" t="s">
        <v>8337</v>
      </c>
      <c r="S2434" t="s">
        <v>8284</v>
      </c>
      <c r="T2434" t="b">
        <v>0</v>
      </c>
    </row>
    <row r="2435" spans="1:20" ht="66" x14ac:dyDescent="0.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 s="9">
        <f>(I2435/86400)+25569+(-5/24)</f>
        <v>42427.691469907404</v>
      </c>
      <c r="K2435">
        <v>1454016943</v>
      </c>
      <c r="L2435" s="9">
        <f>($K2435/86400)+DATE(1970,1,1)</f>
        <v>42397.89980324074</v>
      </c>
      <c r="M2435" t="b">
        <v>0</v>
      </c>
      <c r="N2435">
        <v>0</v>
      </c>
      <c r="O2435" s="5">
        <f>($E2435/$D2435)*100</f>
        <v>0</v>
      </c>
      <c r="P2435">
        <f>AVERAGE($E2435,$N2435)</f>
        <v>0</v>
      </c>
      <c r="Q2435" t="s">
        <v>8336</v>
      </c>
      <c r="R2435" t="s">
        <v>8337</v>
      </c>
      <c r="S2435" t="s">
        <v>8284</v>
      </c>
      <c r="T2435" t="b">
        <v>0</v>
      </c>
    </row>
    <row r="2436" spans="1:20" ht="66" x14ac:dyDescent="0.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 s="9">
        <f>(I2436/86400)+25569+(-5/24)</f>
        <v>42219.977708333332</v>
      </c>
      <c r="K2436">
        <v>1435206474</v>
      </c>
      <c r="L2436" s="9">
        <f>($K2436/86400)+DATE(1970,1,1)</f>
        <v>42180.186041666668</v>
      </c>
      <c r="M2436" t="b">
        <v>0</v>
      </c>
      <c r="N2436">
        <v>2</v>
      </c>
      <c r="O2436" s="5">
        <f>($E2436/$D2436)*100</f>
        <v>0.13</v>
      </c>
      <c r="P2436">
        <f>AVERAGE($E2436,$N2436)</f>
        <v>14</v>
      </c>
      <c r="Q2436" t="s">
        <v>8336</v>
      </c>
      <c r="R2436" t="s">
        <v>8337</v>
      </c>
      <c r="S2436" t="s">
        <v>8284</v>
      </c>
      <c r="T2436" t="b">
        <v>0</v>
      </c>
    </row>
    <row r="2437" spans="1:20" ht="66" x14ac:dyDescent="0.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 s="9">
        <f>(I2437/86400)+25569+(-5/24)</f>
        <v>42282.069282407407</v>
      </c>
      <c r="K2437">
        <v>1441435186</v>
      </c>
      <c r="L2437" s="9">
        <f>($K2437/86400)+DATE(1970,1,1)</f>
        <v>42252.277615740742</v>
      </c>
      <c r="M2437" t="b">
        <v>0</v>
      </c>
      <c r="N2437">
        <v>4</v>
      </c>
      <c r="O2437" s="5">
        <f>($E2437/$D2437)*100</f>
        <v>0.48960000000000004</v>
      </c>
      <c r="P2437">
        <f>AVERAGE($E2437,$N2437)</f>
        <v>614</v>
      </c>
      <c r="Q2437" t="s">
        <v>8336</v>
      </c>
      <c r="R2437" t="s">
        <v>8337</v>
      </c>
      <c r="S2437" t="s">
        <v>8284</v>
      </c>
      <c r="T2437" t="b">
        <v>0</v>
      </c>
    </row>
    <row r="2438" spans="1:20" ht="66" x14ac:dyDescent="0.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 s="9">
        <f>(I2438/86400)+25569+(-5/24)</f>
        <v>42398.407060185178</v>
      </c>
      <c r="K2438">
        <v>1448894770</v>
      </c>
      <c r="L2438" s="9">
        <f>($K2438/86400)+DATE(1970,1,1)</f>
        <v>42338.615393518514</v>
      </c>
      <c r="M2438" t="b">
        <v>0</v>
      </c>
      <c r="N2438">
        <v>2</v>
      </c>
      <c r="O2438" s="5">
        <f>($E2438/$D2438)*100</f>
        <v>3.8461538461538464E-2</v>
      </c>
      <c r="P2438">
        <f>AVERAGE($E2438,$N2438)</f>
        <v>23.5</v>
      </c>
      <c r="Q2438" t="s">
        <v>8336</v>
      </c>
      <c r="R2438" t="s">
        <v>8337</v>
      </c>
      <c r="S2438" t="s">
        <v>8284</v>
      </c>
      <c r="T2438" t="b">
        <v>0</v>
      </c>
    </row>
    <row r="2439" spans="1:20" ht="49.5" x14ac:dyDescent="0.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 s="9">
        <f>(I2439/86400)+25569+(-5/24)</f>
        <v>42080.541666666664</v>
      </c>
      <c r="K2439">
        <v>1422400188</v>
      </c>
      <c r="L2439" s="9">
        <f>($K2439/86400)+DATE(1970,1,1)</f>
        <v>42031.965138888889</v>
      </c>
      <c r="M2439" t="b">
        <v>0</v>
      </c>
      <c r="N2439">
        <v>0</v>
      </c>
      <c r="O2439" s="5">
        <f>($E2439/$D2439)*100</f>
        <v>0</v>
      </c>
      <c r="P2439">
        <f>AVERAGE($E2439,$N2439)</f>
        <v>0</v>
      </c>
      <c r="Q2439" t="s">
        <v>8336</v>
      </c>
      <c r="R2439" t="s">
        <v>8337</v>
      </c>
      <c r="S2439" t="s">
        <v>8284</v>
      </c>
      <c r="T2439" t="b">
        <v>0</v>
      </c>
    </row>
    <row r="2440" spans="1:20" ht="66" x14ac:dyDescent="0.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 s="9">
        <f>(I2440/86400)+25569+(-5/24)</f>
        <v>42345.748402777775</v>
      </c>
      <c r="K2440">
        <v>1444341462</v>
      </c>
      <c r="L2440" s="9">
        <f>($K2440/86400)+DATE(1970,1,1)</f>
        <v>42285.91506944444</v>
      </c>
      <c r="M2440" t="b">
        <v>0</v>
      </c>
      <c r="N2440">
        <v>1</v>
      </c>
      <c r="O2440" s="5">
        <f>($E2440/$D2440)*100</f>
        <v>0.33333333333333337</v>
      </c>
      <c r="P2440">
        <f>AVERAGE($E2440,$N2440)</f>
        <v>25.5</v>
      </c>
      <c r="Q2440" t="s">
        <v>8336</v>
      </c>
      <c r="R2440" t="s">
        <v>8337</v>
      </c>
      <c r="S2440" t="s">
        <v>8284</v>
      </c>
      <c r="T2440" t="b">
        <v>0</v>
      </c>
    </row>
    <row r="2441" spans="1:20" ht="82.5" x14ac:dyDescent="0.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 s="9">
        <f>(I2441/86400)+25569+(-5/24)</f>
        <v>42295.610289351847</v>
      </c>
      <c r="K2441">
        <v>1442605129</v>
      </c>
      <c r="L2441" s="9">
        <f>($K2441/86400)+DATE(1970,1,1)</f>
        <v>42265.818622685183</v>
      </c>
      <c r="M2441" t="b">
        <v>0</v>
      </c>
      <c r="N2441">
        <v>0</v>
      </c>
      <c r="O2441" s="5">
        <f>($E2441/$D2441)*100</f>
        <v>0</v>
      </c>
      <c r="P2441">
        <f>AVERAGE($E2441,$N2441)</f>
        <v>0</v>
      </c>
      <c r="Q2441" t="s">
        <v>8336</v>
      </c>
      <c r="R2441" t="s">
        <v>8337</v>
      </c>
      <c r="S2441" t="s">
        <v>8284</v>
      </c>
      <c r="T2441" t="b">
        <v>0</v>
      </c>
    </row>
    <row r="2442" spans="1:20" ht="33" x14ac:dyDescent="0.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 s="9">
        <f>(I2442/86400)+25569+(-5/24)</f>
        <v>42413.691122685188</v>
      </c>
      <c r="K2442">
        <v>1452807313</v>
      </c>
      <c r="L2442" s="9">
        <f>($K2442/86400)+DATE(1970,1,1)</f>
        <v>42383.899456018524</v>
      </c>
      <c r="M2442" t="b">
        <v>0</v>
      </c>
      <c r="N2442">
        <v>2</v>
      </c>
      <c r="O2442" s="5">
        <f>($E2442/$D2442)*100</f>
        <v>0.2</v>
      </c>
      <c r="P2442">
        <f>AVERAGE($E2442,$N2442)</f>
        <v>6</v>
      </c>
      <c r="Q2442" t="s">
        <v>8336</v>
      </c>
      <c r="R2442" t="s">
        <v>8337</v>
      </c>
      <c r="S2442" t="s">
        <v>8284</v>
      </c>
      <c r="T2442" t="b">
        <v>0</v>
      </c>
    </row>
    <row r="2443" spans="1:20" ht="33" x14ac:dyDescent="0.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 s="9">
        <f>(I2443/86400)+25569+(-5/24)</f>
        <v>42207.999305555553</v>
      </c>
      <c r="K2443">
        <v>1435806054</v>
      </c>
      <c r="L2443" s="9">
        <f>($K2443/86400)+DATE(1970,1,1)</f>
        <v>42187.125625000001</v>
      </c>
      <c r="M2443" t="b">
        <v>0</v>
      </c>
      <c r="N2443">
        <v>109</v>
      </c>
      <c r="O2443" s="5">
        <f>($E2443/$D2443)*100</f>
        <v>107.88</v>
      </c>
      <c r="P2443">
        <f>AVERAGE($E2443,$N2443)</f>
        <v>4100</v>
      </c>
      <c r="Q2443" t="s">
        <v>8336</v>
      </c>
      <c r="R2443" t="s">
        <v>8352</v>
      </c>
      <c r="S2443" t="s">
        <v>8298</v>
      </c>
      <c r="T2443" t="b">
        <v>1</v>
      </c>
    </row>
    <row r="2444" spans="1:20" ht="33" x14ac:dyDescent="0.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 s="9">
        <f>(I2444/86400)+25569+(-5/24)</f>
        <v>42082.416990740741</v>
      </c>
      <c r="K2444">
        <v>1424188828</v>
      </c>
      <c r="L2444" s="9">
        <f>($K2444/86400)+DATE(1970,1,1)</f>
        <v>42052.666990740741</v>
      </c>
      <c r="M2444" t="b">
        <v>0</v>
      </c>
      <c r="N2444">
        <v>372</v>
      </c>
      <c r="O2444" s="5">
        <f>($E2444/$D2444)*100</f>
        <v>125.94166666666666</v>
      </c>
      <c r="P2444">
        <f>AVERAGE($E2444,$N2444)</f>
        <v>15299</v>
      </c>
      <c r="Q2444" t="s">
        <v>8336</v>
      </c>
      <c r="R2444" t="s">
        <v>8352</v>
      </c>
      <c r="S2444" t="s">
        <v>8298</v>
      </c>
      <c r="T2444" t="b">
        <v>1</v>
      </c>
    </row>
    <row r="2445" spans="1:20" ht="66" x14ac:dyDescent="0.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 s="9">
        <f>(I2445/86400)+25569+(-5/24)</f>
        <v>41866.416921296295</v>
      </c>
      <c r="K2445">
        <v>1405522822</v>
      </c>
      <c r="L2445" s="9">
        <f>($K2445/86400)+DATE(1970,1,1)</f>
        <v>41836.625254629631</v>
      </c>
      <c r="M2445" t="b">
        <v>0</v>
      </c>
      <c r="N2445">
        <v>311</v>
      </c>
      <c r="O2445" s="5">
        <f>($E2445/$D2445)*100</f>
        <v>202.51495</v>
      </c>
      <c r="P2445">
        <f>AVERAGE($E2445,$N2445)</f>
        <v>20406.994999999999</v>
      </c>
      <c r="Q2445" t="s">
        <v>8336</v>
      </c>
      <c r="R2445" t="s">
        <v>8352</v>
      </c>
      <c r="S2445" t="s">
        <v>8298</v>
      </c>
      <c r="T2445" t="b">
        <v>1</v>
      </c>
    </row>
    <row r="2446" spans="1:20" ht="66" x14ac:dyDescent="0.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 s="9">
        <f>(I2446/86400)+25569+(-5/24)</f>
        <v>42515.54619212963</v>
      </c>
      <c r="K2446">
        <v>1461607591</v>
      </c>
      <c r="L2446" s="9">
        <f>($K2446/86400)+DATE(1970,1,1)</f>
        <v>42485.754525462966</v>
      </c>
      <c r="M2446" t="b">
        <v>0</v>
      </c>
      <c r="N2446">
        <v>61</v>
      </c>
      <c r="O2446" s="5">
        <f>($E2446/$D2446)*100</f>
        <v>108.60000000000001</v>
      </c>
      <c r="P2446">
        <f>AVERAGE($E2446,$N2446)</f>
        <v>1659.5</v>
      </c>
      <c r="Q2446" t="s">
        <v>8336</v>
      </c>
      <c r="R2446" t="s">
        <v>8352</v>
      </c>
      <c r="S2446" t="s">
        <v>8298</v>
      </c>
      <c r="T2446" t="b">
        <v>1</v>
      </c>
    </row>
    <row r="2447" spans="1:20" ht="66" x14ac:dyDescent="0.3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 s="9">
        <f>(I2447/86400)+25569+(-5/24)</f>
        <v>42272.981724537036</v>
      </c>
      <c r="K2447">
        <v>1440650021</v>
      </c>
      <c r="L2447" s="9">
        <f>($K2447/86400)+DATE(1970,1,1)</f>
        <v>42243.190057870372</v>
      </c>
      <c r="M2447" t="b">
        <v>0</v>
      </c>
      <c r="N2447">
        <v>115</v>
      </c>
      <c r="O2447" s="5">
        <f>($E2447/$D2447)*100</f>
        <v>172.8</v>
      </c>
      <c r="P2447">
        <f>AVERAGE($E2447,$N2447)</f>
        <v>4377.5</v>
      </c>
      <c r="Q2447" t="s">
        <v>8336</v>
      </c>
      <c r="R2447" t="s">
        <v>8352</v>
      </c>
      <c r="S2447" t="s">
        <v>8298</v>
      </c>
      <c r="T2447" t="b">
        <v>1</v>
      </c>
    </row>
    <row r="2448" spans="1:20" ht="66" x14ac:dyDescent="0.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 s="9">
        <f>(I2448/86400)+25569+(-5/24)</f>
        <v>42700.436006944445</v>
      </c>
      <c r="K2448">
        <v>1477578471</v>
      </c>
      <c r="L2448" s="9">
        <f>($K2448/86400)+DATE(1970,1,1)</f>
        <v>42670.602673611109</v>
      </c>
      <c r="M2448" t="b">
        <v>0</v>
      </c>
      <c r="N2448">
        <v>111</v>
      </c>
      <c r="O2448" s="5">
        <f>($E2448/$D2448)*100</f>
        <v>167.98</v>
      </c>
      <c r="P2448">
        <f>AVERAGE($E2448,$N2448)</f>
        <v>4255</v>
      </c>
      <c r="Q2448" t="s">
        <v>8336</v>
      </c>
      <c r="R2448" t="s">
        <v>8352</v>
      </c>
      <c r="S2448" t="s">
        <v>8298</v>
      </c>
      <c r="T2448" t="b">
        <v>1</v>
      </c>
    </row>
    <row r="2449" spans="1:20" ht="66" x14ac:dyDescent="0.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 s="9">
        <f>(I2449/86400)+25569+(-5/24)</f>
        <v>42685.958333333336</v>
      </c>
      <c r="K2449">
        <v>1476184593</v>
      </c>
      <c r="L2449" s="9">
        <f>($K2449/86400)+DATE(1970,1,1)</f>
        <v>42654.469826388886</v>
      </c>
      <c r="M2449" t="b">
        <v>0</v>
      </c>
      <c r="N2449">
        <v>337</v>
      </c>
      <c r="O2449" s="5">
        <f>($E2449/$D2449)*100</f>
        <v>427.20000000000005</v>
      </c>
      <c r="P2449">
        <f>AVERAGE($E2449,$N2449)</f>
        <v>5508.5</v>
      </c>
      <c r="Q2449" t="s">
        <v>8336</v>
      </c>
      <c r="R2449" t="s">
        <v>8352</v>
      </c>
      <c r="S2449" t="s">
        <v>8298</v>
      </c>
      <c r="T2449" t="b">
        <v>1</v>
      </c>
    </row>
    <row r="2450" spans="1:20" ht="66" x14ac:dyDescent="0.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 s="9">
        <f>(I2450/86400)+25569+(-5/24)</f>
        <v>42613.025000000001</v>
      </c>
      <c r="K2450">
        <v>1472110513</v>
      </c>
      <c r="L2450" s="9">
        <f>($K2450/86400)+DATE(1970,1,1)</f>
        <v>42607.316122685181</v>
      </c>
      <c r="M2450" t="b">
        <v>0</v>
      </c>
      <c r="N2450">
        <v>9</v>
      </c>
      <c r="O2450" s="5">
        <f>($E2450/$D2450)*100</f>
        <v>107.5</v>
      </c>
      <c r="P2450">
        <f>AVERAGE($E2450,$N2450)</f>
        <v>219.5</v>
      </c>
      <c r="Q2450" t="s">
        <v>8336</v>
      </c>
      <c r="R2450" t="s">
        <v>8352</v>
      </c>
      <c r="S2450" t="s">
        <v>8298</v>
      </c>
      <c r="T2450" t="b">
        <v>1</v>
      </c>
    </row>
    <row r="2451" spans="1:20" ht="66" x14ac:dyDescent="0.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 s="9">
        <f>(I2451/86400)+25569+(-5/24)</f>
        <v>41972.975868055553</v>
      </c>
      <c r="K2451">
        <v>1414725915</v>
      </c>
      <c r="L2451" s="9">
        <f>($K2451/86400)+DATE(1970,1,1)</f>
        <v>41943.142534722225</v>
      </c>
      <c r="M2451" t="b">
        <v>0</v>
      </c>
      <c r="N2451">
        <v>120</v>
      </c>
      <c r="O2451" s="5">
        <f>($E2451/$D2451)*100</f>
        <v>108</v>
      </c>
      <c r="P2451">
        <f>AVERAGE($E2451,$N2451)</f>
        <v>5460</v>
      </c>
      <c r="Q2451" t="s">
        <v>8336</v>
      </c>
      <c r="R2451" t="s">
        <v>8352</v>
      </c>
      <c r="S2451" t="s">
        <v>8298</v>
      </c>
      <c r="T2451" t="b">
        <v>1</v>
      </c>
    </row>
    <row r="2452" spans="1:20" ht="66" x14ac:dyDescent="0.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 s="9">
        <f>(I2452/86400)+25569+(-5/24)</f>
        <v>41939.924305555549</v>
      </c>
      <c r="K2452">
        <v>1411177456</v>
      </c>
      <c r="L2452" s="9">
        <f>($K2452/86400)+DATE(1970,1,1)</f>
        <v>41902.07240740741</v>
      </c>
      <c r="M2452" t="b">
        <v>0</v>
      </c>
      <c r="N2452">
        <v>102</v>
      </c>
      <c r="O2452" s="5">
        <f>($E2452/$D2452)*100</f>
        <v>101.53353333333335</v>
      </c>
      <c r="P2452">
        <f>AVERAGE($E2452,$N2452)</f>
        <v>7666.0150000000003</v>
      </c>
      <c r="Q2452" t="s">
        <v>8336</v>
      </c>
      <c r="R2452" t="s">
        <v>8352</v>
      </c>
      <c r="S2452" t="s">
        <v>8298</v>
      </c>
      <c r="T2452" t="b">
        <v>1</v>
      </c>
    </row>
    <row r="2453" spans="1:20" ht="66" x14ac:dyDescent="0.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 s="9">
        <f>(I2453/86400)+25569+(-5/24)</f>
        <v>42799.700115740743</v>
      </c>
      <c r="K2453">
        <v>1487022490</v>
      </c>
      <c r="L2453" s="9">
        <f>($K2453/86400)+DATE(1970,1,1)</f>
        <v>42779.908449074079</v>
      </c>
      <c r="M2453" t="b">
        <v>0</v>
      </c>
      <c r="N2453">
        <v>186</v>
      </c>
      <c r="O2453" s="5">
        <f>($E2453/$D2453)*100</f>
        <v>115.45</v>
      </c>
      <c r="P2453">
        <f>AVERAGE($E2453,$N2453)</f>
        <v>5865.5</v>
      </c>
      <c r="Q2453" t="s">
        <v>8336</v>
      </c>
      <c r="R2453" t="s">
        <v>8352</v>
      </c>
      <c r="S2453" t="s">
        <v>8298</v>
      </c>
      <c r="T2453" t="b">
        <v>1</v>
      </c>
    </row>
    <row r="2454" spans="1:20" ht="66" x14ac:dyDescent="0.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 s="9">
        <f>(I2454/86400)+25569+(-5/24)</f>
        <v>42367.749999999993</v>
      </c>
      <c r="K2454">
        <v>1448914500</v>
      </c>
      <c r="L2454" s="9">
        <f>($K2454/86400)+DATE(1970,1,1)</f>
        <v>42338.84375</v>
      </c>
      <c r="M2454" t="b">
        <v>0</v>
      </c>
      <c r="N2454">
        <v>15</v>
      </c>
      <c r="O2454" s="5">
        <f>($E2454/$D2454)*100</f>
        <v>133.5</v>
      </c>
      <c r="P2454">
        <f>AVERAGE($E2454,$N2454)</f>
        <v>408</v>
      </c>
      <c r="Q2454" t="s">
        <v>8336</v>
      </c>
      <c r="R2454" t="s">
        <v>8352</v>
      </c>
      <c r="S2454" t="s">
        <v>8298</v>
      </c>
      <c r="T2454" t="b">
        <v>1</v>
      </c>
    </row>
    <row r="2455" spans="1:20" ht="66" x14ac:dyDescent="0.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 s="9">
        <f>(I2455/86400)+25569+(-5/24)</f>
        <v>42768.483900462961</v>
      </c>
      <c r="K2455">
        <v>1483461409</v>
      </c>
      <c r="L2455" s="9">
        <f>($K2455/86400)+DATE(1970,1,1)</f>
        <v>42738.692233796297</v>
      </c>
      <c r="M2455" t="b">
        <v>0</v>
      </c>
      <c r="N2455">
        <v>67</v>
      </c>
      <c r="O2455" s="5">
        <f>($E2455/$D2455)*100</f>
        <v>154.69999999999999</v>
      </c>
      <c r="P2455">
        <f>AVERAGE($E2455,$N2455)</f>
        <v>2354</v>
      </c>
      <c r="Q2455" t="s">
        <v>8336</v>
      </c>
      <c r="R2455" t="s">
        <v>8352</v>
      </c>
      <c r="S2455" t="s">
        <v>8298</v>
      </c>
      <c r="T2455" t="b">
        <v>1</v>
      </c>
    </row>
    <row r="2456" spans="1:20" ht="66" x14ac:dyDescent="0.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 s="9">
        <f>(I2456/86400)+25569+(-5/24)</f>
        <v>42804.993148148147</v>
      </c>
      <c r="K2456">
        <v>1486183808</v>
      </c>
      <c r="L2456" s="9">
        <f>($K2456/86400)+DATE(1970,1,1)</f>
        <v>42770.201481481483</v>
      </c>
      <c r="M2456" t="b">
        <v>0</v>
      </c>
      <c r="N2456">
        <v>130</v>
      </c>
      <c r="O2456" s="5">
        <f>($E2456/$D2456)*100</f>
        <v>100.84571428571429</v>
      </c>
      <c r="P2456">
        <f>AVERAGE($E2456,$N2456)</f>
        <v>17713</v>
      </c>
      <c r="Q2456" t="s">
        <v>8336</v>
      </c>
      <c r="R2456" t="s">
        <v>8352</v>
      </c>
      <c r="S2456" t="s">
        <v>8298</v>
      </c>
      <c r="T2456" t="b">
        <v>1</v>
      </c>
    </row>
    <row r="2457" spans="1:20" ht="49.5" x14ac:dyDescent="0.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 s="9">
        <f>(I2457/86400)+25569+(-5/24)</f>
        <v>42480.573495370372</v>
      </c>
      <c r="K2457">
        <v>1458758750</v>
      </c>
      <c r="L2457" s="9">
        <f>($K2457/86400)+DATE(1970,1,1)</f>
        <v>42452.781828703708</v>
      </c>
      <c r="M2457" t="b">
        <v>0</v>
      </c>
      <c r="N2457">
        <v>16</v>
      </c>
      <c r="O2457" s="5">
        <f>($E2457/$D2457)*100</f>
        <v>182</v>
      </c>
      <c r="P2457">
        <f>AVERAGE($E2457,$N2457)</f>
        <v>281</v>
      </c>
      <c r="Q2457" t="s">
        <v>8336</v>
      </c>
      <c r="R2457" t="s">
        <v>8352</v>
      </c>
      <c r="S2457" t="s">
        <v>8298</v>
      </c>
      <c r="T2457" t="b">
        <v>1</v>
      </c>
    </row>
    <row r="2458" spans="1:20" ht="49.5" x14ac:dyDescent="0.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 s="9">
        <f>(I2458/86400)+25569+(-5/24)</f>
        <v>42791.752766203703</v>
      </c>
      <c r="K2458">
        <v>1485471839</v>
      </c>
      <c r="L2458" s="9">
        <f>($K2458/86400)+DATE(1970,1,1)</f>
        <v>42761.961099537039</v>
      </c>
      <c r="M2458" t="b">
        <v>0</v>
      </c>
      <c r="N2458">
        <v>67</v>
      </c>
      <c r="O2458" s="5">
        <f>($E2458/$D2458)*100</f>
        <v>180.86666666666667</v>
      </c>
      <c r="P2458">
        <f>AVERAGE($E2458,$N2458)</f>
        <v>1390</v>
      </c>
      <c r="Q2458" t="s">
        <v>8336</v>
      </c>
      <c r="R2458" t="s">
        <v>8352</v>
      </c>
      <c r="S2458" t="s">
        <v>8298</v>
      </c>
      <c r="T2458" t="b">
        <v>1</v>
      </c>
    </row>
    <row r="2459" spans="1:20" ht="49.5" x14ac:dyDescent="0.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 s="9">
        <f>(I2459/86400)+25569+(-5/24)</f>
        <v>42453.352500000001</v>
      </c>
      <c r="K2459">
        <v>1456237656</v>
      </c>
      <c r="L2459" s="9">
        <f>($K2459/86400)+DATE(1970,1,1)</f>
        <v>42423.602500000001</v>
      </c>
      <c r="M2459" t="b">
        <v>0</v>
      </c>
      <c r="N2459">
        <v>124</v>
      </c>
      <c r="O2459" s="5">
        <f>($E2459/$D2459)*100</f>
        <v>102.30434782608695</v>
      </c>
      <c r="P2459">
        <f>AVERAGE($E2459,$N2459)</f>
        <v>11827</v>
      </c>
      <c r="Q2459" t="s">
        <v>8336</v>
      </c>
      <c r="R2459" t="s">
        <v>8352</v>
      </c>
      <c r="S2459" t="s">
        <v>8298</v>
      </c>
      <c r="T2459" t="b">
        <v>1</v>
      </c>
    </row>
    <row r="2460" spans="1:20" ht="66" x14ac:dyDescent="0.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 s="9">
        <f>(I2460/86400)+25569+(-5/24)</f>
        <v>42530.583333333336</v>
      </c>
      <c r="K2460">
        <v>1462481718</v>
      </c>
      <c r="L2460" s="9">
        <f>($K2460/86400)+DATE(1970,1,1)</f>
        <v>42495.871736111112</v>
      </c>
      <c r="M2460" t="b">
        <v>0</v>
      </c>
      <c r="N2460">
        <v>80</v>
      </c>
      <c r="O2460" s="5">
        <f>($E2460/$D2460)*100</f>
        <v>110.17999999999999</v>
      </c>
      <c r="P2460">
        <f>AVERAGE($E2460,$N2460)</f>
        <v>2794.5</v>
      </c>
      <c r="Q2460" t="s">
        <v>8336</v>
      </c>
      <c r="R2460" t="s">
        <v>8352</v>
      </c>
      <c r="S2460" t="s">
        <v>8298</v>
      </c>
      <c r="T2460" t="b">
        <v>1</v>
      </c>
    </row>
    <row r="2461" spans="1:20" ht="66" x14ac:dyDescent="0.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 s="9">
        <f>(I2461/86400)+25569+(-5/24)</f>
        <v>42452.387557870366</v>
      </c>
      <c r="K2461">
        <v>1454858285</v>
      </c>
      <c r="L2461" s="9">
        <f>($K2461/86400)+DATE(1970,1,1)</f>
        <v>42407.637557870374</v>
      </c>
      <c r="M2461" t="b">
        <v>0</v>
      </c>
      <c r="N2461">
        <v>282</v>
      </c>
      <c r="O2461" s="5">
        <f>($E2461/$D2461)*100</f>
        <v>102.25</v>
      </c>
      <c r="P2461">
        <f>AVERAGE($E2461,$N2461)</f>
        <v>15478.5</v>
      </c>
      <c r="Q2461" t="s">
        <v>8336</v>
      </c>
      <c r="R2461" t="s">
        <v>8352</v>
      </c>
      <c r="S2461" t="s">
        <v>8298</v>
      </c>
      <c r="T2461" t="b">
        <v>1</v>
      </c>
    </row>
    <row r="2462" spans="1:20" ht="66" x14ac:dyDescent="0.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 s="9">
        <f>(I2462/86400)+25569+(-5/24)</f>
        <v>42737.970138888886</v>
      </c>
      <c r="K2462">
        <v>1480480167</v>
      </c>
      <c r="L2462" s="9">
        <f>($K2462/86400)+DATE(1970,1,1)</f>
        <v>42704.187118055561</v>
      </c>
      <c r="M2462" t="b">
        <v>0</v>
      </c>
      <c r="N2462">
        <v>68</v>
      </c>
      <c r="O2462" s="5">
        <f>($E2462/$D2462)*100</f>
        <v>100.78823529411764</v>
      </c>
      <c r="P2462">
        <f>AVERAGE($E2462,$N2462)</f>
        <v>4317.5</v>
      </c>
      <c r="Q2462" t="s">
        <v>8336</v>
      </c>
      <c r="R2462" t="s">
        <v>8352</v>
      </c>
      <c r="S2462" t="s">
        <v>8298</v>
      </c>
      <c r="T2462" t="b">
        <v>1</v>
      </c>
    </row>
    <row r="2463" spans="1:20" ht="66" x14ac:dyDescent="0.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 s="9">
        <f>(I2463/86400)+25569+(-5/24)</f>
        <v>40816.916666666664</v>
      </c>
      <c r="K2463">
        <v>1314577097</v>
      </c>
      <c r="L2463" s="9">
        <f>($K2463/86400)+DATE(1970,1,1)</f>
        <v>40784.012696759259</v>
      </c>
      <c r="M2463" t="b">
        <v>0</v>
      </c>
      <c r="N2463">
        <v>86</v>
      </c>
      <c r="O2463" s="5">
        <f>($E2463/$D2463)*100</f>
        <v>103.8</v>
      </c>
      <c r="P2463">
        <f>AVERAGE($E2463,$N2463)</f>
        <v>3935.5</v>
      </c>
      <c r="Q2463" t="s">
        <v>8325</v>
      </c>
      <c r="R2463" t="s">
        <v>8329</v>
      </c>
      <c r="S2463" t="s">
        <v>8279</v>
      </c>
      <c r="T2463" t="b">
        <v>1</v>
      </c>
    </row>
    <row r="2464" spans="1:20" ht="66" x14ac:dyDescent="0.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 s="9">
        <f>(I2464/86400)+25569+(-5/24)</f>
        <v>41108.977962962963</v>
      </c>
      <c r="K2464">
        <v>1340944096</v>
      </c>
      <c r="L2464" s="9">
        <f>($K2464/86400)+DATE(1970,1,1)</f>
        <v>41089.186296296299</v>
      </c>
      <c r="M2464" t="b">
        <v>0</v>
      </c>
      <c r="N2464">
        <v>115</v>
      </c>
      <c r="O2464" s="5">
        <f>($E2464/$D2464)*100</f>
        <v>110.70833333333334</v>
      </c>
      <c r="P2464">
        <f>AVERAGE($E2464,$N2464)</f>
        <v>1718.125</v>
      </c>
      <c r="Q2464" t="s">
        <v>8325</v>
      </c>
      <c r="R2464" t="s">
        <v>8329</v>
      </c>
      <c r="S2464" t="s">
        <v>8279</v>
      </c>
      <c r="T2464" t="b">
        <v>1</v>
      </c>
    </row>
    <row r="2465" spans="1:20" ht="33" x14ac:dyDescent="0.3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 s="9">
        <f>(I2465/86400)+25569+(-5/24)</f>
        <v>41380.583333333328</v>
      </c>
      <c r="K2465">
        <v>1362710425</v>
      </c>
      <c r="L2465" s="9">
        <f>($K2465/86400)+DATE(1970,1,1)</f>
        <v>41341.111400462964</v>
      </c>
      <c r="M2465" t="b">
        <v>0</v>
      </c>
      <c r="N2465">
        <v>75</v>
      </c>
      <c r="O2465" s="5">
        <f>($E2465/$D2465)*100</f>
        <v>116.25000000000001</v>
      </c>
      <c r="P2465">
        <f>AVERAGE($E2465,$N2465)</f>
        <v>1200</v>
      </c>
      <c r="Q2465" t="s">
        <v>8325</v>
      </c>
      <c r="R2465" t="s">
        <v>8329</v>
      </c>
      <c r="S2465" t="s">
        <v>8279</v>
      </c>
      <c r="T2465" t="b">
        <v>1</v>
      </c>
    </row>
    <row r="2466" spans="1:20" ht="49.5" x14ac:dyDescent="0.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 s="9">
        <f>(I2466/86400)+25569+(-5/24)</f>
        <v>42277.603472222218</v>
      </c>
      <c r="K2466">
        <v>1441143397</v>
      </c>
      <c r="L2466" s="9">
        <f>($K2466/86400)+DATE(1970,1,1)</f>
        <v>42248.90042824074</v>
      </c>
      <c r="M2466" t="b">
        <v>0</v>
      </c>
      <c r="N2466">
        <v>43</v>
      </c>
      <c r="O2466" s="5">
        <f>($E2466/$D2466)*100</f>
        <v>111.1</v>
      </c>
      <c r="P2466">
        <f>AVERAGE($E2466,$N2466)</f>
        <v>1132.5</v>
      </c>
      <c r="Q2466" t="s">
        <v>8325</v>
      </c>
      <c r="R2466" t="s">
        <v>8329</v>
      </c>
      <c r="S2466" t="s">
        <v>8279</v>
      </c>
      <c r="T2466" t="b">
        <v>1</v>
      </c>
    </row>
    <row r="2467" spans="1:20" ht="49.5" x14ac:dyDescent="0.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 s="9">
        <f>(I2467/86400)+25569+(-5/24)</f>
        <v>41175.510972222219</v>
      </c>
      <c r="K2467">
        <v>1345828548</v>
      </c>
      <c r="L2467" s="9">
        <f>($K2467/86400)+DATE(1970,1,1)</f>
        <v>41145.719305555554</v>
      </c>
      <c r="M2467" t="b">
        <v>0</v>
      </c>
      <c r="N2467">
        <v>48</v>
      </c>
      <c r="O2467" s="5">
        <f>($E2467/$D2467)*100</f>
        <v>180.14285714285714</v>
      </c>
      <c r="P2467">
        <f>AVERAGE($E2467,$N2467)</f>
        <v>654.5</v>
      </c>
      <c r="Q2467" t="s">
        <v>8325</v>
      </c>
      <c r="R2467" t="s">
        <v>8329</v>
      </c>
      <c r="S2467" t="s">
        <v>8279</v>
      </c>
      <c r="T2467" t="b">
        <v>1</v>
      </c>
    </row>
    <row r="2468" spans="1:20" ht="49.5" x14ac:dyDescent="0.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 s="9">
        <f>(I2468/86400)+25569+(-5/24)</f>
        <v>41402.894131944442</v>
      </c>
      <c r="K2468">
        <v>1365474453</v>
      </c>
      <c r="L2468" s="9">
        <f>($K2468/86400)+DATE(1970,1,1)</f>
        <v>41373.102465277778</v>
      </c>
      <c r="M2468" t="b">
        <v>0</v>
      </c>
      <c r="N2468">
        <v>52</v>
      </c>
      <c r="O2468" s="5">
        <f>($E2468/$D2468)*100</f>
        <v>100</v>
      </c>
      <c r="P2468">
        <f>AVERAGE($E2468,$N2468)</f>
        <v>1276</v>
      </c>
      <c r="Q2468" t="s">
        <v>8325</v>
      </c>
      <c r="R2468" t="s">
        <v>8329</v>
      </c>
      <c r="S2468" t="s">
        <v>8279</v>
      </c>
      <c r="T2468" t="b">
        <v>1</v>
      </c>
    </row>
    <row r="2469" spans="1:20" ht="49.5" x14ac:dyDescent="0.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 s="9">
        <f>(I2469/86400)+25569+(-5/24)</f>
        <v>41039.5</v>
      </c>
      <c r="K2469">
        <v>1335473931</v>
      </c>
      <c r="L2469" s="9">
        <f>($K2469/86400)+DATE(1970,1,1)</f>
        <v>41025.874201388891</v>
      </c>
      <c r="M2469" t="b">
        <v>0</v>
      </c>
      <c r="N2469">
        <v>43</v>
      </c>
      <c r="O2469" s="5">
        <f>($E2469/$D2469)*100</f>
        <v>118.5</v>
      </c>
      <c r="P2469">
        <f>AVERAGE($E2469,$N2469)</f>
        <v>614</v>
      </c>
      <c r="Q2469" t="s">
        <v>8325</v>
      </c>
      <c r="R2469" t="s">
        <v>8329</v>
      </c>
      <c r="S2469" t="s">
        <v>8279</v>
      </c>
      <c r="T2469" t="b">
        <v>1</v>
      </c>
    </row>
    <row r="2470" spans="1:20" ht="49.5" x14ac:dyDescent="0.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 s="9">
        <f>(I2470/86400)+25569+(-5/24)</f>
        <v>41210</v>
      </c>
      <c r="K2470">
        <v>1348285321</v>
      </c>
      <c r="L2470" s="9">
        <f>($K2470/86400)+DATE(1970,1,1)</f>
        <v>41174.154178240744</v>
      </c>
      <c r="M2470" t="b">
        <v>0</v>
      </c>
      <c r="N2470">
        <v>58</v>
      </c>
      <c r="O2470" s="5">
        <f>($E2470/$D2470)*100</f>
        <v>107.21700000000001</v>
      </c>
      <c r="P2470">
        <f>AVERAGE($E2470,$N2470)</f>
        <v>1101.17</v>
      </c>
      <c r="Q2470" t="s">
        <v>8325</v>
      </c>
      <c r="R2470" t="s">
        <v>8329</v>
      </c>
      <c r="S2470" t="s">
        <v>8279</v>
      </c>
      <c r="T2470" t="b">
        <v>1</v>
      </c>
    </row>
    <row r="2471" spans="1:20" ht="66" x14ac:dyDescent="0.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 s="9">
        <f>(I2471/86400)+25569+(-5/24)</f>
        <v>40582.221400462957</v>
      </c>
      <c r="K2471">
        <v>1295000329</v>
      </c>
      <c r="L2471" s="9">
        <f>($K2471/86400)+DATE(1970,1,1)</f>
        <v>40557.429733796293</v>
      </c>
      <c r="M2471" t="b">
        <v>0</v>
      </c>
      <c r="N2471">
        <v>47</v>
      </c>
      <c r="O2471" s="5">
        <f>($E2471/$D2471)*100</f>
        <v>113.66666666666667</v>
      </c>
      <c r="P2471">
        <f>AVERAGE($E2471,$N2471)</f>
        <v>705.5</v>
      </c>
      <c r="Q2471" t="s">
        <v>8325</v>
      </c>
      <c r="R2471" t="s">
        <v>8329</v>
      </c>
      <c r="S2471" t="s">
        <v>8279</v>
      </c>
      <c r="T2471" t="b">
        <v>1</v>
      </c>
    </row>
    <row r="2472" spans="1:20" ht="49.5" x14ac:dyDescent="0.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 s="9">
        <f>(I2472/86400)+25569+(-5/24)</f>
        <v>41052.866377314815</v>
      </c>
      <c r="K2472">
        <v>1335232055</v>
      </c>
      <c r="L2472" s="9">
        <f>($K2472/86400)+DATE(1970,1,1)</f>
        <v>41023.07471064815</v>
      </c>
      <c r="M2472" t="b">
        <v>0</v>
      </c>
      <c r="N2472">
        <v>36</v>
      </c>
      <c r="O2472" s="5">
        <f>($E2472/$D2472)*100</f>
        <v>103.16400000000002</v>
      </c>
      <c r="P2472">
        <f>AVERAGE($E2472,$N2472)</f>
        <v>533.82000000000005</v>
      </c>
      <c r="Q2472" t="s">
        <v>8325</v>
      </c>
      <c r="R2472" t="s">
        <v>8329</v>
      </c>
      <c r="S2472" t="s">
        <v>8279</v>
      </c>
      <c r="T2472" t="b">
        <v>1</v>
      </c>
    </row>
    <row r="2473" spans="1:20" ht="66" x14ac:dyDescent="0.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 s="9">
        <f>(I2473/86400)+25569+(-5/24)</f>
        <v>40933.784629629627</v>
      </c>
      <c r="K2473">
        <v>1324079392</v>
      </c>
      <c r="L2473" s="9">
        <f>($K2473/86400)+DATE(1970,1,1)</f>
        <v>40893.992962962962</v>
      </c>
      <c r="M2473" t="b">
        <v>0</v>
      </c>
      <c r="N2473">
        <v>17</v>
      </c>
      <c r="O2473" s="5">
        <f>($E2473/$D2473)*100</f>
        <v>128</v>
      </c>
      <c r="P2473">
        <f>AVERAGE($E2473,$N2473)</f>
        <v>328.5</v>
      </c>
      <c r="Q2473" t="s">
        <v>8325</v>
      </c>
      <c r="R2473" t="s">
        <v>8329</v>
      </c>
      <c r="S2473" t="s">
        <v>8279</v>
      </c>
      <c r="T2473" t="b">
        <v>1</v>
      </c>
    </row>
    <row r="2474" spans="1:20" ht="66" x14ac:dyDescent="0.3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 s="9">
        <f>(I2474/86400)+25569+(-5/24)</f>
        <v>40424.835416666661</v>
      </c>
      <c r="K2474">
        <v>1277433980</v>
      </c>
      <c r="L2474" s="9">
        <f>($K2474/86400)+DATE(1970,1,1)</f>
        <v>40354.11550925926</v>
      </c>
      <c r="M2474" t="b">
        <v>0</v>
      </c>
      <c r="N2474">
        <v>104</v>
      </c>
      <c r="O2474" s="5">
        <f>($E2474/$D2474)*100</f>
        <v>135.76026666666667</v>
      </c>
      <c r="P2474">
        <f>AVERAGE($E2474,$N2474)</f>
        <v>5143.01</v>
      </c>
      <c r="Q2474" t="s">
        <v>8325</v>
      </c>
      <c r="R2474" t="s">
        <v>8329</v>
      </c>
      <c r="S2474" t="s">
        <v>8279</v>
      </c>
      <c r="T2474" t="b">
        <v>1</v>
      </c>
    </row>
    <row r="2475" spans="1:20" ht="49.5" x14ac:dyDescent="0.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 s="9">
        <f>(I2475/86400)+25569+(-5/24)</f>
        <v>41223.581817129627</v>
      </c>
      <c r="K2475">
        <v>1349978269</v>
      </c>
      <c r="L2475" s="9">
        <f>($K2475/86400)+DATE(1970,1,1)</f>
        <v>41193.748483796298</v>
      </c>
      <c r="M2475" t="b">
        <v>0</v>
      </c>
      <c r="N2475">
        <v>47</v>
      </c>
      <c r="O2475" s="5">
        <f>($E2475/$D2475)*100</f>
        <v>100</v>
      </c>
      <c r="P2475">
        <f>AVERAGE($E2475,$N2475)</f>
        <v>1023.5</v>
      </c>
      <c r="Q2475" t="s">
        <v>8325</v>
      </c>
      <c r="R2475" t="s">
        <v>8329</v>
      </c>
      <c r="S2475" t="s">
        <v>8279</v>
      </c>
      <c r="T2475" t="b">
        <v>1</v>
      </c>
    </row>
    <row r="2476" spans="1:20" ht="66" x14ac:dyDescent="0.3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 s="9">
        <f>(I2476/86400)+25569+(-5/24)</f>
        <v>40461.80296296296</v>
      </c>
      <c r="K2476">
        <v>1282868176</v>
      </c>
      <c r="L2476" s="9">
        <f>($K2476/86400)+DATE(1970,1,1)</f>
        <v>40417.011296296296</v>
      </c>
      <c r="M2476" t="b">
        <v>0</v>
      </c>
      <c r="N2476">
        <v>38</v>
      </c>
      <c r="O2476" s="5">
        <f>($E2476/$D2476)*100</f>
        <v>100.00360000000002</v>
      </c>
      <c r="P2476">
        <f>AVERAGE($E2476,$N2476)</f>
        <v>2519.09</v>
      </c>
      <c r="Q2476" t="s">
        <v>8325</v>
      </c>
      <c r="R2476" t="s">
        <v>8329</v>
      </c>
      <c r="S2476" t="s">
        <v>8279</v>
      </c>
      <c r="T2476" t="b">
        <v>1</v>
      </c>
    </row>
    <row r="2477" spans="1:20" ht="49.5" x14ac:dyDescent="0.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 s="9">
        <f>(I2477/86400)+25569+(-5/24)</f>
        <v>40369.708333333328</v>
      </c>
      <c r="K2477">
        <v>1273647255</v>
      </c>
      <c r="L2477" s="9">
        <f>($K2477/86400)+DATE(1970,1,1)</f>
        <v>40310.287673611107</v>
      </c>
      <c r="M2477" t="b">
        <v>0</v>
      </c>
      <c r="N2477">
        <v>81</v>
      </c>
      <c r="O2477" s="5">
        <f>($E2477/$D2477)*100</f>
        <v>104.71999999999998</v>
      </c>
      <c r="P2477">
        <f>AVERAGE($E2477,$N2477)</f>
        <v>1349.5</v>
      </c>
      <c r="Q2477" t="s">
        <v>8325</v>
      </c>
      <c r="R2477" t="s">
        <v>8329</v>
      </c>
      <c r="S2477" t="s">
        <v>8279</v>
      </c>
      <c r="T2477" t="b">
        <v>1</v>
      </c>
    </row>
    <row r="2478" spans="1:20" ht="49.5" x14ac:dyDescent="0.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 s="9">
        <f>(I2478/86400)+25569+(-5/24)</f>
        <v>41946.161689814813</v>
      </c>
      <c r="K2478">
        <v>1412149970</v>
      </c>
      <c r="L2478" s="9">
        <f>($K2478/86400)+DATE(1970,1,1)</f>
        <v>41913.328356481477</v>
      </c>
      <c r="M2478" t="b">
        <v>0</v>
      </c>
      <c r="N2478">
        <v>55</v>
      </c>
      <c r="O2478" s="5">
        <f>($E2478/$D2478)*100</f>
        <v>105.02249999999999</v>
      </c>
      <c r="P2478">
        <f>AVERAGE($E2478,$N2478)</f>
        <v>1707.86</v>
      </c>
      <c r="Q2478" t="s">
        <v>8325</v>
      </c>
      <c r="R2478" t="s">
        <v>8329</v>
      </c>
      <c r="S2478" t="s">
        <v>8279</v>
      </c>
      <c r="T2478" t="b">
        <v>1</v>
      </c>
    </row>
    <row r="2479" spans="1:20" ht="33" x14ac:dyDescent="0.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 s="9">
        <f>(I2479/86400)+25569+(-5/24)</f>
        <v>41133.483159722222</v>
      </c>
      <c r="K2479">
        <v>1340901345</v>
      </c>
      <c r="L2479" s="9">
        <f>($K2479/86400)+DATE(1970,1,1)</f>
        <v>41088.691493055558</v>
      </c>
      <c r="M2479" t="b">
        <v>0</v>
      </c>
      <c r="N2479">
        <v>41</v>
      </c>
      <c r="O2479" s="5">
        <f>($E2479/$D2479)*100</f>
        <v>171.33333333333334</v>
      </c>
      <c r="P2479">
        <f>AVERAGE($E2479,$N2479)</f>
        <v>663</v>
      </c>
      <c r="Q2479" t="s">
        <v>8325</v>
      </c>
      <c r="R2479" t="s">
        <v>8329</v>
      </c>
      <c r="S2479" t="s">
        <v>8279</v>
      </c>
      <c r="T2479" t="b">
        <v>1</v>
      </c>
    </row>
    <row r="2480" spans="1:20" ht="66" x14ac:dyDescent="0.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 s="9">
        <f>(I2480/86400)+25569+(-5/24)</f>
        <v>41287.742048611108</v>
      </c>
      <c r="K2480">
        <v>1355525313</v>
      </c>
      <c r="L2480" s="9">
        <f>($K2480/86400)+DATE(1970,1,1)</f>
        <v>41257.950381944444</v>
      </c>
      <c r="M2480" t="b">
        <v>0</v>
      </c>
      <c r="N2480">
        <v>79</v>
      </c>
      <c r="O2480" s="5">
        <f>($E2480/$D2480)*100</f>
        <v>127.49999999999999</v>
      </c>
      <c r="P2480">
        <f>AVERAGE($E2480,$N2480)</f>
        <v>5139.5</v>
      </c>
      <c r="Q2480" t="s">
        <v>8325</v>
      </c>
      <c r="R2480" t="s">
        <v>8329</v>
      </c>
      <c r="S2480" t="s">
        <v>8279</v>
      </c>
      <c r="T2480" t="b">
        <v>1</v>
      </c>
    </row>
    <row r="2481" spans="1:20" ht="49.5" x14ac:dyDescent="0.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 s="9">
        <f>(I2481/86400)+25569+(-5/24)</f>
        <v>41117.875</v>
      </c>
      <c r="K2481">
        <v>1342545994</v>
      </c>
      <c r="L2481" s="9">
        <f>($K2481/86400)+DATE(1970,1,1)</f>
        <v>41107.726782407408</v>
      </c>
      <c r="M2481" t="b">
        <v>0</v>
      </c>
      <c r="N2481">
        <v>16</v>
      </c>
      <c r="O2481" s="5">
        <f>($E2481/$D2481)*100</f>
        <v>133.44333333333333</v>
      </c>
      <c r="P2481">
        <f>AVERAGE($E2481,$N2481)</f>
        <v>208.16499999999999</v>
      </c>
      <c r="Q2481" t="s">
        <v>8325</v>
      </c>
      <c r="R2481" t="s">
        <v>8329</v>
      </c>
      <c r="S2481" t="s">
        <v>8279</v>
      </c>
      <c r="T2481" t="b">
        <v>1</v>
      </c>
    </row>
    <row r="2482" spans="1:20" ht="66" x14ac:dyDescent="0.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 s="9">
        <f>(I2482/86400)+25569+(-5/24)</f>
        <v>42287.727824074071</v>
      </c>
      <c r="K2482">
        <v>1439332084</v>
      </c>
      <c r="L2482" s="9">
        <f>($K2482/86400)+DATE(1970,1,1)</f>
        <v>42227.936157407406</v>
      </c>
      <c r="M2482" t="b">
        <v>0</v>
      </c>
      <c r="N2482">
        <v>8</v>
      </c>
      <c r="O2482" s="5">
        <f>($E2482/$D2482)*100</f>
        <v>100</v>
      </c>
      <c r="P2482">
        <f>AVERAGE($E2482,$N2482)</f>
        <v>1004</v>
      </c>
      <c r="Q2482" t="s">
        <v>8325</v>
      </c>
      <c r="R2482" t="s">
        <v>8329</v>
      </c>
      <c r="S2482" t="s">
        <v>8279</v>
      </c>
      <c r="T2482" t="b">
        <v>1</v>
      </c>
    </row>
    <row r="2483" spans="1:20" ht="66" x14ac:dyDescent="0.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 s="9">
        <f>(I2483/86400)+25569+(-5/24)</f>
        <v>41029.437592592592</v>
      </c>
      <c r="K2483">
        <v>1333207808</v>
      </c>
      <c r="L2483" s="9">
        <f>($K2483/86400)+DATE(1970,1,1)</f>
        <v>40999.645925925928</v>
      </c>
      <c r="M2483" t="b">
        <v>0</v>
      </c>
      <c r="N2483">
        <v>95</v>
      </c>
      <c r="O2483" s="5">
        <f>($E2483/$D2483)*100</f>
        <v>112.91099999999999</v>
      </c>
      <c r="P2483">
        <f>AVERAGE($E2483,$N2483)</f>
        <v>2305.7199999999998</v>
      </c>
      <c r="Q2483" t="s">
        <v>8325</v>
      </c>
      <c r="R2483" t="s">
        <v>8329</v>
      </c>
      <c r="S2483" t="s">
        <v>8279</v>
      </c>
      <c r="T2483" t="b">
        <v>1</v>
      </c>
    </row>
    <row r="2484" spans="1:20" ht="66" x14ac:dyDescent="0.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 s="9">
        <f>(I2484/86400)+25569+(-5/24)</f>
        <v>40756.573877314811</v>
      </c>
      <c r="K2484">
        <v>1308336383</v>
      </c>
      <c r="L2484" s="9">
        <f>($K2484/86400)+DATE(1970,1,1)</f>
        <v>40711.782210648147</v>
      </c>
      <c r="M2484" t="b">
        <v>0</v>
      </c>
      <c r="N2484">
        <v>25</v>
      </c>
      <c r="O2484" s="5">
        <f>($E2484/$D2484)*100</f>
        <v>100.1</v>
      </c>
      <c r="P2484">
        <f>AVERAGE($E2484,$N2484)</f>
        <v>513</v>
      </c>
      <c r="Q2484" t="s">
        <v>8325</v>
      </c>
      <c r="R2484" t="s">
        <v>8329</v>
      </c>
      <c r="S2484" t="s">
        <v>8279</v>
      </c>
      <c r="T2484" t="b">
        <v>1</v>
      </c>
    </row>
    <row r="2485" spans="1:20" ht="49.5" x14ac:dyDescent="0.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 s="9">
        <f>(I2485/86400)+25569+(-5/24)</f>
        <v>41030.500034722216</v>
      </c>
      <c r="K2485">
        <v>1330711203</v>
      </c>
      <c r="L2485" s="9">
        <f>($K2485/86400)+DATE(1970,1,1)</f>
        <v>40970.750034722223</v>
      </c>
      <c r="M2485" t="b">
        <v>0</v>
      </c>
      <c r="N2485">
        <v>19</v>
      </c>
      <c r="O2485" s="5">
        <f>($E2485/$D2485)*100</f>
        <v>113.72727272727272</v>
      </c>
      <c r="P2485">
        <f>AVERAGE($E2485,$N2485)</f>
        <v>635</v>
      </c>
      <c r="Q2485" t="s">
        <v>8325</v>
      </c>
      <c r="R2485" t="s">
        <v>8329</v>
      </c>
      <c r="S2485" t="s">
        <v>8279</v>
      </c>
      <c r="T2485" t="b">
        <v>1</v>
      </c>
    </row>
    <row r="2486" spans="1:20" ht="66" x14ac:dyDescent="0.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 s="9">
        <f>(I2486/86400)+25569+(-5/24)</f>
        <v>40801.708368055552</v>
      </c>
      <c r="K2486">
        <v>1313532003</v>
      </c>
      <c r="L2486" s="9">
        <f>($K2486/86400)+DATE(1970,1,1)</f>
        <v>40771.916701388887</v>
      </c>
      <c r="M2486" t="b">
        <v>0</v>
      </c>
      <c r="N2486">
        <v>90</v>
      </c>
      <c r="O2486" s="5">
        <f>($E2486/$D2486)*100</f>
        <v>119.31742857142855</v>
      </c>
      <c r="P2486">
        <f>AVERAGE($E2486,$N2486)</f>
        <v>2133.0549999999998</v>
      </c>
      <c r="Q2486" t="s">
        <v>8325</v>
      </c>
      <c r="R2486" t="s">
        <v>8329</v>
      </c>
      <c r="S2486" t="s">
        <v>8279</v>
      </c>
      <c r="T2486" t="b">
        <v>1</v>
      </c>
    </row>
    <row r="2487" spans="1:20" ht="66" x14ac:dyDescent="0.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 s="9">
        <f>(I2487/86400)+25569+(-5/24)</f>
        <v>40828.790266203701</v>
      </c>
      <c r="K2487">
        <v>1315439879</v>
      </c>
      <c r="L2487" s="9">
        <f>($K2487/86400)+DATE(1970,1,1)</f>
        <v>40793.998599537037</v>
      </c>
      <c r="M2487" t="b">
        <v>0</v>
      </c>
      <c r="N2487">
        <v>41</v>
      </c>
      <c r="O2487" s="5">
        <f>($E2487/$D2487)*100</f>
        <v>103.25</v>
      </c>
      <c r="P2487">
        <f>AVERAGE($E2487,$N2487)</f>
        <v>1053</v>
      </c>
      <c r="Q2487" t="s">
        <v>8325</v>
      </c>
      <c r="R2487" t="s">
        <v>8329</v>
      </c>
      <c r="S2487" t="s">
        <v>8279</v>
      </c>
      <c r="T2487" t="b">
        <v>1</v>
      </c>
    </row>
    <row r="2488" spans="1:20" ht="66" x14ac:dyDescent="0.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 s="9">
        <f>(I2488/86400)+25569+(-5/24)</f>
        <v>41021.499722222223</v>
      </c>
      <c r="K2488">
        <v>1332521976</v>
      </c>
      <c r="L2488" s="9">
        <f>($K2488/86400)+DATE(1970,1,1)</f>
        <v>40991.708055555559</v>
      </c>
      <c r="M2488" t="b">
        <v>0</v>
      </c>
      <c r="N2488">
        <v>30</v>
      </c>
      <c r="O2488" s="5">
        <f>($E2488/$D2488)*100</f>
        <v>265.66666666666669</v>
      </c>
      <c r="P2488">
        <f>AVERAGE($E2488,$N2488)</f>
        <v>413.5</v>
      </c>
      <c r="Q2488" t="s">
        <v>8325</v>
      </c>
      <c r="R2488" t="s">
        <v>8329</v>
      </c>
      <c r="S2488" t="s">
        <v>8279</v>
      </c>
      <c r="T2488" t="b">
        <v>1</v>
      </c>
    </row>
    <row r="2489" spans="1:20" ht="49.5" x14ac:dyDescent="0.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 s="9">
        <f>(I2489/86400)+25569+(-5/24)</f>
        <v>41055.874965277777</v>
      </c>
      <c r="K2489">
        <v>1335491997</v>
      </c>
      <c r="L2489" s="9">
        <f>($K2489/86400)+DATE(1970,1,1)</f>
        <v>41026.083298611113</v>
      </c>
      <c r="M2489" t="b">
        <v>0</v>
      </c>
      <c r="N2489">
        <v>38</v>
      </c>
      <c r="O2489" s="5">
        <f>($E2489/$D2489)*100</f>
        <v>100.05066666666667</v>
      </c>
      <c r="P2489">
        <f>AVERAGE($E2489,$N2489)</f>
        <v>769.38</v>
      </c>
      <c r="Q2489" t="s">
        <v>8325</v>
      </c>
      <c r="R2489" t="s">
        <v>8329</v>
      </c>
      <c r="S2489" t="s">
        <v>8279</v>
      </c>
      <c r="T2489" t="b">
        <v>1</v>
      </c>
    </row>
    <row r="2490" spans="1:20" ht="66" x14ac:dyDescent="0.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 s="9">
        <f>(I2490/86400)+25569+(-5/24)</f>
        <v>40863.466527777775</v>
      </c>
      <c r="K2490">
        <v>1318864308</v>
      </c>
      <c r="L2490" s="9">
        <f>($K2490/86400)+DATE(1970,1,1)</f>
        <v>40833.633194444446</v>
      </c>
      <c r="M2490" t="b">
        <v>0</v>
      </c>
      <c r="N2490">
        <v>65</v>
      </c>
      <c r="O2490" s="5">
        <f>($E2490/$D2490)*100</f>
        <v>106.69999999999999</v>
      </c>
      <c r="P2490">
        <f>AVERAGE($E2490,$N2490)</f>
        <v>1633</v>
      </c>
      <c r="Q2490" t="s">
        <v>8325</v>
      </c>
      <c r="R2490" t="s">
        <v>8329</v>
      </c>
      <c r="S2490" t="s">
        <v>8279</v>
      </c>
      <c r="T2490" t="b">
        <v>1</v>
      </c>
    </row>
    <row r="2491" spans="1:20" ht="66" x14ac:dyDescent="0.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 s="9">
        <f>(I2491/86400)+25569+(-5/24)</f>
        <v>41403.481932870367</v>
      </c>
      <c r="K2491">
        <v>1365525239</v>
      </c>
      <c r="L2491" s="9">
        <f>($K2491/86400)+DATE(1970,1,1)</f>
        <v>41373.690266203703</v>
      </c>
      <c r="M2491" t="b">
        <v>0</v>
      </c>
      <c r="N2491">
        <v>75</v>
      </c>
      <c r="O2491" s="5">
        <f>($E2491/$D2491)*100</f>
        <v>133.67142857142858</v>
      </c>
      <c r="P2491">
        <f>AVERAGE($E2491,$N2491)</f>
        <v>2376.75</v>
      </c>
      <c r="Q2491" t="s">
        <v>8325</v>
      </c>
      <c r="R2491" t="s">
        <v>8329</v>
      </c>
      <c r="S2491" t="s">
        <v>8279</v>
      </c>
      <c r="T2491" t="b">
        <v>1</v>
      </c>
    </row>
    <row r="2492" spans="1:20" ht="49.5" x14ac:dyDescent="0.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 s="9">
        <f>(I2492/86400)+25569+(-5/24)</f>
        <v>41083.01939814815</v>
      </c>
      <c r="K2492">
        <v>1335245276</v>
      </c>
      <c r="L2492" s="9">
        <f>($K2492/86400)+DATE(1970,1,1)</f>
        <v>41023.227731481486</v>
      </c>
      <c r="M2492" t="b">
        <v>0</v>
      </c>
      <c r="N2492">
        <v>16</v>
      </c>
      <c r="O2492" s="5">
        <f>($E2492/$D2492)*100</f>
        <v>121.39999999999999</v>
      </c>
      <c r="P2492">
        <f>AVERAGE($E2492,$N2492)</f>
        <v>311.5</v>
      </c>
      <c r="Q2492" t="s">
        <v>8325</v>
      </c>
      <c r="R2492" t="s">
        <v>8329</v>
      </c>
      <c r="S2492" t="s">
        <v>8279</v>
      </c>
      <c r="T2492" t="b">
        <v>1</v>
      </c>
    </row>
    <row r="2493" spans="1:20" ht="49.5" x14ac:dyDescent="0.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 s="9">
        <f>(I2493/86400)+25569+(-5/24)</f>
        <v>40558.868750000001</v>
      </c>
      <c r="K2493">
        <v>1293739714</v>
      </c>
      <c r="L2493" s="9">
        <f>($K2493/86400)+DATE(1970,1,1)</f>
        <v>40542.839282407411</v>
      </c>
      <c r="M2493" t="b">
        <v>0</v>
      </c>
      <c r="N2493">
        <v>10</v>
      </c>
      <c r="O2493" s="5">
        <f>($E2493/$D2493)*100</f>
        <v>103.2</v>
      </c>
      <c r="P2493">
        <f>AVERAGE($E2493,$N2493)</f>
        <v>263</v>
      </c>
      <c r="Q2493" t="s">
        <v>8325</v>
      </c>
      <c r="R2493" t="s">
        <v>8329</v>
      </c>
      <c r="S2493" t="s">
        <v>8279</v>
      </c>
      <c r="T2493" t="b">
        <v>1</v>
      </c>
    </row>
    <row r="2494" spans="1:20" ht="33" x14ac:dyDescent="0.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 s="9">
        <f>(I2494/86400)+25569+(-5/24)</f>
        <v>41076.207638888889</v>
      </c>
      <c r="K2494">
        <v>1335397188</v>
      </c>
      <c r="L2494" s="9">
        <f>($K2494/86400)+DATE(1970,1,1)</f>
        <v>41024.985972222225</v>
      </c>
      <c r="M2494" t="b">
        <v>0</v>
      </c>
      <c r="N2494">
        <v>27</v>
      </c>
      <c r="O2494" s="5">
        <f>($E2494/$D2494)*100</f>
        <v>125</v>
      </c>
      <c r="P2494">
        <f>AVERAGE($E2494,$N2494)</f>
        <v>388.5</v>
      </c>
      <c r="Q2494" t="s">
        <v>8325</v>
      </c>
      <c r="R2494" t="s">
        <v>8329</v>
      </c>
      <c r="S2494" t="s">
        <v>8279</v>
      </c>
      <c r="T2494" t="b">
        <v>1</v>
      </c>
    </row>
    <row r="2495" spans="1:20" ht="66" x14ac:dyDescent="0.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 s="9">
        <f>(I2495/86400)+25569+(-5/24)</f>
        <v>41392.959953703699</v>
      </c>
      <c r="K2495">
        <v>1363320140</v>
      </c>
      <c r="L2495" s="9">
        <f>($K2495/86400)+DATE(1970,1,1)</f>
        <v>41348.168287037035</v>
      </c>
      <c r="M2495" t="b">
        <v>0</v>
      </c>
      <c r="N2495">
        <v>259</v>
      </c>
      <c r="O2495" s="5">
        <f>($E2495/$D2495)*100</f>
        <v>128.69999999999999</v>
      </c>
      <c r="P2495">
        <f>AVERAGE($E2495,$N2495)</f>
        <v>12999.5</v>
      </c>
      <c r="Q2495" t="s">
        <v>8325</v>
      </c>
      <c r="R2495" t="s">
        <v>8329</v>
      </c>
      <c r="S2495" t="s">
        <v>8279</v>
      </c>
      <c r="T2495" t="b">
        <v>1</v>
      </c>
    </row>
    <row r="2496" spans="1:20" ht="66" x14ac:dyDescent="0.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 s="9">
        <f>(I2496/86400)+25569+(-5/24)</f>
        <v>41052.436851851853</v>
      </c>
      <c r="K2496">
        <v>1335194944</v>
      </c>
      <c r="L2496" s="9">
        <f>($K2496/86400)+DATE(1970,1,1)</f>
        <v>41022.645185185189</v>
      </c>
      <c r="M2496" t="b">
        <v>0</v>
      </c>
      <c r="N2496">
        <v>39</v>
      </c>
      <c r="O2496" s="5">
        <f>($E2496/$D2496)*100</f>
        <v>101.00533333333333</v>
      </c>
      <c r="P2496">
        <f>AVERAGE($E2496,$N2496)</f>
        <v>777.04</v>
      </c>
      <c r="Q2496" t="s">
        <v>8325</v>
      </c>
      <c r="R2496" t="s">
        <v>8329</v>
      </c>
      <c r="S2496" t="s">
        <v>8279</v>
      </c>
      <c r="T2496" t="b">
        <v>1</v>
      </c>
    </row>
    <row r="2497" spans="1:20" ht="66" x14ac:dyDescent="0.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 s="9">
        <f>(I2497/86400)+25569+(-5/24)</f>
        <v>41066.738136574073</v>
      </c>
      <c r="K2497">
        <v>1336430575</v>
      </c>
      <c r="L2497" s="9">
        <f>($K2497/86400)+DATE(1970,1,1)</f>
        <v>41036.946469907409</v>
      </c>
      <c r="M2497" t="b">
        <v>0</v>
      </c>
      <c r="N2497">
        <v>42</v>
      </c>
      <c r="O2497" s="5">
        <f>($E2497/$D2497)*100</f>
        <v>127.53666666666665</v>
      </c>
      <c r="P2497">
        <f>AVERAGE($E2497,$N2497)</f>
        <v>977.52499999999998</v>
      </c>
      <c r="Q2497" t="s">
        <v>8325</v>
      </c>
      <c r="R2497" t="s">
        <v>8329</v>
      </c>
      <c r="S2497" t="s">
        <v>8279</v>
      </c>
      <c r="T2497" t="b">
        <v>1</v>
      </c>
    </row>
    <row r="2498" spans="1:20" ht="33" x14ac:dyDescent="0.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 s="9">
        <f>(I2498/86400)+25569+(-5/24)</f>
        <v>41362.746435185181</v>
      </c>
      <c r="K2498">
        <v>1361577292</v>
      </c>
      <c r="L2498" s="9">
        <f>($K2498/86400)+DATE(1970,1,1)</f>
        <v>41327.996435185181</v>
      </c>
      <c r="M2498" t="b">
        <v>0</v>
      </c>
      <c r="N2498">
        <v>10</v>
      </c>
      <c r="O2498" s="5">
        <f>($E2498/$D2498)*100</f>
        <v>100</v>
      </c>
      <c r="P2498">
        <f>AVERAGE($E2498,$N2498)</f>
        <v>3005</v>
      </c>
      <c r="Q2498" t="s">
        <v>8325</v>
      </c>
      <c r="R2498" t="s">
        <v>8329</v>
      </c>
      <c r="S2498" t="s">
        <v>8279</v>
      </c>
      <c r="T2498" t="b">
        <v>1</v>
      </c>
    </row>
    <row r="2499" spans="1:20" ht="66" x14ac:dyDescent="0.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 s="9">
        <f>(I2499/86400)+25569+(-5/24)</f>
        <v>40760.670578703699</v>
      </c>
      <c r="K2499">
        <v>1309986338</v>
      </c>
      <c r="L2499" s="9">
        <f>($K2499/86400)+DATE(1970,1,1)</f>
        <v>40730.878912037035</v>
      </c>
      <c r="M2499" t="b">
        <v>0</v>
      </c>
      <c r="N2499">
        <v>56</v>
      </c>
      <c r="O2499" s="5">
        <f>($E2499/$D2499)*100</f>
        <v>112.7715</v>
      </c>
      <c r="P2499">
        <f>AVERAGE($E2499,$N2499)</f>
        <v>2283.4299999999998</v>
      </c>
      <c r="Q2499" t="s">
        <v>8325</v>
      </c>
      <c r="R2499" t="s">
        <v>8329</v>
      </c>
      <c r="S2499" t="s">
        <v>8279</v>
      </c>
      <c r="T2499" t="b">
        <v>1</v>
      </c>
    </row>
    <row r="2500" spans="1:20" ht="66" x14ac:dyDescent="0.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 s="9">
        <f>(I2500/86400)+25569+(-5/24)</f>
        <v>42031.759108796294</v>
      </c>
      <c r="K2500">
        <v>1421190787</v>
      </c>
      <c r="L2500" s="9">
        <f>($K2500/86400)+DATE(1970,1,1)</f>
        <v>42017.967442129629</v>
      </c>
      <c r="M2500" t="b">
        <v>0</v>
      </c>
      <c r="N2500">
        <v>20</v>
      </c>
      <c r="O2500" s="5">
        <f>($E2500/$D2500)*100</f>
        <v>105.60000000000001</v>
      </c>
      <c r="P2500">
        <f>AVERAGE($E2500,$N2500)</f>
        <v>538</v>
      </c>
      <c r="Q2500" t="s">
        <v>8325</v>
      </c>
      <c r="R2500" t="s">
        <v>8329</v>
      </c>
      <c r="S2500" t="s">
        <v>8279</v>
      </c>
      <c r="T2500" t="b">
        <v>1</v>
      </c>
    </row>
    <row r="2501" spans="1:20" ht="66" x14ac:dyDescent="0.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 s="9">
        <f>(I2501/86400)+25569+(-5/24)</f>
        <v>41274.541666666664</v>
      </c>
      <c r="K2501">
        <v>1352820837</v>
      </c>
      <c r="L2501" s="9">
        <f>($K2501/86400)+DATE(1970,1,1)</f>
        <v>41226.648576388892</v>
      </c>
      <c r="M2501" t="b">
        <v>0</v>
      </c>
      <c r="N2501">
        <v>170</v>
      </c>
      <c r="O2501" s="5">
        <f>($E2501/$D2501)*100</f>
        <v>202.625</v>
      </c>
      <c r="P2501">
        <f>AVERAGE($E2501,$N2501)</f>
        <v>4137.5</v>
      </c>
      <c r="Q2501" t="s">
        <v>8325</v>
      </c>
      <c r="R2501" t="s">
        <v>8329</v>
      </c>
      <c r="S2501" t="s">
        <v>8279</v>
      </c>
      <c r="T2501" t="b">
        <v>1</v>
      </c>
    </row>
    <row r="2502" spans="1:20" ht="66" x14ac:dyDescent="0.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 s="9">
        <f>(I2502/86400)+25569+(-5/24)</f>
        <v>41083.564525462956</v>
      </c>
      <c r="K2502">
        <v>1337884375</v>
      </c>
      <c r="L2502" s="9">
        <f>($K2502/86400)+DATE(1970,1,1)</f>
        <v>41053.772858796292</v>
      </c>
      <c r="M2502" t="b">
        <v>0</v>
      </c>
      <c r="N2502">
        <v>29</v>
      </c>
      <c r="O2502" s="5">
        <f>($E2502/$D2502)*100</f>
        <v>113.33333333333333</v>
      </c>
      <c r="P2502">
        <f>AVERAGE($E2502,$N2502)</f>
        <v>354.5</v>
      </c>
      <c r="Q2502" t="s">
        <v>8325</v>
      </c>
      <c r="R2502" t="s">
        <v>8329</v>
      </c>
      <c r="S2502" t="s">
        <v>8279</v>
      </c>
      <c r="T2502" t="b">
        <v>1</v>
      </c>
    </row>
    <row r="2503" spans="1:20" ht="66" x14ac:dyDescent="0.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 s="9">
        <f>(I2503/86400)+25569+(-5/24)</f>
        <v>42274.568333333336</v>
      </c>
      <c r="K2503">
        <v>1440787104</v>
      </c>
      <c r="L2503" s="9">
        <f>($K2503/86400)+DATE(1970,1,1)</f>
        <v>42244.776666666672</v>
      </c>
      <c r="M2503" t="b">
        <v>0</v>
      </c>
      <c r="N2503">
        <v>7</v>
      </c>
      <c r="O2503" s="5">
        <f>($E2503/$D2503)*100</f>
        <v>2.5545454545454547</v>
      </c>
      <c r="P2503">
        <f>AVERAGE($E2503,$N2503)</f>
        <v>144</v>
      </c>
      <c r="Q2503" t="s">
        <v>8336</v>
      </c>
      <c r="R2503" t="s">
        <v>8353</v>
      </c>
      <c r="S2503" t="s">
        <v>8299</v>
      </c>
      <c r="T2503" t="b">
        <v>0</v>
      </c>
    </row>
    <row r="2504" spans="1:20" ht="66" x14ac:dyDescent="0.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 s="9">
        <f>(I2504/86400)+25569+(-5/24)</f>
        <v>41903.617106481477</v>
      </c>
      <c r="K2504">
        <v>1407440918</v>
      </c>
      <c r="L2504" s="9">
        <f>($K2504/86400)+DATE(1970,1,1)</f>
        <v>41858.825439814813</v>
      </c>
      <c r="M2504" t="b">
        <v>0</v>
      </c>
      <c r="N2504">
        <v>5</v>
      </c>
      <c r="O2504" s="5">
        <f>($E2504/$D2504)*100</f>
        <v>7.8181818181818186E-2</v>
      </c>
      <c r="P2504">
        <f>AVERAGE($E2504,$N2504)</f>
        <v>45.5</v>
      </c>
      <c r="Q2504" t="s">
        <v>8336</v>
      </c>
      <c r="R2504" t="s">
        <v>8353</v>
      </c>
      <c r="S2504" t="s">
        <v>8299</v>
      </c>
      <c r="T2504" t="b">
        <v>0</v>
      </c>
    </row>
    <row r="2505" spans="1:20" ht="66" x14ac:dyDescent="0.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 s="9">
        <f>(I2505/86400)+25569+(-5/24)</f>
        <v>42528.67083333333</v>
      </c>
      <c r="K2505">
        <v>1462743308</v>
      </c>
      <c r="L2505" s="9">
        <f>($K2505/86400)+DATE(1970,1,1)</f>
        <v>42498.899398148147</v>
      </c>
      <c r="M2505" t="b">
        <v>0</v>
      </c>
      <c r="N2505">
        <v>0</v>
      </c>
      <c r="O2505" s="5">
        <f>($E2505/$D2505)*100</f>
        <v>0</v>
      </c>
      <c r="P2505">
        <f>AVERAGE($E2505,$N2505)</f>
        <v>0</v>
      </c>
      <c r="Q2505" t="s">
        <v>8336</v>
      </c>
      <c r="R2505" t="s">
        <v>8353</v>
      </c>
      <c r="S2505" t="s">
        <v>8299</v>
      </c>
      <c r="T2505" t="b">
        <v>0</v>
      </c>
    </row>
    <row r="2506" spans="1:20" ht="49.5" x14ac:dyDescent="0.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 s="9">
        <f>(I2506/86400)+25569+(-5/24)</f>
        <v>41957.848773148151</v>
      </c>
      <c r="K2506">
        <v>1413418934</v>
      </c>
      <c r="L2506" s="9">
        <f>($K2506/86400)+DATE(1970,1,1)</f>
        <v>41928.015439814815</v>
      </c>
      <c r="M2506" t="b">
        <v>0</v>
      </c>
      <c r="N2506">
        <v>0</v>
      </c>
      <c r="O2506" s="5">
        <f>($E2506/$D2506)*100</f>
        <v>0</v>
      </c>
      <c r="P2506">
        <f>AVERAGE($E2506,$N2506)</f>
        <v>0</v>
      </c>
      <c r="Q2506" t="s">
        <v>8336</v>
      </c>
      <c r="R2506" t="s">
        <v>8353</v>
      </c>
      <c r="S2506" t="s">
        <v>8299</v>
      </c>
      <c r="T2506" t="b">
        <v>0</v>
      </c>
    </row>
    <row r="2507" spans="1:20" ht="82.5" x14ac:dyDescent="0.3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 s="9">
        <f>(I2507/86400)+25569+(-5/24)</f>
        <v>42076.80574074074</v>
      </c>
      <c r="K2507">
        <v>1423704016</v>
      </c>
      <c r="L2507" s="9">
        <f>($K2507/86400)+DATE(1970,1,1)</f>
        <v>42047.05574074074</v>
      </c>
      <c r="M2507" t="b">
        <v>0</v>
      </c>
      <c r="N2507">
        <v>0</v>
      </c>
      <c r="O2507" s="5">
        <f>($E2507/$D2507)*100</f>
        <v>0</v>
      </c>
      <c r="P2507">
        <f>AVERAGE($E2507,$N2507)</f>
        <v>0</v>
      </c>
      <c r="Q2507" t="s">
        <v>8336</v>
      </c>
      <c r="R2507" t="s">
        <v>8353</v>
      </c>
      <c r="S2507" t="s">
        <v>8299</v>
      </c>
      <c r="T2507" t="b">
        <v>0</v>
      </c>
    </row>
    <row r="2508" spans="1:20" ht="66" x14ac:dyDescent="0.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 s="9">
        <f>(I2508/86400)+25569+(-5/24)</f>
        <v>42280.666666666664</v>
      </c>
      <c r="K2508">
        <v>1441955269</v>
      </c>
      <c r="L2508" s="9">
        <f>($K2508/86400)+DATE(1970,1,1)</f>
        <v>42258.297094907408</v>
      </c>
      <c r="M2508" t="b">
        <v>0</v>
      </c>
      <c r="N2508">
        <v>2</v>
      </c>
      <c r="O2508" s="5">
        <f>($E2508/$D2508)*100</f>
        <v>0.6</v>
      </c>
      <c r="P2508">
        <f>AVERAGE($E2508,$N2508)</f>
        <v>16</v>
      </c>
      <c r="Q2508" t="s">
        <v>8336</v>
      </c>
      <c r="R2508" t="s">
        <v>8353</v>
      </c>
      <c r="S2508" t="s">
        <v>8299</v>
      </c>
      <c r="T2508" t="b">
        <v>0</v>
      </c>
    </row>
    <row r="2509" spans="1:20" x14ac:dyDescent="0.3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 s="9">
        <f>(I2509/86400)+25569+(-5/24)</f>
        <v>42134.864629629628</v>
      </c>
      <c r="K2509">
        <v>1428716704</v>
      </c>
      <c r="L2509" s="9">
        <f>($K2509/86400)+DATE(1970,1,1)</f>
        <v>42105.072962962964</v>
      </c>
      <c r="M2509" t="b">
        <v>0</v>
      </c>
      <c r="N2509">
        <v>0</v>
      </c>
      <c r="O2509" s="5">
        <f>($E2509/$D2509)*100</f>
        <v>0</v>
      </c>
      <c r="P2509">
        <f>AVERAGE($E2509,$N2509)</f>
        <v>0</v>
      </c>
      <c r="Q2509" t="s">
        <v>8336</v>
      </c>
      <c r="R2509" t="s">
        <v>8353</v>
      </c>
      <c r="S2509" t="s">
        <v>8299</v>
      </c>
      <c r="T2509" t="b">
        <v>0</v>
      </c>
    </row>
    <row r="2510" spans="1:20" ht="66" x14ac:dyDescent="0.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 s="9">
        <f>(I2510/86400)+25569+(-5/24)</f>
        <v>41865.743449074071</v>
      </c>
      <c r="K2510">
        <v>1405464634</v>
      </c>
      <c r="L2510" s="9">
        <f>($K2510/86400)+DATE(1970,1,1)</f>
        <v>41835.951782407406</v>
      </c>
      <c r="M2510" t="b">
        <v>0</v>
      </c>
      <c r="N2510">
        <v>0</v>
      </c>
      <c r="O2510" s="5">
        <f>($E2510/$D2510)*100</f>
        <v>0</v>
      </c>
      <c r="P2510">
        <f>AVERAGE($E2510,$N2510)</f>
        <v>0</v>
      </c>
      <c r="Q2510" t="s">
        <v>8336</v>
      </c>
      <c r="R2510" t="s">
        <v>8353</v>
      </c>
      <c r="S2510" t="s">
        <v>8299</v>
      </c>
      <c r="T2510" t="b">
        <v>0</v>
      </c>
    </row>
    <row r="2511" spans="1:20" ht="66" x14ac:dyDescent="0.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 s="9">
        <f>(I2511/86400)+25569+(-5/24)</f>
        <v>42114.559594907405</v>
      </c>
      <c r="K2511">
        <v>1424719549</v>
      </c>
      <c r="L2511" s="9">
        <f>($K2511/86400)+DATE(1970,1,1)</f>
        <v>42058.809594907405</v>
      </c>
      <c r="M2511" t="b">
        <v>0</v>
      </c>
      <c r="N2511">
        <v>28</v>
      </c>
      <c r="O2511" s="5">
        <f>($E2511/$D2511)*100</f>
        <v>1.0526315789473684</v>
      </c>
      <c r="P2511">
        <f>AVERAGE($E2511,$N2511)</f>
        <v>514</v>
      </c>
      <c r="Q2511" t="s">
        <v>8336</v>
      </c>
      <c r="R2511" t="s">
        <v>8353</v>
      </c>
      <c r="S2511" t="s">
        <v>8299</v>
      </c>
      <c r="T2511" t="b">
        <v>0</v>
      </c>
    </row>
    <row r="2512" spans="1:20" ht="66" x14ac:dyDescent="0.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 s="9">
        <f>(I2512/86400)+25569+(-5/24)</f>
        <v>42138.789027777777</v>
      </c>
      <c r="K2512">
        <v>1426463772</v>
      </c>
      <c r="L2512" s="9">
        <f>($K2512/86400)+DATE(1970,1,1)</f>
        <v>42078.997361111113</v>
      </c>
      <c r="M2512" t="b">
        <v>0</v>
      </c>
      <c r="N2512">
        <v>2</v>
      </c>
      <c r="O2512" s="5">
        <f>($E2512/$D2512)*100</f>
        <v>0.15</v>
      </c>
      <c r="P2512">
        <f>AVERAGE($E2512,$N2512)</f>
        <v>38.5</v>
      </c>
      <c r="Q2512" t="s">
        <v>8336</v>
      </c>
      <c r="R2512" t="s">
        <v>8353</v>
      </c>
      <c r="S2512" t="s">
        <v>8299</v>
      </c>
      <c r="T2512" t="b">
        <v>0</v>
      </c>
    </row>
    <row r="2513" spans="1:20" ht="49.5" x14ac:dyDescent="0.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 s="9">
        <f>(I2513/86400)+25569+(-5/24)</f>
        <v>42401.238576388881</v>
      </c>
      <c r="K2513">
        <v>1451731413</v>
      </c>
      <c r="L2513" s="9">
        <f>($K2513/86400)+DATE(1970,1,1)</f>
        <v>42371.446909722217</v>
      </c>
      <c r="M2513" t="b">
        <v>0</v>
      </c>
      <c r="N2513">
        <v>0</v>
      </c>
      <c r="O2513" s="5">
        <f>($E2513/$D2513)*100</f>
        <v>0</v>
      </c>
      <c r="P2513">
        <f>AVERAGE($E2513,$N2513)</f>
        <v>0</v>
      </c>
      <c r="Q2513" t="s">
        <v>8336</v>
      </c>
      <c r="R2513" t="s">
        <v>8353</v>
      </c>
      <c r="S2513" t="s">
        <v>8299</v>
      </c>
      <c r="T2513" t="b">
        <v>0</v>
      </c>
    </row>
    <row r="2514" spans="1:20" ht="49.5" x14ac:dyDescent="0.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 s="9">
        <f>(I2514/86400)+25569+(-5/24)</f>
        <v>41986.668530092589</v>
      </c>
      <c r="K2514">
        <v>1417208561</v>
      </c>
      <c r="L2514" s="9">
        <f>($K2514/86400)+DATE(1970,1,1)</f>
        <v>41971.876863425925</v>
      </c>
      <c r="M2514" t="b">
        <v>0</v>
      </c>
      <c r="N2514">
        <v>0</v>
      </c>
      <c r="O2514" s="5">
        <f>($E2514/$D2514)*100</f>
        <v>0</v>
      </c>
      <c r="P2514">
        <f>AVERAGE($E2514,$N2514)</f>
        <v>0</v>
      </c>
      <c r="Q2514" t="s">
        <v>8336</v>
      </c>
      <c r="R2514" t="s">
        <v>8353</v>
      </c>
      <c r="S2514" t="s">
        <v>8299</v>
      </c>
      <c r="T2514" t="b">
        <v>0</v>
      </c>
    </row>
    <row r="2515" spans="1:20" ht="66" x14ac:dyDescent="0.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 s="9">
        <f>(I2515/86400)+25569+(-5/24)</f>
        <v>42791.798483796294</v>
      </c>
      <c r="K2515">
        <v>1482883789</v>
      </c>
      <c r="L2515" s="9">
        <f>($K2515/86400)+DATE(1970,1,1)</f>
        <v>42732.00681712963</v>
      </c>
      <c r="M2515" t="b">
        <v>0</v>
      </c>
      <c r="N2515">
        <v>0</v>
      </c>
      <c r="O2515" s="5">
        <f>($E2515/$D2515)*100</f>
        <v>0</v>
      </c>
      <c r="P2515">
        <f>AVERAGE($E2515,$N2515)</f>
        <v>0</v>
      </c>
      <c r="Q2515" t="s">
        <v>8336</v>
      </c>
      <c r="R2515" t="s">
        <v>8353</v>
      </c>
      <c r="S2515" t="s">
        <v>8299</v>
      </c>
      <c r="T2515" t="b">
        <v>0</v>
      </c>
    </row>
    <row r="2516" spans="1:20" ht="66" x14ac:dyDescent="0.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 s="9">
        <f>(I2516/86400)+25569+(-5/24)</f>
        <v>41871.181446759256</v>
      </c>
      <c r="K2516">
        <v>1407057677</v>
      </c>
      <c r="L2516" s="9">
        <f>($K2516/86400)+DATE(1970,1,1)</f>
        <v>41854.389780092592</v>
      </c>
      <c r="M2516" t="b">
        <v>0</v>
      </c>
      <c r="N2516">
        <v>4</v>
      </c>
      <c r="O2516" s="5">
        <f>($E2516/$D2516)*100</f>
        <v>1.7500000000000002</v>
      </c>
      <c r="P2516">
        <f>AVERAGE($E2516,$N2516)</f>
        <v>107</v>
      </c>
      <c r="Q2516" t="s">
        <v>8336</v>
      </c>
      <c r="R2516" t="s">
        <v>8353</v>
      </c>
      <c r="S2516" t="s">
        <v>8299</v>
      </c>
      <c r="T2516" t="b">
        <v>0</v>
      </c>
    </row>
    <row r="2517" spans="1:20" ht="66" x14ac:dyDescent="0.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 s="9">
        <f>(I2517/86400)+25569+(-5/24)</f>
        <v>42057.63140046296</v>
      </c>
      <c r="K2517">
        <v>1422043753</v>
      </c>
      <c r="L2517" s="9">
        <f>($K2517/86400)+DATE(1970,1,1)</f>
        <v>42027.839733796296</v>
      </c>
      <c r="M2517" t="b">
        <v>0</v>
      </c>
      <c r="N2517">
        <v>12</v>
      </c>
      <c r="O2517" s="5">
        <f>($E2517/$D2517)*100</f>
        <v>18.600000000000001</v>
      </c>
      <c r="P2517">
        <f>AVERAGE($E2517,$N2517)</f>
        <v>471</v>
      </c>
      <c r="Q2517" t="s">
        <v>8336</v>
      </c>
      <c r="R2517" t="s">
        <v>8353</v>
      </c>
      <c r="S2517" t="s">
        <v>8299</v>
      </c>
      <c r="T2517" t="b">
        <v>0</v>
      </c>
    </row>
    <row r="2518" spans="1:20" ht="66" x14ac:dyDescent="0.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 s="9">
        <f>(I2518/86400)+25569+(-5/24)</f>
        <v>41972.486712962964</v>
      </c>
      <c r="K2518">
        <v>1414683652</v>
      </c>
      <c r="L2518" s="9">
        <f>($K2518/86400)+DATE(1970,1,1)</f>
        <v>41942.653379629628</v>
      </c>
      <c r="M2518" t="b">
        <v>0</v>
      </c>
      <c r="N2518">
        <v>0</v>
      </c>
      <c r="O2518" s="5">
        <f>($E2518/$D2518)*100</f>
        <v>0</v>
      </c>
      <c r="P2518">
        <f>AVERAGE($E2518,$N2518)</f>
        <v>0</v>
      </c>
      <c r="Q2518" t="s">
        <v>8336</v>
      </c>
      <c r="R2518" t="s">
        <v>8353</v>
      </c>
      <c r="S2518" t="s">
        <v>8299</v>
      </c>
      <c r="T2518" t="b">
        <v>0</v>
      </c>
    </row>
    <row r="2519" spans="1:20" ht="66" x14ac:dyDescent="0.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 s="9">
        <f>(I2519/86400)+25569+(-5/24)</f>
        <v>42082.552430555552</v>
      </c>
      <c r="K2519">
        <v>1424200530</v>
      </c>
      <c r="L2519" s="9">
        <f>($K2519/86400)+DATE(1970,1,1)</f>
        <v>42052.802430555559</v>
      </c>
      <c r="M2519" t="b">
        <v>0</v>
      </c>
      <c r="N2519">
        <v>33</v>
      </c>
      <c r="O2519" s="5">
        <f>($E2519/$D2519)*100</f>
        <v>9.8166666666666664</v>
      </c>
      <c r="P2519">
        <f>AVERAGE($E2519,$N2519)</f>
        <v>900</v>
      </c>
      <c r="Q2519" t="s">
        <v>8336</v>
      </c>
      <c r="R2519" t="s">
        <v>8353</v>
      </c>
      <c r="S2519" t="s">
        <v>8299</v>
      </c>
      <c r="T2519" t="b">
        <v>0</v>
      </c>
    </row>
    <row r="2520" spans="1:20" ht="49.5" x14ac:dyDescent="0.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 s="9">
        <f>(I2520/86400)+25569+(-5/24)</f>
        <v>41956.51421296296</v>
      </c>
      <c r="K2520">
        <v>1413303628</v>
      </c>
      <c r="L2520" s="9">
        <f>($K2520/86400)+DATE(1970,1,1)</f>
        <v>41926.680879629632</v>
      </c>
      <c r="M2520" t="b">
        <v>0</v>
      </c>
      <c r="N2520">
        <v>0</v>
      </c>
      <c r="O2520" s="5">
        <f>($E2520/$D2520)*100</f>
        <v>0</v>
      </c>
      <c r="P2520">
        <f>AVERAGE($E2520,$N2520)</f>
        <v>0</v>
      </c>
      <c r="Q2520" t="s">
        <v>8336</v>
      </c>
      <c r="R2520" t="s">
        <v>8353</v>
      </c>
      <c r="S2520" t="s">
        <v>8299</v>
      </c>
      <c r="T2520" t="b">
        <v>0</v>
      </c>
    </row>
    <row r="2521" spans="1:20" ht="49.5" x14ac:dyDescent="0.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 s="9">
        <f>(I2521/86400)+25569+(-5/24)</f>
        <v>41838.946805555555</v>
      </c>
      <c r="K2521">
        <v>1403149404</v>
      </c>
      <c r="L2521" s="9">
        <f>($K2521/86400)+DATE(1970,1,1)</f>
        <v>41809.155138888891</v>
      </c>
      <c r="M2521" t="b">
        <v>0</v>
      </c>
      <c r="N2521">
        <v>4</v>
      </c>
      <c r="O2521" s="5">
        <f>($E2521/$D2521)*100</f>
        <v>4.3333333333333335E-2</v>
      </c>
      <c r="P2521">
        <f>AVERAGE($E2521,$N2521)</f>
        <v>34.5</v>
      </c>
      <c r="Q2521" t="s">
        <v>8336</v>
      </c>
      <c r="R2521" t="s">
        <v>8353</v>
      </c>
      <c r="S2521" t="s">
        <v>8299</v>
      </c>
      <c r="T2521" t="b">
        <v>0</v>
      </c>
    </row>
    <row r="2522" spans="1:20" ht="66" x14ac:dyDescent="0.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 s="9">
        <f>(I2522/86400)+25569+(-5/24)</f>
        <v>42658.597916666666</v>
      </c>
      <c r="K2522">
        <v>1472567085</v>
      </c>
      <c r="L2522" s="9">
        <f>($K2522/86400)+DATE(1970,1,1)</f>
        <v>42612.600520833337</v>
      </c>
      <c r="M2522" t="b">
        <v>0</v>
      </c>
      <c r="N2522">
        <v>0</v>
      </c>
      <c r="O2522" s="5">
        <f>($E2522/$D2522)*100</f>
        <v>0</v>
      </c>
      <c r="P2522">
        <f>AVERAGE($E2522,$N2522)</f>
        <v>0</v>
      </c>
      <c r="Q2522" t="s">
        <v>8336</v>
      </c>
      <c r="R2522" t="s">
        <v>8353</v>
      </c>
      <c r="S2522" t="s">
        <v>8299</v>
      </c>
      <c r="T2522" t="b">
        <v>0</v>
      </c>
    </row>
    <row r="2523" spans="1:20" ht="66" x14ac:dyDescent="0.3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 s="9">
        <f>(I2523/86400)+25569+(-5/24)</f>
        <v>42290.75950231481</v>
      </c>
      <c r="K2523">
        <v>1442963621</v>
      </c>
      <c r="L2523" s="9">
        <f>($K2523/86400)+DATE(1970,1,1)</f>
        <v>42269.967835648145</v>
      </c>
      <c r="M2523" t="b">
        <v>0</v>
      </c>
      <c r="N2523">
        <v>132</v>
      </c>
      <c r="O2523" s="5">
        <f>($E2523/$D2523)*100</f>
        <v>109.48792</v>
      </c>
      <c r="P2523">
        <f>AVERAGE($E2523,$N2523)</f>
        <v>6908.9949999999999</v>
      </c>
      <c r="Q2523" t="s">
        <v>8325</v>
      </c>
      <c r="R2523" t="s">
        <v>8354</v>
      </c>
      <c r="S2523" t="s">
        <v>8300</v>
      </c>
      <c r="T2523" t="b">
        <v>1</v>
      </c>
    </row>
    <row r="2524" spans="1:20" ht="66" x14ac:dyDescent="0.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 s="9">
        <f>(I2524/86400)+25569+(-5/24)</f>
        <v>42482.411111111105</v>
      </c>
      <c r="K2524">
        <v>1459431960</v>
      </c>
      <c r="L2524" s="9">
        <f>($K2524/86400)+DATE(1970,1,1)</f>
        <v>42460.573611111111</v>
      </c>
      <c r="M2524" t="b">
        <v>0</v>
      </c>
      <c r="N2524">
        <v>27</v>
      </c>
      <c r="O2524" s="5">
        <f>($E2524/$D2524)*100</f>
        <v>100</v>
      </c>
      <c r="P2524">
        <f>AVERAGE($E2524,$N2524)</f>
        <v>2513.5</v>
      </c>
      <c r="Q2524" t="s">
        <v>8325</v>
      </c>
      <c r="R2524" t="s">
        <v>8354</v>
      </c>
      <c r="S2524" t="s">
        <v>8300</v>
      </c>
      <c r="T2524" t="b">
        <v>1</v>
      </c>
    </row>
    <row r="2525" spans="1:20" ht="66" x14ac:dyDescent="0.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 s="9">
        <f>(I2525/86400)+25569+(-5/24)</f>
        <v>41960.808935185181</v>
      </c>
      <c r="K2525">
        <v>1413674692</v>
      </c>
      <c r="L2525" s="9">
        <f>($K2525/86400)+DATE(1970,1,1)</f>
        <v>41930.975601851853</v>
      </c>
      <c r="M2525" t="b">
        <v>0</v>
      </c>
      <c r="N2525">
        <v>26</v>
      </c>
      <c r="O2525" s="5">
        <f>($E2525/$D2525)*100</f>
        <v>156.44444444444446</v>
      </c>
      <c r="P2525">
        <f>AVERAGE($E2525,$N2525)</f>
        <v>717</v>
      </c>
      <c r="Q2525" t="s">
        <v>8325</v>
      </c>
      <c r="R2525" t="s">
        <v>8354</v>
      </c>
      <c r="S2525" t="s">
        <v>8300</v>
      </c>
      <c r="T2525" t="b">
        <v>1</v>
      </c>
    </row>
    <row r="2526" spans="1:20" ht="49.5" x14ac:dyDescent="0.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 s="9">
        <f>(I2526/86400)+25569+(-5/24)</f>
        <v>41993.979166666664</v>
      </c>
      <c r="K2526">
        <v>1416338557</v>
      </c>
      <c r="L2526" s="9">
        <f>($K2526/86400)+DATE(1970,1,1)</f>
        <v>41961.807372685187</v>
      </c>
      <c r="M2526" t="b">
        <v>0</v>
      </c>
      <c r="N2526">
        <v>43</v>
      </c>
      <c r="O2526" s="5">
        <f>($E2526/$D2526)*100</f>
        <v>101.6</v>
      </c>
      <c r="P2526">
        <f>AVERAGE($E2526,$N2526)</f>
        <v>3831.5</v>
      </c>
      <c r="Q2526" t="s">
        <v>8325</v>
      </c>
      <c r="R2526" t="s">
        <v>8354</v>
      </c>
      <c r="S2526" t="s">
        <v>8300</v>
      </c>
      <c r="T2526" t="b">
        <v>1</v>
      </c>
    </row>
    <row r="2527" spans="1:20" ht="49.5" x14ac:dyDescent="0.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 s="9">
        <f>(I2527/86400)+25569+(-5/24)</f>
        <v>41088.636238425919</v>
      </c>
      <c r="K2527">
        <v>1338322571</v>
      </c>
      <c r="L2527" s="9">
        <f>($K2527/86400)+DATE(1970,1,1)</f>
        <v>41058.844571759255</v>
      </c>
      <c r="M2527" t="b">
        <v>0</v>
      </c>
      <c r="N2527">
        <v>80</v>
      </c>
      <c r="O2527" s="5">
        <f>($E2527/$D2527)*100</f>
        <v>100.325</v>
      </c>
      <c r="P2527">
        <f>AVERAGE($E2527,$N2527)</f>
        <v>4053</v>
      </c>
      <c r="Q2527" t="s">
        <v>8325</v>
      </c>
      <c r="R2527" t="s">
        <v>8354</v>
      </c>
      <c r="S2527" t="s">
        <v>8300</v>
      </c>
      <c r="T2527" t="b">
        <v>1</v>
      </c>
    </row>
    <row r="2528" spans="1:20" ht="49.5" x14ac:dyDescent="0.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 s="9">
        <f>(I2528/86400)+25569+(-5/24)</f>
        <v>41980.999305555553</v>
      </c>
      <c r="K2528">
        <v>1415585474</v>
      </c>
      <c r="L2528" s="9">
        <f>($K2528/86400)+DATE(1970,1,1)</f>
        <v>41953.091134259259</v>
      </c>
      <c r="M2528" t="b">
        <v>0</v>
      </c>
      <c r="N2528">
        <v>33</v>
      </c>
      <c r="O2528" s="5">
        <f>($E2528/$D2528)*100</f>
        <v>112.94999999999999</v>
      </c>
      <c r="P2528">
        <f>AVERAGE($E2528,$N2528)</f>
        <v>2275.5</v>
      </c>
      <c r="Q2528" t="s">
        <v>8325</v>
      </c>
      <c r="R2528" t="s">
        <v>8354</v>
      </c>
      <c r="S2528" t="s">
        <v>8300</v>
      </c>
      <c r="T2528" t="b">
        <v>1</v>
      </c>
    </row>
    <row r="2529" spans="1:20" ht="49.5" x14ac:dyDescent="0.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 s="9">
        <f>(I2529/86400)+25569+(-5/24)</f>
        <v>41564.957638888889</v>
      </c>
      <c r="K2529">
        <v>1380477691</v>
      </c>
      <c r="L2529" s="9">
        <f>($K2529/86400)+DATE(1970,1,1)</f>
        <v>41546.75105324074</v>
      </c>
      <c r="M2529" t="b">
        <v>0</v>
      </c>
      <c r="N2529">
        <v>71</v>
      </c>
      <c r="O2529" s="5">
        <f>($E2529/$D2529)*100</f>
        <v>102.125</v>
      </c>
      <c r="P2529">
        <f>AVERAGE($E2529,$N2529)</f>
        <v>2078</v>
      </c>
      <c r="Q2529" t="s">
        <v>8325</v>
      </c>
      <c r="R2529" t="s">
        <v>8354</v>
      </c>
      <c r="S2529" t="s">
        <v>8300</v>
      </c>
      <c r="T2529" t="b">
        <v>1</v>
      </c>
    </row>
    <row r="2530" spans="1:20" ht="66" x14ac:dyDescent="0.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 s="9">
        <f>(I2530/86400)+25569+(-5/24)</f>
        <v>42236.249999999993</v>
      </c>
      <c r="K2530">
        <v>1438459303</v>
      </c>
      <c r="L2530" s="9">
        <f>($K2530/86400)+DATE(1970,1,1)</f>
        <v>42217.834525462968</v>
      </c>
      <c r="M2530" t="b">
        <v>0</v>
      </c>
      <c r="N2530">
        <v>81</v>
      </c>
      <c r="O2530" s="5">
        <f>($E2530/$D2530)*100</f>
        <v>107.24974999999999</v>
      </c>
      <c r="P2530">
        <f>AVERAGE($E2530,$N2530)</f>
        <v>2185.4949999999999</v>
      </c>
      <c r="Q2530" t="s">
        <v>8325</v>
      </c>
      <c r="R2530" t="s">
        <v>8354</v>
      </c>
      <c r="S2530" t="s">
        <v>8300</v>
      </c>
      <c r="T2530" t="b">
        <v>1</v>
      </c>
    </row>
    <row r="2531" spans="1:20" ht="33" x14ac:dyDescent="0.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 s="9">
        <f>(I2531/86400)+25569+(-5/24)</f>
        <v>40992.830729166664</v>
      </c>
      <c r="K2531">
        <v>1328752575</v>
      </c>
      <c r="L2531" s="9">
        <f>($K2531/86400)+DATE(1970,1,1)</f>
        <v>40948.080729166664</v>
      </c>
      <c r="M2531" t="b">
        <v>0</v>
      </c>
      <c r="N2531">
        <v>76</v>
      </c>
      <c r="O2531" s="5">
        <f>($E2531/$D2531)*100</f>
        <v>104.28333333333333</v>
      </c>
      <c r="P2531">
        <f>AVERAGE($E2531,$N2531)</f>
        <v>3166.5</v>
      </c>
      <c r="Q2531" t="s">
        <v>8325</v>
      </c>
      <c r="R2531" t="s">
        <v>8354</v>
      </c>
      <c r="S2531" t="s">
        <v>8300</v>
      </c>
      <c r="T2531" t="b">
        <v>1</v>
      </c>
    </row>
    <row r="2532" spans="1:20" ht="66" x14ac:dyDescent="0.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 s="9">
        <f>(I2532/86400)+25569+(-5/24)</f>
        <v>42113.993055555555</v>
      </c>
      <c r="K2532">
        <v>1426711505</v>
      </c>
      <c r="L2532" s="9">
        <f>($K2532/86400)+DATE(1970,1,1)</f>
        <v>42081.864641203705</v>
      </c>
      <c r="M2532" t="b">
        <v>0</v>
      </c>
      <c r="N2532">
        <v>48</v>
      </c>
      <c r="O2532" s="5">
        <f>($E2532/$D2532)*100</f>
        <v>100</v>
      </c>
      <c r="P2532">
        <f>AVERAGE($E2532,$N2532)</f>
        <v>3274</v>
      </c>
      <c r="Q2532" t="s">
        <v>8325</v>
      </c>
      <c r="R2532" t="s">
        <v>8354</v>
      </c>
      <c r="S2532" t="s">
        <v>8300</v>
      </c>
      <c r="T2532" t="b">
        <v>1</v>
      </c>
    </row>
    <row r="2533" spans="1:20" ht="66" x14ac:dyDescent="0.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 s="9">
        <f>(I2533/86400)+25569+(-5/24)</f>
        <v>42230.957638888889</v>
      </c>
      <c r="K2533">
        <v>1437668354</v>
      </c>
      <c r="L2533" s="9">
        <f>($K2533/86400)+DATE(1970,1,1)</f>
        <v>42208.680023148147</v>
      </c>
      <c r="M2533" t="b">
        <v>0</v>
      </c>
      <c r="N2533">
        <v>61</v>
      </c>
      <c r="O2533" s="5">
        <f>($E2533/$D2533)*100</f>
        <v>100.4</v>
      </c>
      <c r="P2533">
        <f>AVERAGE($E2533,$N2533)</f>
        <v>2289.5</v>
      </c>
      <c r="Q2533" t="s">
        <v>8325</v>
      </c>
      <c r="R2533" t="s">
        <v>8354</v>
      </c>
      <c r="S2533" t="s">
        <v>8300</v>
      </c>
      <c r="T2533" t="b">
        <v>1</v>
      </c>
    </row>
    <row r="2534" spans="1:20" ht="66" x14ac:dyDescent="0.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 s="9">
        <f>(I2534/86400)+25569+(-5/24)</f>
        <v>41137.640810185185</v>
      </c>
      <c r="K2534">
        <v>1342556566</v>
      </c>
      <c r="L2534" s="9">
        <f>($K2534/86400)+DATE(1970,1,1)</f>
        <v>41107.849143518521</v>
      </c>
      <c r="M2534" t="b">
        <v>0</v>
      </c>
      <c r="N2534">
        <v>60</v>
      </c>
      <c r="O2534" s="5">
        <f>($E2534/$D2534)*100</f>
        <v>126.125</v>
      </c>
      <c r="P2534">
        <f>AVERAGE($E2534,$N2534)</f>
        <v>2552.5</v>
      </c>
      <c r="Q2534" t="s">
        <v>8325</v>
      </c>
      <c r="R2534" t="s">
        <v>8354</v>
      </c>
      <c r="S2534" t="s">
        <v>8300</v>
      </c>
      <c r="T2534" t="b">
        <v>1</v>
      </c>
    </row>
    <row r="2535" spans="1:20" ht="66" x14ac:dyDescent="0.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 s="9">
        <f>(I2535/86400)+25569+(-5/24)</f>
        <v>41334.542453703703</v>
      </c>
      <c r="K2535">
        <v>1359568911</v>
      </c>
      <c r="L2535" s="9">
        <f>($K2535/86400)+DATE(1970,1,1)</f>
        <v>41304.751284722224</v>
      </c>
      <c r="M2535" t="b">
        <v>0</v>
      </c>
      <c r="N2535">
        <v>136</v>
      </c>
      <c r="O2535" s="5">
        <f>($E2535/$D2535)*100</f>
        <v>110.66666666666667</v>
      </c>
      <c r="P2535">
        <f>AVERAGE($E2535,$N2535)</f>
        <v>4218</v>
      </c>
      <c r="Q2535" t="s">
        <v>8325</v>
      </c>
      <c r="R2535" t="s">
        <v>8354</v>
      </c>
      <c r="S2535" t="s">
        <v>8300</v>
      </c>
      <c r="T2535" t="b">
        <v>1</v>
      </c>
    </row>
    <row r="2536" spans="1:20" ht="82.5" x14ac:dyDescent="0.3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 s="9">
        <f>(I2536/86400)+25569+(-5/24)</f>
        <v>40179.041666666664</v>
      </c>
      <c r="K2536">
        <v>1257871712</v>
      </c>
      <c r="L2536" s="9">
        <f>($K2536/86400)+DATE(1970,1,1)</f>
        <v>40127.700370370367</v>
      </c>
      <c r="M2536" t="b">
        <v>0</v>
      </c>
      <c r="N2536">
        <v>14</v>
      </c>
      <c r="O2536" s="5">
        <f>($E2536/$D2536)*100</f>
        <v>105</v>
      </c>
      <c r="P2536">
        <f>AVERAGE($E2536,$N2536)</f>
        <v>1057</v>
      </c>
      <c r="Q2536" t="s">
        <v>8325</v>
      </c>
      <c r="R2536" t="s">
        <v>8354</v>
      </c>
      <c r="S2536" t="s">
        <v>8300</v>
      </c>
      <c r="T2536" t="b">
        <v>1</v>
      </c>
    </row>
    <row r="2537" spans="1:20" x14ac:dyDescent="0.3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 s="9">
        <f>(I2537/86400)+25569+(-5/24)</f>
        <v>41974.624363425923</v>
      </c>
      <c r="K2537">
        <v>1414781945</v>
      </c>
      <c r="L2537" s="9">
        <f>($K2537/86400)+DATE(1970,1,1)</f>
        <v>41943.791030092594</v>
      </c>
      <c r="M2537" t="b">
        <v>0</v>
      </c>
      <c r="N2537">
        <v>78</v>
      </c>
      <c r="O2537" s="5">
        <f>($E2537/$D2537)*100</f>
        <v>103.77499999999999</v>
      </c>
      <c r="P2537">
        <f>AVERAGE($E2537,$N2537)</f>
        <v>10416.5</v>
      </c>
      <c r="Q2537" t="s">
        <v>8325</v>
      </c>
      <c r="R2537" t="s">
        <v>8354</v>
      </c>
      <c r="S2537" t="s">
        <v>8300</v>
      </c>
      <c r="T2537" t="b">
        <v>1</v>
      </c>
    </row>
    <row r="2538" spans="1:20" ht="66" x14ac:dyDescent="0.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 s="9">
        <f>(I2538/86400)+25569+(-5/24)</f>
        <v>41484.89775462963</v>
      </c>
      <c r="K2538">
        <v>1373337166</v>
      </c>
      <c r="L2538" s="9">
        <f>($K2538/86400)+DATE(1970,1,1)</f>
        <v>41464.106087962966</v>
      </c>
      <c r="M2538" t="b">
        <v>0</v>
      </c>
      <c r="N2538">
        <v>4</v>
      </c>
      <c r="O2538" s="5">
        <f>($E2538/$D2538)*100</f>
        <v>115.99999999999999</v>
      </c>
      <c r="P2538">
        <f>AVERAGE($E2538,$N2538)</f>
        <v>16.5</v>
      </c>
      <c r="Q2538" t="s">
        <v>8325</v>
      </c>
      <c r="R2538" t="s">
        <v>8354</v>
      </c>
      <c r="S2538" t="s">
        <v>8300</v>
      </c>
      <c r="T2538" t="b">
        <v>1</v>
      </c>
    </row>
    <row r="2539" spans="1:20" ht="66" x14ac:dyDescent="0.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 s="9">
        <f>(I2539/86400)+25569+(-5/24)</f>
        <v>40756.440451388888</v>
      </c>
      <c r="K2539">
        <v>1307028855</v>
      </c>
      <c r="L2539" s="9">
        <f>($K2539/86400)+DATE(1970,1,1)</f>
        <v>40696.648784722223</v>
      </c>
      <c r="M2539" t="b">
        <v>0</v>
      </c>
      <c r="N2539">
        <v>11</v>
      </c>
      <c r="O2539" s="5">
        <f>($E2539/$D2539)*100</f>
        <v>110.00000000000001</v>
      </c>
      <c r="P2539">
        <f>AVERAGE($E2539,$N2539)</f>
        <v>555.5</v>
      </c>
      <c r="Q2539" t="s">
        <v>8325</v>
      </c>
      <c r="R2539" t="s">
        <v>8354</v>
      </c>
      <c r="S2539" t="s">
        <v>8300</v>
      </c>
      <c r="T2539" t="b">
        <v>1</v>
      </c>
    </row>
    <row r="2540" spans="1:20" ht="49.5" x14ac:dyDescent="0.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 s="9">
        <f>(I2540/86400)+25569+(-5/24)</f>
        <v>41328.999305555553</v>
      </c>
      <c r="K2540">
        <v>1359029661</v>
      </c>
      <c r="L2540" s="9">
        <f>($K2540/86400)+DATE(1970,1,1)</f>
        <v>41298.509965277779</v>
      </c>
      <c r="M2540" t="b">
        <v>0</v>
      </c>
      <c r="N2540">
        <v>185</v>
      </c>
      <c r="O2540" s="5">
        <f>($E2540/$D2540)*100</f>
        <v>113.01761111111111</v>
      </c>
      <c r="P2540">
        <f>AVERAGE($E2540,$N2540)</f>
        <v>10264.084999999999</v>
      </c>
      <c r="Q2540" t="s">
        <v>8325</v>
      </c>
      <c r="R2540" t="s">
        <v>8354</v>
      </c>
      <c r="S2540" t="s">
        <v>8300</v>
      </c>
      <c r="T2540" t="b">
        <v>1</v>
      </c>
    </row>
    <row r="2541" spans="1:20" ht="66" x14ac:dyDescent="0.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 s="9">
        <f>(I2541/86400)+25569+(-5/24)</f>
        <v>42037.693888888891</v>
      </c>
      <c r="K2541">
        <v>1417729152</v>
      </c>
      <c r="L2541" s="9">
        <f>($K2541/86400)+DATE(1970,1,1)</f>
        <v>41977.902222222227</v>
      </c>
      <c r="M2541" t="b">
        <v>0</v>
      </c>
      <c r="N2541">
        <v>59</v>
      </c>
      <c r="O2541" s="5">
        <f>($E2541/$D2541)*100</f>
        <v>100.25</v>
      </c>
      <c r="P2541">
        <f>AVERAGE($E2541,$N2541)</f>
        <v>5042</v>
      </c>
      <c r="Q2541" t="s">
        <v>8325</v>
      </c>
      <c r="R2541" t="s">
        <v>8354</v>
      </c>
      <c r="S2541" t="s">
        <v>8300</v>
      </c>
      <c r="T2541" t="b">
        <v>1</v>
      </c>
    </row>
    <row r="2542" spans="1:20" ht="66" x14ac:dyDescent="0.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 s="9">
        <f>(I2542/86400)+25569+(-5/24)</f>
        <v>40845.466678240737</v>
      </c>
      <c r="K2542">
        <v>1314720721</v>
      </c>
      <c r="L2542" s="9">
        <f>($K2542/86400)+DATE(1970,1,1)</f>
        <v>40785.675011574072</v>
      </c>
      <c r="M2542" t="b">
        <v>0</v>
      </c>
      <c r="N2542">
        <v>27</v>
      </c>
      <c r="O2542" s="5">
        <f>($E2542/$D2542)*100</f>
        <v>103.4</v>
      </c>
      <c r="P2542">
        <f>AVERAGE($E2542,$N2542)</f>
        <v>1306</v>
      </c>
      <c r="Q2542" t="s">
        <v>8325</v>
      </c>
      <c r="R2542" t="s">
        <v>8354</v>
      </c>
      <c r="S2542" t="s">
        <v>8300</v>
      </c>
      <c r="T2542" t="b">
        <v>1</v>
      </c>
    </row>
    <row r="2543" spans="1:20" ht="66" x14ac:dyDescent="0.3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 s="9">
        <f>(I2543/86400)+25569+(-5/24)</f>
        <v>41543.240949074076</v>
      </c>
      <c r="K2543">
        <v>1375008418</v>
      </c>
      <c r="L2543" s="9">
        <f>($K2543/86400)+DATE(1970,1,1)</f>
        <v>41483.449282407411</v>
      </c>
      <c r="M2543" t="b">
        <v>0</v>
      </c>
      <c r="N2543">
        <v>63</v>
      </c>
      <c r="O2543" s="5">
        <f>($E2543/$D2543)*100</f>
        <v>107.02857142857142</v>
      </c>
      <c r="P2543">
        <f>AVERAGE($E2543,$N2543)</f>
        <v>1904.5</v>
      </c>
      <c r="Q2543" t="s">
        <v>8325</v>
      </c>
      <c r="R2543" t="s">
        <v>8354</v>
      </c>
      <c r="S2543" t="s">
        <v>8300</v>
      </c>
      <c r="T2543" t="b">
        <v>1</v>
      </c>
    </row>
    <row r="2544" spans="1:20" ht="49.5" x14ac:dyDescent="0.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 s="9">
        <f>(I2544/86400)+25569+(-5/24)</f>
        <v>41547.957638888889</v>
      </c>
      <c r="K2544">
        <v>1377252857</v>
      </c>
      <c r="L2544" s="9">
        <f>($K2544/86400)+DATE(1970,1,1)</f>
        <v>41509.426585648151</v>
      </c>
      <c r="M2544" t="b">
        <v>0</v>
      </c>
      <c r="N2544">
        <v>13</v>
      </c>
      <c r="O2544" s="5">
        <f>($E2544/$D2544)*100</f>
        <v>103.57142857142858</v>
      </c>
      <c r="P2544">
        <f>AVERAGE($E2544,$N2544)</f>
        <v>369</v>
      </c>
      <c r="Q2544" t="s">
        <v>8325</v>
      </c>
      <c r="R2544" t="s">
        <v>8354</v>
      </c>
      <c r="S2544" t="s">
        <v>8300</v>
      </c>
      <c r="T2544" t="b">
        <v>1</v>
      </c>
    </row>
    <row r="2545" spans="1:20" ht="66" x14ac:dyDescent="0.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 s="9">
        <f>(I2545/86400)+25569+(-5/24)</f>
        <v>40544.916666666664</v>
      </c>
      <c r="K2545">
        <v>1291257298</v>
      </c>
      <c r="L2545" s="9">
        <f>($K2545/86400)+DATE(1970,1,1)</f>
        <v>40514.107615740737</v>
      </c>
      <c r="M2545" t="b">
        <v>0</v>
      </c>
      <c r="N2545">
        <v>13</v>
      </c>
      <c r="O2545" s="5">
        <f>($E2545/$D2545)*100</f>
        <v>156.4</v>
      </c>
      <c r="P2545">
        <f>AVERAGE($E2545,$N2545)</f>
        <v>202</v>
      </c>
      <c r="Q2545" t="s">
        <v>8325</v>
      </c>
      <c r="R2545" t="s">
        <v>8354</v>
      </c>
      <c r="S2545" t="s">
        <v>8300</v>
      </c>
      <c r="T2545" t="b">
        <v>1</v>
      </c>
    </row>
    <row r="2546" spans="1:20" ht="49.5" x14ac:dyDescent="0.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 s="9">
        <f>(I2546/86400)+25569+(-5/24)</f>
        <v>41098.3121412037</v>
      </c>
      <c r="K2546">
        <v>1339158569</v>
      </c>
      <c r="L2546" s="9">
        <f>($K2546/86400)+DATE(1970,1,1)</f>
        <v>41068.520474537036</v>
      </c>
      <c r="M2546" t="b">
        <v>0</v>
      </c>
      <c r="N2546">
        <v>57</v>
      </c>
      <c r="O2546" s="5">
        <f>($E2546/$D2546)*100</f>
        <v>100.82</v>
      </c>
      <c r="P2546">
        <f>AVERAGE($E2546,$N2546)</f>
        <v>2549</v>
      </c>
      <c r="Q2546" t="s">
        <v>8325</v>
      </c>
      <c r="R2546" t="s">
        <v>8354</v>
      </c>
      <c r="S2546" t="s">
        <v>8300</v>
      </c>
      <c r="T2546" t="b">
        <v>1</v>
      </c>
    </row>
    <row r="2547" spans="1:20" ht="49.5" x14ac:dyDescent="0.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 s="9">
        <f>(I2547/86400)+25569+(-5/24)</f>
        <v>42061.812499999993</v>
      </c>
      <c r="K2547">
        <v>1421983138</v>
      </c>
      <c r="L2547" s="9">
        <f>($K2547/86400)+DATE(1970,1,1)</f>
        <v>42027.138171296298</v>
      </c>
      <c r="M2547" t="b">
        <v>0</v>
      </c>
      <c r="N2547">
        <v>61</v>
      </c>
      <c r="O2547" s="5">
        <f>($E2547/$D2547)*100</f>
        <v>195.3</v>
      </c>
      <c r="P2547">
        <f>AVERAGE($E2547,$N2547)</f>
        <v>1983.5</v>
      </c>
      <c r="Q2547" t="s">
        <v>8325</v>
      </c>
      <c r="R2547" t="s">
        <v>8354</v>
      </c>
      <c r="S2547" t="s">
        <v>8300</v>
      </c>
      <c r="T2547" t="b">
        <v>1</v>
      </c>
    </row>
    <row r="2548" spans="1:20" ht="49.5" x14ac:dyDescent="0.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 s="9">
        <f>(I2548/86400)+25569+(-5/24)</f>
        <v>41552</v>
      </c>
      <c r="K2548">
        <v>1378586179</v>
      </c>
      <c r="L2548" s="9">
        <f>($K2548/86400)+DATE(1970,1,1)</f>
        <v>41524.858553240745</v>
      </c>
      <c r="M2548" t="b">
        <v>0</v>
      </c>
      <c r="N2548">
        <v>65</v>
      </c>
      <c r="O2548" s="5">
        <f>($E2548/$D2548)*100</f>
        <v>111.71428571428572</v>
      </c>
      <c r="P2548">
        <f>AVERAGE($E2548,$N2548)</f>
        <v>1987.5</v>
      </c>
      <c r="Q2548" t="s">
        <v>8325</v>
      </c>
      <c r="R2548" t="s">
        <v>8354</v>
      </c>
      <c r="S2548" t="s">
        <v>8300</v>
      </c>
      <c r="T2548" t="b">
        <v>1</v>
      </c>
    </row>
    <row r="2549" spans="1:20" ht="66" x14ac:dyDescent="0.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 s="9">
        <f>(I2549/86400)+25569+(-5/24)</f>
        <v>41003.523182870369</v>
      </c>
      <c r="K2549">
        <v>1330972403</v>
      </c>
      <c r="L2549" s="9">
        <f>($K2549/86400)+DATE(1970,1,1)</f>
        <v>40973.773182870369</v>
      </c>
      <c r="M2549" t="b">
        <v>0</v>
      </c>
      <c r="N2549">
        <v>134</v>
      </c>
      <c r="O2549" s="5">
        <f>($E2549/$D2549)*100</f>
        <v>119.85454545454546</v>
      </c>
      <c r="P2549">
        <f>AVERAGE($E2549,$N2549)</f>
        <v>3363</v>
      </c>
      <c r="Q2549" t="s">
        <v>8325</v>
      </c>
      <c r="R2549" t="s">
        <v>8354</v>
      </c>
      <c r="S2549" t="s">
        <v>8300</v>
      </c>
      <c r="T2549" t="b">
        <v>1</v>
      </c>
    </row>
    <row r="2550" spans="1:20" ht="66" x14ac:dyDescent="0.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 s="9">
        <f>(I2550/86400)+25569+(-5/24)</f>
        <v>42642.977083333331</v>
      </c>
      <c r="K2550">
        <v>1473087637</v>
      </c>
      <c r="L2550" s="9">
        <f>($K2550/86400)+DATE(1970,1,1)</f>
        <v>42618.625428240739</v>
      </c>
      <c r="M2550" t="b">
        <v>0</v>
      </c>
      <c r="N2550">
        <v>37</v>
      </c>
      <c r="O2550" s="5">
        <f>($E2550/$D2550)*100</f>
        <v>101.85</v>
      </c>
      <c r="P2550">
        <f>AVERAGE($E2550,$N2550)</f>
        <v>3074</v>
      </c>
      <c r="Q2550" t="s">
        <v>8325</v>
      </c>
      <c r="R2550" t="s">
        <v>8354</v>
      </c>
      <c r="S2550" t="s">
        <v>8300</v>
      </c>
      <c r="T2550" t="b">
        <v>1</v>
      </c>
    </row>
    <row r="2551" spans="1:20" ht="49.5" x14ac:dyDescent="0.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 s="9">
        <f>(I2551/86400)+25569+(-5/24)</f>
        <v>41425.5</v>
      </c>
      <c r="K2551">
        <v>1366999870</v>
      </c>
      <c r="L2551" s="9">
        <f>($K2551/86400)+DATE(1970,1,1)</f>
        <v>41390.757754629631</v>
      </c>
      <c r="M2551" t="b">
        <v>0</v>
      </c>
      <c r="N2551">
        <v>37</v>
      </c>
      <c r="O2551" s="5">
        <f>($E2551/$D2551)*100</f>
        <v>102.80254777070064</v>
      </c>
      <c r="P2551">
        <f>AVERAGE($E2551,$N2551)</f>
        <v>825.5</v>
      </c>
      <c r="Q2551" t="s">
        <v>8325</v>
      </c>
      <c r="R2551" t="s">
        <v>8354</v>
      </c>
      <c r="S2551" t="s">
        <v>8300</v>
      </c>
      <c r="T2551" t="b">
        <v>1</v>
      </c>
    </row>
    <row r="2552" spans="1:20" ht="66" x14ac:dyDescent="0.3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 s="9">
        <f>(I2552/86400)+25569+(-5/24)</f>
        <v>42284.957638888889</v>
      </c>
      <c r="K2552">
        <v>1439392406</v>
      </c>
      <c r="L2552" s="9">
        <f>($K2552/86400)+DATE(1970,1,1)</f>
        <v>42228.634328703702</v>
      </c>
      <c r="M2552" t="b">
        <v>0</v>
      </c>
      <c r="N2552">
        <v>150</v>
      </c>
      <c r="O2552" s="5">
        <f>($E2552/$D2552)*100</f>
        <v>100.84615384615385</v>
      </c>
      <c r="P2552">
        <f>AVERAGE($E2552,$N2552)</f>
        <v>3352.5</v>
      </c>
      <c r="Q2552" t="s">
        <v>8325</v>
      </c>
      <c r="R2552" t="s">
        <v>8354</v>
      </c>
      <c r="S2552" t="s">
        <v>8300</v>
      </c>
      <c r="T2552" t="b">
        <v>1</v>
      </c>
    </row>
    <row r="2553" spans="1:20" ht="49.5" x14ac:dyDescent="0.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 s="9">
        <f>(I2553/86400)+25569+(-5/24)</f>
        <v>40989.658333333333</v>
      </c>
      <c r="K2553">
        <v>1329890585</v>
      </c>
      <c r="L2553" s="9">
        <f>($K2553/86400)+DATE(1970,1,1)</f>
        <v>40961.252141203702</v>
      </c>
      <c r="M2553" t="b">
        <v>0</v>
      </c>
      <c r="N2553">
        <v>56</v>
      </c>
      <c r="O2553" s="5">
        <f>($E2553/$D2553)*100</f>
        <v>102.73469387755102</v>
      </c>
      <c r="P2553">
        <f>AVERAGE($E2553,$N2553)</f>
        <v>1915.75</v>
      </c>
      <c r="Q2553" t="s">
        <v>8325</v>
      </c>
      <c r="R2553" t="s">
        <v>8354</v>
      </c>
      <c r="S2553" t="s">
        <v>8300</v>
      </c>
      <c r="T2553" t="b">
        <v>1</v>
      </c>
    </row>
    <row r="2554" spans="1:20" ht="66" x14ac:dyDescent="0.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 s="9">
        <f>(I2554/86400)+25569+(-5/24)</f>
        <v>42799.601631944439</v>
      </c>
      <c r="K2554">
        <v>1486149981</v>
      </c>
      <c r="L2554" s="9">
        <f>($K2554/86400)+DATE(1970,1,1)</f>
        <v>42769.809965277775</v>
      </c>
      <c r="M2554" t="b">
        <v>0</v>
      </c>
      <c r="N2554">
        <v>18</v>
      </c>
      <c r="O2554" s="5">
        <f>($E2554/$D2554)*100</f>
        <v>106.5</v>
      </c>
      <c r="P2554">
        <f>AVERAGE($E2554,$N2554)</f>
        <v>1606.5</v>
      </c>
      <c r="Q2554" t="s">
        <v>8325</v>
      </c>
      <c r="R2554" t="s">
        <v>8354</v>
      </c>
      <c r="S2554" t="s">
        <v>8300</v>
      </c>
      <c r="T2554" t="b">
        <v>1</v>
      </c>
    </row>
    <row r="2555" spans="1:20" ht="66" x14ac:dyDescent="0.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 s="9">
        <f>(I2555/86400)+25569+(-5/24)</f>
        <v>41172.990821759253</v>
      </c>
      <c r="K2555">
        <v>1343018807</v>
      </c>
      <c r="L2555" s="9">
        <f>($K2555/86400)+DATE(1970,1,1)</f>
        <v>41113.199155092589</v>
      </c>
      <c r="M2555" t="b">
        <v>0</v>
      </c>
      <c r="N2555">
        <v>60</v>
      </c>
      <c r="O2555" s="5">
        <f>($E2555/$D2555)*100</f>
        <v>155.53333333333333</v>
      </c>
      <c r="P2555">
        <f>AVERAGE($E2555,$N2555)</f>
        <v>1196.5</v>
      </c>
      <c r="Q2555" t="s">
        <v>8325</v>
      </c>
      <c r="R2555" t="s">
        <v>8354</v>
      </c>
      <c r="S2555" t="s">
        <v>8300</v>
      </c>
      <c r="T2555" t="b">
        <v>1</v>
      </c>
    </row>
    <row r="2556" spans="1:20" ht="66" x14ac:dyDescent="0.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 s="9">
        <f>(I2556/86400)+25569+(-5/24)</f>
        <v>42155.957638888889</v>
      </c>
      <c r="K2556">
        <v>1430445163</v>
      </c>
      <c r="L2556" s="9">
        <f>($K2556/86400)+DATE(1970,1,1)</f>
        <v>42125.078275462962</v>
      </c>
      <c r="M2556" t="b">
        <v>0</v>
      </c>
      <c r="N2556">
        <v>67</v>
      </c>
      <c r="O2556" s="5">
        <f>($E2556/$D2556)*100</f>
        <v>122.8</v>
      </c>
      <c r="P2556">
        <f>AVERAGE($E2556,$N2556)</f>
        <v>1875.5</v>
      </c>
      <c r="Q2556" t="s">
        <v>8325</v>
      </c>
      <c r="R2556" t="s">
        <v>8354</v>
      </c>
      <c r="S2556" t="s">
        <v>8300</v>
      </c>
      <c r="T2556" t="b">
        <v>1</v>
      </c>
    </row>
    <row r="2557" spans="1:20" ht="66" x14ac:dyDescent="0.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 s="9">
        <f>(I2557/86400)+25569+(-5/24)</f>
        <v>41057.44667824074</v>
      </c>
      <c r="K2557">
        <v>1335541393</v>
      </c>
      <c r="L2557" s="9">
        <f>($K2557/86400)+DATE(1970,1,1)</f>
        <v>41026.655011574076</v>
      </c>
      <c r="M2557" t="b">
        <v>0</v>
      </c>
      <c r="N2557">
        <v>35</v>
      </c>
      <c r="O2557" s="5">
        <f>($E2557/$D2557)*100</f>
        <v>107.35</v>
      </c>
      <c r="P2557">
        <f>AVERAGE($E2557,$N2557)</f>
        <v>1091</v>
      </c>
      <c r="Q2557" t="s">
        <v>8325</v>
      </c>
      <c r="R2557" t="s">
        <v>8354</v>
      </c>
      <c r="S2557" t="s">
        <v>8300</v>
      </c>
      <c r="T2557" t="b">
        <v>1</v>
      </c>
    </row>
    <row r="2558" spans="1:20" ht="66" x14ac:dyDescent="0.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 s="9">
        <f>(I2558/86400)+25569+(-5/24)</f>
        <v>41267.783067129625</v>
      </c>
      <c r="K2558">
        <v>1352504857</v>
      </c>
      <c r="L2558" s="9">
        <f>($K2558/86400)+DATE(1970,1,1)</f>
        <v>41222.991400462961</v>
      </c>
      <c r="M2558" t="b">
        <v>0</v>
      </c>
      <c r="N2558">
        <v>34</v>
      </c>
      <c r="O2558" s="5">
        <f>($E2558/$D2558)*100</f>
        <v>105.50335570469798</v>
      </c>
      <c r="P2558">
        <f>AVERAGE($E2558,$N2558)</f>
        <v>410</v>
      </c>
      <c r="Q2558" t="s">
        <v>8325</v>
      </c>
      <c r="R2558" t="s">
        <v>8354</v>
      </c>
      <c r="S2558" t="s">
        <v>8300</v>
      </c>
      <c r="T2558" t="b">
        <v>1</v>
      </c>
    </row>
    <row r="2559" spans="1:20" ht="49.5" x14ac:dyDescent="0.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 s="9">
        <f>(I2559/86400)+25569+(-5/24)</f>
        <v>41774.536874999998</v>
      </c>
      <c r="K2559">
        <v>1397584386</v>
      </c>
      <c r="L2559" s="9">
        <f>($K2559/86400)+DATE(1970,1,1)</f>
        <v>41744.745208333334</v>
      </c>
      <c r="M2559" t="b">
        <v>0</v>
      </c>
      <c r="N2559">
        <v>36</v>
      </c>
      <c r="O2559" s="5">
        <f>($E2559/$D2559)*100</f>
        <v>118.44444444444444</v>
      </c>
      <c r="P2559">
        <f>AVERAGE($E2559,$N2559)</f>
        <v>551</v>
      </c>
      <c r="Q2559" t="s">
        <v>8325</v>
      </c>
      <c r="R2559" t="s">
        <v>8354</v>
      </c>
      <c r="S2559" t="s">
        <v>8300</v>
      </c>
      <c r="T2559" t="b">
        <v>1</v>
      </c>
    </row>
    <row r="2560" spans="1:20" ht="49.5" x14ac:dyDescent="0.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 s="9">
        <f>(I2560/86400)+25569+(-5/24)</f>
        <v>42125.374305555553</v>
      </c>
      <c r="K2560">
        <v>1427747906</v>
      </c>
      <c r="L2560" s="9">
        <f>($K2560/86400)+DATE(1970,1,1)</f>
        <v>42093.860023148147</v>
      </c>
      <c r="M2560" t="b">
        <v>0</v>
      </c>
      <c r="N2560">
        <v>18</v>
      </c>
      <c r="O2560" s="5">
        <f>($E2560/$D2560)*100</f>
        <v>108.88</v>
      </c>
      <c r="P2560">
        <f>AVERAGE($E2560,$N2560)</f>
        <v>689.5</v>
      </c>
      <c r="Q2560" t="s">
        <v>8325</v>
      </c>
      <c r="R2560" t="s">
        <v>8354</v>
      </c>
      <c r="S2560" t="s">
        <v>8300</v>
      </c>
      <c r="T2560" t="b">
        <v>1</v>
      </c>
    </row>
    <row r="2561" spans="1:20" ht="66" x14ac:dyDescent="0.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 s="9">
        <f>(I2561/86400)+25569+(-5/24)</f>
        <v>40862.609027777777</v>
      </c>
      <c r="K2561">
        <v>1318539484</v>
      </c>
      <c r="L2561" s="9">
        <f>($K2561/86400)+DATE(1970,1,1)</f>
        <v>40829.873657407406</v>
      </c>
      <c r="M2561" t="b">
        <v>0</v>
      </c>
      <c r="N2561">
        <v>25</v>
      </c>
      <c r="O2561" s="5">
        <f>($E2561/$D2561)*100</f>
        <v>111.25</v>
      </c>
      <c r="P2561">
        <f>AVERAGE($E2561,$N2561)</f>
        <v>457.5</v>
      </c>
      <c r="Q2561" t="s">
        <v>8325</v>
      </c>
      <c r="R2561" t="s">
        <v>8354</v>
      </c>
      <c r="S2561" t="s">
        <v>8300</v>
      </c>
      <c r="T2561" t="b">
        <v>1</v>
      </c>
    </row>
    <row r="2562" spans="1:20" ht="66" x14ac:dyDescent="0.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 s="9">
        <f>(I2562/86400)+25569+(-5/24)</f>
        <v>42069.742754629631</v>
      </c>
      <c r="K2562">
        <v>1423090174</v>
      </c>
      <c r="L2562" s="9">
        <f>($K2562/86400)+DATE(1970,1,1)</f>
        <v>42039.951087962967</v>
      </c>
      <c r="M2562" t="b">
        <v>0</v>
      </c>
      <c r="N2562">
        <v>21</v>
      </c>
      <c r="O2562" s="5">
        <f>($E2562/$D2562)*100</f>
        <v>100.1</v>
      </c>
      <c r="P2562">
        <f>AVERAGE($E2562,$N2562)</f>
        <v>1512</v>
      </c>
      <c r="Q2562" t="s">
        <v>8325</v>
      </c>
      <c r="R2562" t="s">
        <v>8354</v>
      </c>
      <c r="S2562" t="s">
        <v>8300</v>
      </c>
      <c r="T2562" t="b">
        <v>1</v>
      </c>
    </row>
    <row r="2563" spans="1:20" ht="66" x14ac:dyDescent="0.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 s="9">
        <f>(I2563/86400)+25569+(-5/24)</f>
        <v>42290.320474537039</v>
      </c>
      <c r="K2563">
        <v>1442148089</v>
      </c>
      <c r="L2563" s="9">
        <f>($K2563/86400)+DATE(1970,1,1)</f>
        <v>42260.528807870374</v>
      </c>
      <c r="M2563" t="b">
        <v>0</v>
      </c>
      <c r="N2563">
        <v>0</v>
      </c>
      <c r="O2563" s="5">
        <f>($E2563/$D2563)*100</f>
        <v>0</v>
      </c>
      <c r="P2563">
        <f>AVERAGE($E2563,$N2563)</f>
        <v>0</v>
      </c>
      <c r="Q2563" t="s">
        <v>8336</v>
      </c>
      <c r="R2563" t="s">
        <v>8337</v>
      </c>
      <c r="S2563" t="s">
        <v>8284</v>
      </c>
      <c r="T2563" t="b">
        <v>0</v>
      </c>
    </row>
    <row r="2564" spans="1:20" ht="66" x14ac:dyDescent="0.3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 s="9">
        <f>(I2564/86400)+25569+(-5/24)</f>
        <v>42654.316423611112</v>
      </c>
      <c r="K2564">
        <v>1471005339</v>
      </c>
      <c r="L2564" s="9">
        <f>($K2564/86400)+DATE(1970,1,1)</f>
        <v>42594.524756944447</v>
      </c>
      <c r="M2564" t="b">
        <v>0</v>
      </c>
      <c r="N2564">
        <v>3</v>
      </c>
      <c r="O2564" s="5">
        <f>($E2564/$D2564)*100</f>
        <v>0.75</v>
      </c>
      <c r="P2564">
        <f>AVERAGE($E2564,$N2564)</f>
        <v>39</v>
      </c>
      <c r="Q2564" t="s">
        <v>8336</v>
      </c>
      <c r="R2564" t="s">
        <v>8337</v>
      </c>
      <c r="S2564" t="s">
        <v>8284</v>
      </c>
      <c r="T2564" t="b">
        <v>0</v>
      </c>
    </row>
    <row r="2565" spans="1:20" ht="33" x14ac:dyDescent="0.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 s="9">
        <f>(I2565/86400)+25569+(-5/24)</f>
        <v>42214.931145833332</v>
      </c>
      <c r="K2565">
        <v>1433042451</v>
      </c>
      <c r="L2565" s="9">
        <f>($K2565/86400)+DATE(1970,1,1)</f>
        <v>42155.139479166668</v>
      </c>
      <c r="M2565" t="b">
        <v>0</v>
      </c>
      <c r="N2565">
        <v>0</v>
      </c>
      <c r="O2565" s="5">
        <f>($E2565/$D2565)*100</f>
        <v>0</v>
      </c>
      <c r="P2565">
        <f>AVERAGE($E2565,$N2565)</f>
        <v>0</v>
      </c>
      <c r="Q2565" t="s">
        <v>8336</v>
      </c>
      <c r="R2565" t="s">
        <v>8337</v>
      </c>
      <c r="S2565" t="s">
        <v>8284</v>
      </c>
      <c r="T2565" t="b">
        <v>0</v>
      </c>
    </row>
    <row r="2566" spans="1:20" ht="49.5" x14ac:dyDescent="0.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 s="9">
        <f>(I2566/86400)+25569+(-5/24)</f>
        <v>41851.83216435185</v>
      </c>
      <c r="K2566">
        <v>1404262699</v>
      </c>
      <c r="L2566" s="9">
        <f>($K2566/86400)+DATE(1970,1,1)</f>
        <v>41822.040497685186</v>
      </c>
      <c r="M2566" t="b">
        <v>0</v>
      </c>
      <c r="N2566">
        <v>0</v>
      </c>
      <c r="O2566" s="5">
        <f>($E2566/$D2566)*100</f>
        <v>0</v>
      </c>
      <c r="P2566">
        <f>AVERAGE($E2566,$N2566)</f>
        <v>0</v>
      </c>
      <c r="Q2566" t="s">
        <v>8336</v>
      </c>
      <c r="R2566" t="s">
        <v>8337</v>
      </c>
      <c r="S2566" t="s">
        <v>8284</v>
      </c>
      <c r="T2566" t="b">
        <v>0</v>
      </c>
    </row>
    <row r="2567" spans="1:20" ht="49.5" x14ac:dyDescent="0.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 s="9">
        <f>(I2567/86400)+25569+(-5/24)</f>
        <v>42499.659722222219</v>
      </c>
      <c r="K2567">
        <v>1457710589</v>
      </c>
      <c r="L2567" s="9">
        <f>($K2567/86400)+DATE(1970,1,1)</f>
        <v>42440.650335648148</v>
      </c>
      <c r="M2567" t="b">
        <v>0</v>
      </c>
      <c r="N2567">
        <v>1</v>
      </c>
      <c r="O2567" s="5">
        <f>($E2567/$D2567)*100</f>
        <v>1</v>
      </c>
      <c r="P2567">
        <f>AVERAGE($E2567,$N2567)</f>
        <v>50.5</v>
      </c>
      <c r="Q2567" t="s">
        <v>8336</v>
      </c>
      <c r="R2567" t="s">
        <v>8337</v>
      </c>
      <c r="S2567" t="s">
        <v>8284</v>
      </c>
      <c r="T2567" t="b">
        <v>0</v>
      </c>
    </row>
    <row r="2568" spans="1:20" ht="66" x14ac:dyDescent="0.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 s="9">
        <f>(I2568/86400)+25569+(-5/24)</f>
        <v>41872.772546296292</v>
      </c>
      <c r="K2568">
        <v>1406071948</v>
      </c>
      <c r="L2568" s="9">
        <f>($K2568/86400)+DATE(1970,1,1)</f>
        <v>41842.980879629627</v>
      </c>
      <c r="M2568" t="b">
        <v>0</v>
      </c>
      <c r="N2568">
        <v>0</v>
      </c>
      <c r="O2568" s="5">
        <f>($E2568/$D2568)*100</f>
        <v>0</v>
      </c>
      <c r="P2568">
        <f>AVERAGE($E2568,$N2568)</f>
        <v>0</v>
      </c>
      <c r="Q2568" t="s">
        <v>8336</v>
      </c>
      <c r="R2568" t="s">
        <v>8337</v>
      </c>
      <c r="S2568" t="s">
        <v>8284</v>
      </c>
      <c r="T2568" t="b">
        <v>0</v>
      </c>
    </row>
    <row r="2569" spans="1:20" ht="66" x14ac:dyDescent="0.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 s="9">
        <f>(I2569/86400)+25569+(-5/24)</f>
        <v>42117.670578703699</v>
      </c>
      <c r="K2569">
        <v>1427231138</v>
      </c>
      <c r="L2569" s="9">
        <f>($K2569/86400)+DATE(1970,1,1)</f>
        <v>42087.878912037035</v>
      </c>
      <c r="M2569" t="b">
        <v>0</v>
      </c>
      <c r="N2569">
        <v>2</v>
      </c>
      <c r="O2569" s="5">
        <f>($E2569/$D2569)*100</f>
        <v>0.26666666666666666</v>
      </c>
      <c r="P2569">
        <f>AVERAGE($E2569,$N2569)</f>
        <v>61</v>
      </c>
      <c r="Q2569" t="s">
        <v>8336</v>
      </c>
      <c r="R2569" t="s">
        <v>8337</v>
      </c>
      <c r="S2569" t="s">
        <v>8284</v>
      </c>
      <c r="T2569" t="b">
        <v>0</v>
      </c>
    </row>
    <row r="2570" spans="1:20" ht="66" x14ac:dyDescent="0.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 s="9">
        <f>(I2570/86400)+25569+(-5/24)</f>
        <v>42614.45826388889</v>
      </c>
      <c r="K2570">
        <v>1470153594</v>
      </c>
      <c r="L2570" s="9">
        <f>($K2570/86400)+DATE(1970,1,1)</f>
        <v>42584.666597222225</v>
      </c>
      <c r="M2570" t="b">
        <v>0</v>
      </c>
      <c r="N2570">
        <v>1</v>
      </c>
      <c r="O2570" s="5">
        <f>($E2570/$D2570)*100</f>
        <v>0.5</v>
      </c>
      <c r="P2570">
        <f>AVERAGE($E2570,$N2570)</f>
        <v>25.5</v>
      </c>
      <c r="Q2570" t="s">
        <v>8336</v>
      </c>
      <c r="R2570" t="s">
        <v>8337</v>
      </c>
      <c r="S2570" t="s">
        <v>8284</v>
      </c>
      <c r="T2570" t="b">
        <v>0</v>
      </c>
    </row>
    <row r="2571" spans="1:20" ht="49.5" x14ac:dyDescent="0.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 s="9">
        <f>(I2571/86400)+25569+(-5/24)</f>
        <v>42263.897129629629</v>
      </c>
      <c r="K2571">
        <v>1439865112</v>
      </c>
      <c r="L2571" s="9">
        <f>($K2571/86400)+DATE(1970,1,1)</f>
        <v>42234.105462962965</v>
      </c>
      <c r="M2571" t="b">
        <v>0</v>
      </c>
      <c r="N2571">
        <v>2</v>
      </c>
      <c r="O2571" s="5">
        <f>($E2571/$D2571)*100</f>
        <v>2.2307692307692308</v>
      </c>
      <c r="P2571">
        <f>AVERAGE($E2571,$N2571)</f>
        <v>73.5</v>
      </c>
      <c r="Q2571" t="s">
        <v>8336</v>
      </c>
      <c r="R2571" t="s">
        <v>8337</v>
      </c>
      <c r="S2571" t="s">
        <v>8284</v>
      </c>
      <c r="T2571" t="b">
        <v>0</v>
      </c>
    </row>
    <row r="2572" spans="1:20" ht="49.5" x14ac:dyDescent="0.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 s="9">
        <f>(I2572/86400)+25569+(-5/24)</f>
        <v>42774.694849537038</v>
      </c>
      <c r="K2572">
        <v>1483998035</v>
      </c>
      <c r="L2572" s="9">
        <f>($K2572/86400)+DATE(1970,1,1)</f>
        <v>42744.903182870374</v>
      </c>
      <c r="M2572" t="b">
        <v>0</v>
      </c>
      <c r="N2572">
        <v>2</v>
      </c>
      <c r="O2572" s="5">
        <f>($E2572/$D2572)*100</f>
        <v>0.84285714285714297</v>
      </c>
      <c r="P2572">
        <f>AVERAGE($E2572,$N2572)</f>
        <v>30.5</v>
      </c>
      <c r="Q2572" t="s">
        <v>8336</v>
      </c>
      <c r="R2572" t="s">
        <v>8337</v>
      </c>
      <c r="S2572" t="s">
        <v>8284</v>
      </c>
      <c r="T2572" t="b">
        <v>0</v>
      </c>
    </row>
    <row r="2573" spans="1:20" ht="66" x14ac:dyDescent="0.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 s="9">
        <f>(I2573/86400)+25569+(-5/24)</f>
        <v>42509.133344907408</v>
      </c>
      <c r="K2573">
        <v>1458461521</v>
      </c>
      <c r="L2573" s="9">
        <f>($K2573/86400)+DATE(1970,1,1)</f>
        <v>42449.341678240744</v>
      </c>
      <c r="M2573" t="b">
        <v>0</v>
      </c>
      <c r="N2573">
        <v>4</v>
      </c>
      <c r="O2573" s="5">
        <f>($E2573/$D2573)*100</f>
        <v>0.25</v>
      </c>
      <c r="P2573">
        <f>AVERAGE($E2573,$N2573)</f>
        <v>127</v>
      </c>
      <c r="Q2573" t="s">
        <v>8336</v>
      </c>
      <c r="R2573" t="s">
        <v>8337</v>
      </c>
      <c r="S2573" t="s">
        <v>8284</v>
      </c>
      <c r="T2573" t="b">
        <v>0</v>
      </c>
    </row>
    <row r="2574" spans="1:20" ht="49.5" x14ac:dyDescent="0.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 s="9">
        <f>(I2574/86400)+25569+(-5/24)</f>
        <v>42106.911076388882</v>
      </c>
      <c r="K2574">
        <v>1426301517</v>
      </c>
      <c r="L2574" s="9">
        <f>($K2574/86400)+DATE(1970,1,1)</f>
        <v>42077.119409722218</v>
      </c>
      <c r="M2574" t="b">
        <v>0</v>
      </c>
      <c r="N2574">
        <v>0</v>
      </c>
      <c r="O2574" s="5">
        <f>($E2574/$D2574)*100</f>
        <v>0</v>
      </c>
      <c r="P2574">
        <f>AVERAGE($E2574,$N2574)</f>
        <v>0</v>
      </c>
      <c r="Q2574" t="s">
        <v>8336</v>
      </c>
      <c r="R2574" t="s">
        <v>8337</v>
      </c>
      <c r="S2574" t="s">
        <v>8284</v>
      </c>
      <c r="T2574" t="b">
        <v>0</v>
      </c>
    </row>
    <row r="2575" spans="1:20" ht="66" x14ac:dyDescent="0.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 s="9">
        <f>(I2575/86400)+25569+(-5/24)</f>
        <v>41874.383668981478</v>
      </c>
      <c r="K2575">
        <v>1404915149</v>
      </c>
      <c r="L2575" s="9">
        <f>($K2575/86400)+DATE(1970,1,1)</f>
        <v>41829.592002314814</v>
      </c>
      <c r="M2575" t="b">
        <v>0</v>
      </c>
      <c r="N2575">
        <v>0</v>
      </c>
      <c r="O2575" s="5">
        <f>($E2575/$D2575)*100</f>
        <v>0</v>
      </c>
      <c r="P2575">
        <f>AVERAGE($E2575,$N2575)</f>
        <v>0</v>
      </c>
      <c r="Q2575" t="s">
        <v>8336</v>
      </c>
      <c r="R2575" t="s">
        <v>8337</v>
      </c>
      <c r="S2575" t="s">
        <v>8284</v>
      </c>
      <c r="T2575" t="b">
        <v>0</v>
      </c>
    </row>
    <row r="2576" spans="1:20" ht="66" x14ac:dyDescent="0.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 s="9">
        <f>(I2576/86400)+25569+(-5/24)</f>
        <v>42508.617418981477</v>
      </c>
      <c r="K2576">
        <v>1461786545</v>
      </c>
      <c r="L2576" s="9">
        <f>($K2576/86400)+DATE(1970,1,1)</f>
        <v>42487.825752314813</v>
      </c>
      <c r="M2576" t="b">
        <v>0</v>
      </c>
      <c r="N2576">
        <v>0</v>
      </c>
      <c r="O2576" s="5">
        <f>($E2576/$D2576)*100</f>
        <v>0</v>
      </c>
      <c r="P2576">
        <f>AVERAGE($E2576,$N2576)</f>
        <v>0</v>
      </c>
      <c r="Q2576" t="s">
        <v>8336</v>
      </c>
      <c r="R2576" t="s">
        <v>8337</v>
      </c>
      <c r="S2576" t="s">
        <v>8284</v>
      </c>
      <c r="T2576" t="b">
        <v>0</v>
      </c>
    </row>
    <row r="2577" spans="1:20" ht="66" x14ac:dyDescent="0.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 s="9">
        <f>(I2577/86400)+25569+(-5/24)</f>
        <v>42015.900393518517</v>
      </c>
      <c r="K2577">
        <v>1418438194</v>
      </c>
      <c r="L2577" s="9">
        <f>($K2577/86400)+DATE(1970,1,1)</f>
        <v>41986.108726851853</v>
      </c>
      <c r="M2577" t="b">
        <v>0</v>
      </c>
      <c r="N2577">
        <v>0</v>
      </c>
      <c r="O2577" s="5">
        <f>($E2577/$D2577)*100</f>
        <v>0</v>
      </c>
      <c r="P2577">
        <f>AVERAGE($E2577,$N2577)</f>
        <v>0</v>
      </c>
      <c r="Q2577" t="s">
        <v>8336</v>
      </c>
      <c r="R2577" t="s">
        <v>8337</v>
      </c>
      <c r="S2577" t="s">
        <v>8284</v>
      </c>
      <c r="T2577" t="b">
        <v>0</v>
      </c>
    </row>
    <row r="2578" spans="1:20" ht="33" x14ac:dyDescent="0.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 s="9">
        <f>(I2578/86400)+25569+(-5/24)</f>
        <v>42104.759803240733</v>
      </c>
      <c r="K2578">
        <v>1424823247</v>
      </c>
      <c r="L2578" s="9">
        <f>($K2578/86400)+DATE(1970,1,1)</f>
        <v>42060.00980324074</v>
      </c>
      <c r="M2578" t="b">
        <v>0</v>
      </c>
      <c r="N2578">
        <v>0</v>
      </c>
      <c r="O2578" s="5">
        <f>($E2578/$D2578)*100</f>
        <v>0</v>
      </c>
      <c r="P2578">
        <f>AVERAGE($E2578,$N2578)</f>
        <v>0</v>
      </c>
      <c r="Q2578" t="s">
        <v>8336</v>
      </c>
      <c r="R2578" t="s">
        <v>8337</v>
      </c>
      <c r="S2578" t="s">
        <v>8284</v>
      </c>
      <c r="T2578" t="b">
        <v>0</v>
      </c>
    </row>
    <row r="2579" spans="1:20" ht="66" x14ac:dyDescent="0.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 s="9">
        <f>(I2579/86400)+25569+(-5/24)</f>
        <v>41855.612233796295</v>
      </c>
      <c r="K2579">
        <v>1405021297</v>
      </c>
      <c r="L2579" s="9">
        <f>($K2579/86400)+DATE(1970,1,1)</f>
        <v>41830.820567129631</v>
      </c>
      <c r="M2579" t="b">
        <v>0</v>
      </c>
      <c r="N2579">
        <v>0</v>
      </c>
      <c r="O2579" s="5">
        <f>($E2579/$D2579)*100</f>
        <v>0</v>
      </c>
      <c r="P2579">
        <f>AVERAGE($E2579,$N2579)</f>
        <v>0</v>
      </c>
      <c r="Q2579" t="s">
        <v>8336</v>
      </c>
      <c r="R2579" t="s">
        <v>8337</v>
      </c>
      <c r="S2579" t="s">
        <v>8284</v>
      </c>
      <c r="T2579" t="b">
        <v>0</v>
      </c>
    </row>
    <row r="2580" spans="1:20" ht="66" x14ac:dyDescent="0.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 s="9">
        <f>(I2580/86400)+25569+(-5/24)</f>
        <v>42286.499999999993</v>
      </c>
      <c r="K2580">
        <v>1440203579</v>
      </c>
      <c r="L2580" s="9">
        <f>($K2580/86400)+DATE(1970,1,1)</f>
        <v>42238.022905092592</v>
      </c>
      <c r="M2580" t="b">
        <v>0</v>
      </c>
      <c r="N2580">
        <v>0</v>
      </c>
      <c r="O2580" s="5">
        <f>($E2580/$D2580)*100</f>
        <v>0</v>
      </c>
      <c r="P2580">
        <f>AVERAGE($E2580,$N2580)</f>
        <v>0</v>
      </c>
      <c r="Q2580" t="s">
        <v>8336</v>
      </c>
      <c r="R2580" t="s">
        <v>8337</v>
      </c>
      <c r="S2580" t="s">
        <v>8284</v>
      </c>
      <c r="T2580" t="b">
        <v>0</v>
      </c>
    </row>
    <row r="2581" spans="1:20" ht="66" x14ac:dyDescent="0.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 s="9">
        <f>(I2581/86400)+25569+(-5/24)</f>
        <v>41897.621562499997</v>
      </c>
      <c r="K2581">
        <v>1405626903</v>
      </c>
      <c r="L2581" s="9">
        <f>($K2581/86400)+DATE(1970,1,1)</f>
        <v>41837.829895833333</v>
      </c>
      <c r="M2581" t="b">
        <v>0</v>
      </c>
      <c r="N2581">
        <v>12</v>
      </c>
      <c r="O2581" s="5">
        <f>($E2581/$D2581)*100</f>
        <v>0.13849999999999998</v>
      </c>
      <c r="P2581">
        <f>AVERAGE($E2581,$N2581)</f>
        <v>144.5</v>
      </c>
      <c r="Q2581" t="s">
        <v>8336</v>
      </c>
      <c r="R2581" t="s">
        <v>8337</v>
      </c>
      <c r="S2581" t="s">
        <v>8284</v>
      </c>
      <c r="T2581" t="b">
        <v>0</v>
      </c>
    </row>
    <row r="2582" spans="1:20" ht="49.5" x14ac:dyDescent="0.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 s="9">
        <f>(I2582/86400)+25569+(-5/24)</f>
        <v>42139.916666666664</v>
      </c>
      <c r="K2582">
        <v>1429170603</v>
      </c>
      <c r="L2582" s="9">
        <f>($K2582/86400)+DATE(1970,1,1)</f>
        <v>42110.326423611114</v>
      </c>
      <c r="M2582" t="b">
        <v>0</v>
      </c>
      <c r="N2582">
        <v>2</v>
      </c>
      <c r="O2582" s="5">
        <f>($E2582/$D2582)*100</f>
        <v>0.6</v>
      </c>
      <c r="P2582">
        <f>AVERAGE($E2582,$N2582)</f>
        <v>26.5</v>
      </c>
      <c r="Q2582" t="s">
        <v>8336</v>
      </c>
      <c r="R2582" t="s">
        <v>8337</v>
      </c>
      <c r="S2582" t="s">
        <v>8284</v>
      </c>
      <c r="T2582" t="b">
        <v>0</v>
      </c>
    </row>
    <row r="2583" spans="1:20" ht="49.5" x14ac:dyDescent="0.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 s="9">
        <f>(I2583/86400)+25569+(-5/24)</f>
        <v>42324.461782407401</v>
      </c>
      <c r="K2583">
        <v>1445094298</v>
      </c>
      <c r="L2583" s="9">
        <f>($K2583/86400)+DATE(1970,1,1)</f>
        <v>42294.628449074073</v>
      </c>
      <c r="M2583" t="b">
        <v>0</v>
      </c>
      <c r="N2583">
        <v>11</v>
      </c>
      <c r="O2583" s="5">
        <f>($E2583/$D2583)*100</f>
        <v>10.6</v>
      </c>
      <c r="P2583">
        <f>AVERAGE($E2583,$N2583)</f>
        <v>270.5</v>
      </c>
      <c r="Q2583" t="s">
        <v>8336</v>
      </c>
      <c r="R2583" t="s">
        <v>8337</v>
      </c>
      <c r="S2583" t="s">
        <v>8284</v>
      </c>
      <c r="T2583" t="b">
        <v>0</v>
      </c>
    </row>
    <row r="2584" spans="1:20" ht="33" x14ac:dyDescent="0.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 s="9">
        <f>(I2584/86400)+25569+(-5/24)</f>
        <v>42672.780486111107</v>
      </c>
      <c r="K2584">
        <v>1475192634</v>
      </c>
      <c r="L2584" s="9">
        <f>($K2584/86400)+DATE(1970,1,1)</f>
        <v>42642.988819444443</v>
      </c>
      <c r="M2584" t="b">
        <v>0</v>
      </c>
      <c r="N2584">
        <v>1</v>
      </c>
      <c r="O2584" s="5">
        <f>($E2584/$D2584)*100</f>
        <v>1.1111111111111111E-3</v>
      </c>
      <c r="P2584">
        <f>AVERAGE($E2584,$N2584)</f>
        <v>1</v>
      </c>
      <c r="Q2584" t="s">
        <v>8336</v>
      </c>
      <c r="R2584" t="s">
        <v>8337</v>
      </c>
      <c r="S2584" t="s">
        <v>8284</v>
      </c>
      <c r="T2584" t="b">
        <v>0</v>
      </c>
    </row>
    <row r="2585" spans="1:20" ht="49.5" x14ac:dyDescent="0.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 s="9">
        <f>(I2585/86400)+25569+(-5/24)</f>
        <v>42079.519444444442</v>
      </c>
      <c r="K2585">
        <v>1421346480</v>
      </c>
      <c r="L2585" s="9">
        <f>($K2585/86400)+DATE(1970,1,1)</f>
        <v>42019.76944444445</v>
      </c>
      <c r="M2585" t="b">
        <v>0</v>
      </c>
      <c r="N2585">
        <v>5</v>
      </c>
      <c r="O2585" s="5">
        <f>($E2585/$D2585)*100</f>
        <v>0.5</v>
      </c>
      <c r="P2585">
        <f>AVERAGE($E2585,$N2585)</f>
        <v>5</v>
      </c>
      <c r="Q2585" t="s">
        <v>8336</v>
      </c>
      <c r="R2585" t="s">
        <v>8337</v>
      </c>
      <c r="S2585" t="s">
        <v>8284</v>
      </c>
      <c r="T2585" t="b">
        <v>0</v>
      </c>
    </row>
    <row r="2586" spans="1:20" ht="49.5" x14ac:dyDescent="0.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 s="9">
        <f>(I2586/86400)+25569+(-5/24)</f>
        <v>42169.964918981474</v>
      </c>
      <c r="K2586">
        <v>1431749369</v>
      </c>
      <c r="L2586" s="9">
        <f>($K2586/86400)+DATE(1970,1,1)</f>
        <v>42140.173252314809</v>
      </c>
      <c r="M2586" t="b">
        <v>0</v>
      </c>
      <c r="N2586">
        <v>0</v>
      </c>
      <c r="O2586" s="5">
        <f>($E2586/$D2586)*100</f>
        <v>0</v>
      </c>
      <c r="P2586">
        <f>AVERAGE($E2586,$N2586)</f>
        <v>0</v>
      </c>
      <c r="Q2586" t="s">
        <v>8336</v>
      </c>
      <c r="R2586" t="s">
        <v>8337</v>
      </c>
      <c r="S2586" t="s">
        <v>8284</v>
      </c>
      <c r="T2586" t="b">
        <v>0</v>
      </c>
    </row>
    <row r="2587" spans="1:20" ht="66" x14ac:dyDescent="0.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 s="9">
        <f>(I2587/86400)+25569+(-5/24)</f>
        <v>41825.754999999997</v>
      </c>
      <c r="K2587">
        <v>1402009632</v>
      </c>
      <c r="L2587" s="9">
        <f>($K2587/86400)+DATE(1970,1,1)</f>
        <v>41795.963333333333</v>
      </c>
      <c r="M2587" t="b">
        <v>0</v>
      </c>
      <c r="N2587">
        <v>1</v>
      </c>
      <c r="O2587" s="5">
        <f>($E2587/$D2587)*100</f>
        <v>0.16666666666666669</v>
      </c>
      <c r="P2587">
        <f>AVERAGE($E2587,$N2587)</f>
        <v>25.5</v>
      </c>
      <c r="Q2587" t="s">
        <v>8336</v>
      </c>
      <c r="R2587" t="s">
        <v>8337</v>
      </c>
      <c r="S2587" t="s">
        <v>8284</v>
      </c>
      <c r="T2587" t="b">
        <v>0</v>
      </c>
    </row>
    <row r="2588" spans="1:20" ht="49.5" x14ac:dyDescent="0.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 s="9">
        <f>(I2588/86400)+25569+(-5/24)</f>
        <v>42363.121944444443</v>
      </c>
      <c r="K2588">
        <v>1448438136</v>
      </c>
      <c r="L2588" s="9">
        <f>($K2588/86400)+DATE(1970,1,1)</f>
        <v>42333.330277777779</v>
      </c>
      <c r="M2588" t="b">
        <v>0</v>
      </c>
      <c r="N2588">
        <v>1</v>
      </c>
      <c r="O2588" s="5">
        <f>($E2588/$D2588)*100</f>
        <v>0.16666666666666669</v>
      </c>
      <c r="P2588">
        <f>AVERAGE($E2588,$N2588)</f>
        <v>3</v>
      </c>
      <c r="Q2588" t="s">
        <v>8336</v>
      </c>
      <c r="R2588" t="s">
        <v>8337</v>
      </c>
      <c r="S2588" t="s">
        <v>8284</v>
      </c>
      <c r="T2588" t="b">
        <v>0</v>
      </c>
    </row>
    <row r="2589" spans="1:20" ht="49.5" x14ac:dyDescent="0.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 s="9">
        <f>(I2589/86400)+25569+(-5/24)</f>
        <v>42368.467048611106</v>
      </c>
      <c r="K2589">
        <v>1448899953</v>
      </c>
      <c r="L2589" s="9">
        <f>($K2589/86400)+DATE(1970,1,1)</f>
        <v>42338.675381944442</v>
      </c>
      <c r="M2589" t="b">
        <v>0</v>
      </c>
      <c r="N2589">
        <v>6</v>
      </c>
      <c r="O2589" s="5">
        <f>($E2589/$D2589)*100</f>
        <v>2.4340000000000002</v>
      </c>
      <c r="P2589">
        <f>AVERAGE($E2589,$N2589)</f>
        <v>611.5</v>
      </c>
      <c r="Q2589" t="s">
        <v>8336</v>
      </c>
      <c r="R2589" t="s">
        <v>8337</v>
      </c>
      <c r="S2589" t="s">
        <v>8284</v>
      </c>
      <c r="T2589" t="b">
        <v>0</v>
      </c>
    </row>
    <row r="2590" spans="1:20" ht="66" x14ac:dyDescent="0.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 s="9">
        <f>(I2590/86400)+25569+(-5/24)</f>
        <v>42094.343055555553</v>
      </c>
      <c r="K2590">
        <v>1423325626</v>
      </c>
      <c r="L2590" s="9">
        <f>($K2590/86400)+DATE(1970,1,1)</f>
        <v>42042.676226851851</v>
      </c>
      <c r="M2590" t="b">
        <v>0</v>
      </c>
      <c r="N2590">
        <v>8</v>
      </c>
      <c r="O2590" s="5">
        <f>($E2590/$D2590)*100</f>
        <v>3.8833333333333329</v>
      </c>
      <c r="P2590">
        <f>AVERAGE($E2590,$N2590)</f>
        <v>120.5</v>
      </c>
      <c r="Q2590" t="s">
        <v>8336</v>
      </c>
      <c r="R2590" t="s">
        <v>8337</v>
      </c>
      <c r="S2590" t="s">
        <v>8284</v>
      </c>
      <c r="T2590" t="b">
        <v>0</v>
      </c>
    </row>
    <row r="2591" spans="1:20" ht="66" x14ac:dyDescent="0.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 s="9">
        <f>(I2591/86400)+25569+(-5/24)</f>
        <v>42452.286192129628</v>
      </c>
      <c r="K2591">
        <v>1456145527</v>
      </c>
      <c r="L2591" s="9">
        <f>($K2591/86400)+DATE(1970,1,1)</f>
        <v>42422.536192129628</v>
      </c>
      <c r="M2591" t="b">
        <v>0</v>
      </c>
      <c r="N2591">
        <v>1</v>
      </c>
      <c r="O2591" s="5">
        <f>($E2591/$D2591)*100</f>
        <v>0.01</v>
      </c>
      <c r="P2591">
        <f>AVERAGE($E2591,$N2591)</f>
        <v>3</v>
      </c>
      <c r="Q2591" t="s">
        <v>8336</v>
      </c>
      <c r="R2591" t="s">
        <v>8337</v>
      </c>
      <c r="S2591" t="s">
        <v>8284</v>
      </c>
      <c r="T2591" t="b">
        <v>0</v>
      </c>
    </row>
    <row r="2592" spans="1:20" ht="66" x14ac:dyDescent="0.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 s="9">
        <f>(I2592/86400)+25569+(-5/24)</f>
        <v>42395.380752314813</v>
      </c>
      <c r="K2592">
        <v>1453212497</v>
      </c>
      <c r="L2592" s="9">
        <f>($K2592/86400)+DATE(1970,1,1)</f>
        <v>42388.589085648149</v>
      </c>
      <c r="M2592" t="b">
        <v>0</v>
      </c>
      <c r="N2592">
        <v>0</v>
      </c>
      <c r="O2592" s="5">
        <f>($E2592/$D2592)*100</f>
        <v>0</v>
      </c>
      <c r="P2592">
        <f>AVERAGE($E2592,$N2592)</f>
        <v>0</v>
      </c>
      <c r="Q2592" t="s">
        <v>8336</v>
      </c>
      <c r="R2592" t="s">
        <v>8337</v>
      </c>
      <c r="S2592" t="s">
        <v>8284</v>
      </c>
      <c r="T2592" t="b">
        <v>0</v>
      </c>
    </row>
    <row r="2593" spans="1:20" ht="66" x14ac:dyDescent="0.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 s="9">
        <f>(I2593/86400)+25569+(-5/24)</f>
        <v>42442.656527777777</v>
      </c>
      <c r="K2593">
        <v>1452721524</v>
      </c>
      <c r="L2593" s="9">
        <f>($K2593/86400)+DATE(1970,1,1)</f>
        <v>42382.906527777777</v>
      </c>
      <c r="M2593" t="b">
        <v>0</v>
      </c>
      <c r="N2593">
        <v>2</v>
      </c>
      <c r="O2593" s="5">
        <f>($E2593/$D2593)*100</f>
        <v>1.7333333333333332</v>
      </c>
      <c r="P2593">
        <f>AVERAGE($E2593,$N2593)</f>
        <v>14</v>
      </c>
      <c r="Q2593" t="s">
        <v>8336</v>
      </c>
      <c r="R2593" t="s">
        <v>8337</v>
      </c>
      <c r="S2593" t="s">
        <v>8284</v>
      </c>
      <c r="T2593" t="b">
        <v>0</v>
      </c>
    </row>
    <row r="2594" spans="1:20" ht="66" x14ac:dyDescent="0.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 s="9">
        <f>(I2594/86400)+25569+(-5/24)</f>
        <v>41917.592835648145</v>
      </c>
      <c r="K2594">
        <v>1409944421</v>
      </c>
      <c r="L2594" s="9">
        <f>($K2594/86400)+DATE(1970,1,1)</f>
        <v>41887.801168981481</v>
      </c>
      <c r="M2594" t="b">
        <v>0</v>
      </c>
      <c r="N2594">
        <v>1</v>
      </c>
      <c r="O2594" s="5">
        <f>($E2594/$D2594)*100</f>
        <v>0.16666666666666669</v>
      </c>
      <c r="P2594">
        <f>AVERAGE($E2594,$N2594)</f>
        <v>25.5</v>
      </c>
      <c r="Q2594" t="s">
        <v>8336</v>
      </c>
      <c r="R2594" t="s">
        <v>8337</v>
      </c>
      <c r="S2594" t="s">
        <v>8284</v>
      </c>
      <c r="T2594" t="b">
        <v>0</v>
      </c>
    </row>
    <row r="2595" spans="1:20" ht="66" x14ac:dyDescent="0.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 s="9">
        <f>(I2595/86400)+25569+(-5/24)</f>
        <v>42119.636874999997</v>
      </c>
      <c r="K2595">
        <v>1427401026</v>
      </c>
      <c r="L2595" s="9">
        <f>($K2595/86400)+DATE(1970,1,1)</f>
        <v>42089.845208333332</v>
      </c>
      <c r="M2595" t="b">
        <v>0</v>
      </c>
      <c r="N2595">
        <v>0</v>
      </c>
      <c r="O2595" s="5">
        <f>($E2595/$D2595)*100</f>
        <v>0</v>
      </c>
      <c r="P2595">
        <f>AVERAGE($E2595,$N2595)</f>
        <v>0</v>
      </c>
      <c r="Q2595" t="s">
        <v>8336</v>
      </c>
      <c r="R2595" t="s">
        <v>8337</v>
      </c>
      <c r="S2595" t="s">
        <v>8284</v>
      </c>
      <c r="T2595" t="b">
        <v>0</v>
      </c>
    </row>
    <row r="2596" spans="1:20" ht="49.5" x14ac:dyDescent="0.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 s="9">
        <f>(I2596/86400)+25569+(-5/24)</f>
        <v>41858.759583333333</v>
      </c>
      <c r="K2596">
        <v>1404861228</v>
      </c>
      <c r="L2596" s="9">
        <f>($K2596/86400)+DATE(1970,1,1)</f>
        <v>41828.967916666668</v>
      </c>
      <c r="M2596" t="b">
        <v>0</v>
      </c>
      <c r="N2596">
        <v>1</v>
      </c>
      <c r="O2596" s="5">
        <f>($E2596/$D2596)*100</f>
        <v>1.25E-3</v>
      </c>
      <c r="P2596">
        <f>AVERAGE($E2596,$N2596)</f>
        <v>1</v>
      </c>
      <c r="Q2596" t="s">
        <v>8336</v>
      </c>
      <c r="R2596" t="s">
        <v>8337</v>
      </c>
      <c r="S2596" t="s">
        <v>8284</v>
      </c>
      <c r="T2596" t="b">
        <v>0</v>
      </c>
    </row>
    <row r="2597" spans="1:20" ht="33" x14ac:dyDescent="0.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 s="9">
        <f>(I2597/86400)+25569+(-5/24)</f>
        <v>42790.035879629628</v>
      </c>
      <c r="K2597">
        <v>1485323500</v>
      </c>
      <c r="L2597" s="9">
        <f>($K2597/86400)+DATE(1970,1,1)</f>
        <v>42760.244212962964</v>
      </c>
      <c r="M2597" t="b">
        <v>0</v>
      </c>
      <c r="N2597">
        <v>19</v>
      </c>
      <c r="O2597" s="5">
        <f>($E2597/$D2597)*100</f>
        <v>12.166666666666668</v>
      </c>
      <c r="P2597">
        <f>AVERAGE($E2597,$N2597)</f>
        <v>922</v>
      </c>
      <c r="Q2597" t="s">
        <v>8336</v>
      </c>
      <c r="R2597" t="s">
        <v>8337</v>
      </c>
      <c r="S2597" t="s">
        <v>8284</v>
      </c>
      <c r="T2597" t="b">
        <v>0</v>
      </c>
    </row>
    <row r="2598" spans="1:20" ht="66" x14ac:dyDescent="0.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 s="9">
        <f>(I2598/86400)+25569+(-5/24)</f>
        <v>41858.45612268518</v>
      </c>
      <c r="K2598">
        <v>1404835009</v>
      </c>
      <c r="L2598" s="9">
        <f>($K2598/86400)+DATE(1970,1,1)</f>
        <v>41828.664456018516</v>
      </c>
      <c r="M2598" t="b">
        <v>0</v>
      </c>
      <c r="N2598">
        <v>27</v>
      </c>
      <c r="O2598" s="5">
        <f>($E2598/$D2598)*100</f>
        <v>23.588571428571427</v>
      </c>
      <c r="P2598">
        <f>AVERAGE($E2598,$N2598)</f>
        <v>4141.5</v>
      </c>
      <c r="Q2598" t="s">
        <v>8336</v>
      </c>
      <c r="R2598" t="s">
        <v>8337</v>
      </c>
      <c r="S2598" t="s">
        <v>8284</v>
      </c>
      <c r="T2598" t="b">
        <v>0</v>
      </c>
    </row>
    <row r="2599" spans="1:20" ht="66" x14ac:dyDescent="0.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 s="9">
        <f>(I2599/86400)+25569+(-5/24)</f>
        <v>42540.133298611108</v>
      </c>
      <c r="K2599">
        <v>1463731917</v>
      </c>
      <c r="L2599" s="9">
        <f>($K2599/86400)+DATE(1970,1,1)</f>
        <v>42510.341631944444</v>
      </c>
      <c r="M2599" t="b">
        <v>0</v>
      </c>
      <c r="N2599">
        <v>7</v>
      </c>
      <c r="O2599" s="5">
        <f>($E2599/$D2599)*100</f>
        <v>5.6666666666666661</v>
      </c>
      <c r="P2599">
        <f>AVERAGE($E2599,$N2599)</f>
        <v>46</v>
      </c>
      <c r="Q2599" t="s">
        <v>8336</v>
      </c>
      <c r="R2599" t="s">
        <v>8337</v>
      </c>
      <c r="S2599" t="s">
        <v>8284</v>
      </c>
      <c r="T2599" t="b">
        <v>0</v>
      </c>
    </row>
    <row r="2600" spans="1:20" ht="49.5" x14ac:dyDescent="0.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 s="9">
        <f>(I2600/86400)+25569+(-5/24)</f>
        <v>42270.631956018515</v>
      </c>
      <c r="K2600">
        <v>1440447001</v>
      </c>
      <c r="L2600" s="9">
        <f>($K2600/86400)+DATE(1970,1,1)</f>
        <v>42240.840289351851</v>
      </c>
      <c r="M2600" t="b">
        <v>0</v>
      </c>
      <c r="N2600">
        <v>14</v>
      </c>
      <c r="O2600" s="5">
        <f>($E2600/$D2600)*100</f>
        <v>39</v>
      </c>
      <c r="P2600">
        <f>AVERAGE($E2600,$N2600)</f>
        <v>592</v>
      </c>
      <c r="Q2600" t="s">
        <v>8336</v>
      </c>
      <c r="R2600" t="s">
        <v>8337</v>
      </c>
      <c r="S2600" t="s">
        <v>8284</v>
      </c>
      <c r="T2600" t="b">
        <v>0</v>
      </c>
    </row>
    <row r="2601" spans="1:20" ht="49.5" x14ac:dyDescent="0.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 s="9">
        <f>(I2601/86400)+25569+(-5/24)</f>
        <v>41854.545682870368</v>
      </c>
      <c r="K2601">
        <v>1403201147</v>
      </c>
      <c r="L2601" s="9">
        <f>($K2601/86400)+DATE(1970,1,1)</f>
        <v>41809.754016203704</v>
      </c>
      <c r="M2601" t="b">
        <v>0</v>
      </c>
      <c r="N2601">
        <v>5</v>
      </c>
      <c r="O2601" s="5">
        <f>($E2601/$D2601)*100</f>
        <v>0.99546510341776351</v>
      </c>
      <c r="P2601">
        <f>AVERAGE($E2601,$N2601)</f>
        <v>47.5</v>
      </c>
      <c r="Q2601" t="s">
        <v>8336</v>
      </c>
      <c r="R2601" t="s">
        <v>8337</v>
      </c>
      <c r="S2601" t="s">
        <v>8284</v>
      </c>
      <c r="T2601" t="b">
        <v>0</v>
      </c>
    </row>
    <row r="2602" spans="1:20" ht="49.5" x14ac:dyDescent="0.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 s="9">
        <f>(I2602/86400)+25569+(-5/24)</f>
        <v>42454.650462962956</v>
      </c>
      <c r="K2602">
        <v>1453757800</v>
      </c>
      <c r="L2602" s="9">
        <f>($K2602/86400)+DATE(1970,1,1)</f>
        <v>42394.900462962964</v>
      </c>
      <c r="M2602" t="b">
        <v>0</v>
      </c>
      <c r="N2602">
        <v>30</v>
      </c>
      <c r="O2602" s="5">
        <f>($E2602/$D2602)*100</f>
        <v>6.9320000000000004</v>
      </c>
      <c r="P2602">
        <f>AVERAGE($E2602,$N2602)</f>
        <v>1748</v>
      </c>
      <c r="Q2602" t="s">
        <v>8336</v>
      </c>
      <c r="R2602" t="s">
        <v>8337</v>
      </c>
      <c r="S2602" t="s">
        <v>8284</v>
      </c>
      <c r="T2602" t="b">
        <v>0</v>
      </c>
    </row>
    <row r="2603" spans="1:20" ht="66" x14ac:dyDescent="0.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 s="9">
        <f>(I2603/86400)+25569+(-5/24)</f>
        <v>41164.957638888889</v>
      </c>
      <c r="K2603">
        <v>1346276349</v>
      </c>
      <c r="L2603" s="9">
        <f>($K2603/86400)+DATE(1970,1,1)</f>
        <v>41150.902187500003</v>
      </c>
      <c r="M2603" t="b">
        <v>1</v>
      </c>
      <c r="N2603">
        <v>151</v>
      </c>
      <c r="O2603" s="5">
        <f>($E2603/$D2603)*100</f>
        <v>661.4</v>
      </c>
      <c r="P2603">
        <f>AVERAGE($E2603,$N2603)</f>
        <v>1729</v>
      </c>
      <c r="Q2603" t="s">
        <v>8319</v>
      </c>
      <c r="R2603" t="s">
        <v>8355</v>
      </c>
      <c r="S2603" t="s">
        <v>8301</v>
      </c>
      <c r="T2603" t="b">
        <v>1</v>
      </c>
    </row>
    <row r="2604" spans="1:20" ht="49.5" x14ac:dyDescent="0.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 s="9">
        <f>(I2604/86400)+25569+(-5/24)</f>
        <v>41955.680555555555</v>
      </c>
      <c r="K2604">
        <v>1412358968</v>
      </c>
      <c r="L2604" s="9">
        <f>($K2604/86400)+DATE(1970,1,1)</f>
        <v>41915.747314814813</v>
      </c>
      <c r="M2604" t="b">
        <v>1</v>
      </c>
      <c r="N2604">
        <v>489</v>
      </c>
      <c r="O2604" s="5">
        <f>($E2604/$D2604)*100</f>
        <v>326.0916666666667</v>
      </c>
      <c r="P2604">
        <f>AVERAGE($E2604,$N2604)</f>
        <v>19810</v>
      </c>
      <c r="Q2604" t="s">
        <v>8319</v>
      </c>
      <c r="R2604" t="s">
        <v>8355</v>
      </c>
      <c r="S2604" t="s">
        <v>8301</v>
      </c>
      <c r="T2604" t="b">
        <v>1</v>
      </c>
    </row>
    <row r="2605" spans="1:20" ht="49.5" x14ac:dyDescent="0.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 s="9">
        <f>(I2605/86400)+25569+(-5/24)</f>
        <v>41631.704328703701</v>
      </c>
      <c r="K2605">
        <v>1386626054</v>
      </c>
      <c r="L2605" s="9">
        <f>($K2605/86400)+DATE(1970,1,1)</f>
        <v>41617.912662037037</v>
      </c>
      <c r="M2605" t="b">
        <v>1</v>
      </c>
      <c r="N2605">
        <v>50</v>
      </c>
      <c r="O2605" s="5">
        <f>($E2605/$D2605)*100</f>
        <v>101.48571428571429</v>
      </c>
      <c r="P2605">
        <f>AVERAGE($E2605,$N2605)</f>
        <v>913</v>
      </c>
      <c r="Q2605" t="s">
        <v>8319</v>
      </c>
      <c r="R2605" t="s">
        <v>8355</v>
      </c>
      <c r="S2605" t="s">
        <v>8301</v>
      </c>
      <c r="T2605" t="b">
        <v>1</v>
      </c>
    </row>
    <row r="2606" spans="1:20" ht="49.5" x14ac:dyDescent="0.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 s="9">
        <f>(I2606/86400)+25569+(-5/24)</f>
        <v>41027.842858796292</v>
      </c>
      <c r="K2606">
        <v>1333070023</v>
      </c>
      <c r="L2606" s="9">
        <f>($K2606/86400)+DATE(1970,1,1)</f>
        <v>40998.051192129627</v>
      </c>
      <c r="M2606" t="b">
        <v>1</v>
      </c>
      <c r="N2606">
        <v>321</v>
      </c>
      <c r="O2606" s="5">
        <f>($E2606/$D2606)*100</f>
        <v>104.21799999999999</v>
      </c>
      <c r="P2606">
        <f>AVERAGE($E2606,$N2606)</f>
        <v>10582.3</v>
      </c>
      <c r="Q2606" t="s">
        <v>8319</v>
      </c>
      <c r="R2606" t="s">
        <v>8355</v>
      </c>
      <c r="S2606" t="s">
        <v>8301</v>
      </c>
      <c r="T2606" t="b">
        <v>1</v>
      </c>
    </row>
    <row r="2607" spans="1:20" ht="66" x14ac:dyDescent="0.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 s="9">
        <f>(I2607/86400)+25569+(-5/24)</f>
        <v>42538.33321759259</v>
      </c>
      <c r="K2607">
        <v>1463576390</v>
      </c>
      <c r="L2607" s="9">
        <f>($K2607/86400)+DATE(1970,1,1)</f>
        <v>42508.541550925926</v>
      </c>
      <c r="M2607" t="b">
        <v>1</v>
      </c>
      <c r="N2607">
        <v>1762</v>
      </c>
      <c r="O2607" s="5">
        <f>($E2607/$D2607)*100</f>
        <v>107.42157000000002</v>
      </c>
      <c r="P2607">
        <f>AVERAGE($E2607,$N2607)</f>
        <v>54591.785000000003</v>
      </c>
      <c r="Q2607" t="s">
        <v>8319</v>
      </c>
      <c r="R2607" t="s">
        <v>8355</v>
      </c>
      <c r="S2607" t="s">
        <v>8301</v>
      </c>
      <c r="T2607" t="b">
        <v>1</v>
      </c>
    </row>
    <row r="2608" spans="1:20" ht="82.5" x14ac:dyDescent="0.3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 s="9">
        <f>(I2608/86400)+25569+(-5/24)</f>
        <v>41758.504421296289</v>
      </c>
      <c r="K2608">
        <v>1396026382</v>
      </c>
      <c r="L2608" s="9">
        <f>($K2608/86400)+DATE(1970,1,1)</f>
        <v>41726.712754629625</v>
      </c>
      <c r="M2608" t="b">
        <v>1</v>
      </c>
      <c r="N2608">
        <v>385</v>
      </c>
      <c r="O2608" s="5">
        <f>($E2608/$D2608)*100</f>
        <v>110.05454545454545</v>
      </c>
      <c r="P2608">
        <f>AVERAGE($E2608,$N2608)</f>
        <v>6245.5</v>
      </c>
      <c r="Q2608" t="s">
        <v>8319</v>
      </c>
      <c r="R2608" t="s">
        <v>8355</v>
      </c>
      <c r="S2608" t="s">
        <v>8301</v>
      </c>
      <c r="T2608" t="b">
        <v>1</v>
      </c>
    </row>
    <row r="2609" spans="1:20" ht="66" x14ac:dyDescent="0.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 s="9">
        <f>(I2609/86400)+25569+(-5/24)</f>
        <v>42227.874999999993</v>
      </c>
      <c r="K2609">
        <v>1435611572</v>
      </c>
      <c r="L2609" s="9">
        <f>($K2609/86400)+DATE(1970,1,1)</f>
        <v>42184.874675925923</v>
      </c>
      <c r="M2609" t="b">
        <v>1</v>
      </c>
      <c r="N2609">
        <v>398</v>
      </c>
      <c r="O2609" s="5">
        <f>($E2609/$D2609)*100</f>
        <v>407.7</v>
      </c>
      <c r="P2609">
        <f>AVERAGE($E2609,$N2609)</f>
        <v>16507</v>
      </c>
      <c r="Q2609" t="s">
        <v>8319</v>
      </c>
      <c r="R2609" t="s">
        <v>8355</v>
      </c>
      <c r="S2609" t="s">
        <v>8301</v>
      </c>
      <c r="T2609" t="b">
        <v>1</v>
      </c>
    </row>
    <row r="2610" spans="1:20" ht="49.5" x14ac:dyDescent="0.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 s="9">
        <f>(I2610/86400)+25569+(-5/24)</f>
        <v>42808.791666666664</v>
      </c>
      <c r="K2610">
        <v>1485976468</v>
      </c>
      <c r="L2610" s="9">
        <f>($K2610/86400)+DATE(1970,1,1)</f>
        <v>42767.801712962959</v>
      </c>
      <c r="M2610" t="b">
        <v>1</v>
      </c>
      <c r="N2610">
        <v>304</v>
      </c>
      <c r="O2610" s="5">
        <f>($E2610/$D2610)*100</f>
        <v>223.92500000000001</v>
      </c>
      <c r="P2610">
        <f>AVERAGE($E2610,$N2610)</f>
        <v>9109</v>
      </c>
      <c r="Q2610" t="s">
        <v>8319</v>
      </c>
      <c r="R2610" t="s">
        <v>8355</v>
      </c>
      <c r="S2610" t="s">
        <v>8301</v>
      </c>
      <c r="T2610" t="b">
        <v>1</v>
      </c>
    </row>
    <row r="2611" spans="1:20" ht="66" x14ac:dyDescent="0.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 s="9">
        <f>(I2611/86400)+25569+(-5/24)</f>
        <v>41105.02952546296</v>
      </c>
      <c r="K2611">
        <v>1339738951</v>
      </c>
      <c r="L2611" s="9">
        <f>($K2611/86400)+DATE(1970,1,1)</f>
        <v>41075.237858796296</v>
      </c>
      <c r="M2611" t="b">
        <v>1</v>
      </c>
      <c r="N2611">
        <v>676</v>
      </c>
      <c r="O2611" s="5">
        <f>($E2611/$D2611)*100</f>
        <v>303.80111428571428</v>
      </c>
      <c r="P2611">
        <f>AVERAGE($E2611,$N2611)</f>
        <v>53503.195</v>
      </c>
      <c r="Q2611" t="s">
        <v>8319</v>
      </c>
      <c r="R2611" t="s">
        <v>8355</v>
      </c>
      <c r="S2611" t="s">
        <v>8301</v>
      </c>
      <c r="T2611" t="b">
        <v>1</v>
      </c>
    </row>
    <row r="2612" spans="1:20" ht="49.5" x14ac:dyDescent="0.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 s="9">
        <f>(I2612/86400)+25569+(-5/24)</f>
        <v>42604.082638888889</v>
      </c>
      <c r="K2612">
        <v>1468444125</v>
      </c>
      <c r="L2612" s="9">
        <f>($K2612/86400)+DATE(1970,1,1)</f>
        <v>42564.881076388891</v>
      </c>
      <c r="M2612" t="b">
        <v>1</v>
      </c>
      <c r="N2612">
        <v>577</v>
      </c>
      <c r="O2612" s="5">
        <f>($E2612/$D2612)*100</f>
        <v>141.3251043268175</v>
      </c>
      <c r="P2612">
        <f>AVERAGE($E2612,$N2612)</f>
        <v>16374.83</v>
      </c>
      <c r="Q2612" t="s">
        <v>8319</v>
      </c>
      <c r="R2612" t="s">
        <v>8355</v>
      </c>
      <c r="S2612" t="s">
        <v>8301</v>
      </c>
      <c r="T2612" t="b">
        <v>1</v>
      </c>
    </row>
    <row r="2613" spans="1:20" ht="66" x14ac:dyDescent="0.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 s="9">
        <f>(I2613/86400)+25569+(-5/24)</f>
        <v>42737.749305555553</v>
      </c>
      <c r="K2613">
        <v>1480493014</v>
      </c>
      <c r="L2613" s="9">
        <f>($K2613/86400)+DATE(1970,1,1)</f>
        <v>42704.335810185185</v>
      </c>
      <c r="M2613" t="b">
        <v>1</v>
      </c>
      <c r="N2613">
        <v>3663</v>
      </c>
      <c r="O2613" s="5">
        <f>($E2613/$D2613)*100</f>
        <v>2790.6363636363635</v>
      </c>
      <c r="P2613">
        <f>AVERAGE($E2613,$N2613)</f>
        <v>155316.5</v>
      </c>
      <c r="Q2613" t="s">
        <v>8319</v>
      </c>
      <c r="R2613" t="s">
        <v>8355</v>
      </c>
      <c r="S2613" t="s">
        <v>8301</v>
      </c>
      <c r="T2613" t="b">
        <v>1</v>
      </c>
    </row>
    <row r="2614" spans="1:20" ht="49.5" x14ac:dyDescent="0.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 s="9">
        <f>(I2614/86400)+25569+(-5/24)</f>
        <v>42012.934837962959</v>
      </c>
      <c r="K2614">
        <v>1418095570</v>
      </c>
      <c r="L2614" s="9">
        <f>($K2614/86400)+DATE(1970,1,1)</f>
        <v>41982.143171296295</v>
      </c>
      <c r="M2614" t="b">
        <v>1</v>
      </c>
      <c r="N2614">
        <v>294</v>
      </c>
      <c r="O2614" s="5">
        <f>($E2614/$D2614)*100</f>
        <v>171.76130000000001</v>
      </c>
      <c r="P2614">
        <f>AVERAGE($E2614,$N2614)</f>
        <v>8735.0650000000005</v>
      </c>
      <c r="Q2614" t="s">
        <v>8319</v>
      </c>
      <c r="R2614" t="s">
        <v>8355</v>
      </c>
      <c r="S2614" t="s">
        <v>8301</v>
      </c>
      <c r="T2614" t="b">
        <v>1</v>
      </c>
    </row>
    <row r="2615" spans="1:20" ht="66" x14ac:dyDescent="0.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 s="9">
        <f>(I2615/86400)+25569+(-5/24)</f>
        <v>41173.609884259255</v>
      </c>
      <c r="K2615">
        <v>1345664294</v>
      </c>
      <c r="L2615" s="9">
        <f>($K2615/86400)+DATE(1970,1,1)</f>
        <v>41143.81821759259</v>
      </c>
      <c r="M2615" t="b">
        <v>1</v>
      </c>
      <c r="N2615">
        <v>28</v>
      </c>
      <c r="O2615" s="5">
        <f>($E2615/$D2615)*100</f>
        <v>101.01333333333334</v>
      </c>
      <c r="P2615">
        <f>AVERAGE($E2615,$N2615)</f>
        <v>3802</v>
      </c>
      <c r="Q2615" t="s">
        <v>8319</v>
      </c>
      <c r="R2615" t="s">
        <v>8355</v>
      </c>
      <c r="S2615" t="s">
        <v>8301</v>
      </c>
      <c r="T2615" t="b">
        <v>1</v>
      </c>
    </row>
    <row r="2616" spans="1:20" ht="66" x14ac:dyDescent="0.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 s="9">
        <f>(I2616/86400)+25569+(-5/24)</f>
        <v>41759</v>
      </c>
      <c r="K2616">
        <v>1396371612</v>
      </c>
      <c r="L2616" s="9">
        <f>($K2616/86400)+DATE(1970,1,1)</f>
        <v>41730.708472222221</v>
      </c>
      <c r="M2616" t="b">
        <v>1</v>
      </c>
      <c r="N2616">
        <v>100</v>
      </c>
      <c r="O2616" s="5">
        <f>($E2616/$D2616)*100</f>
        <v>102</v>
      </c>
      <c r="P2616">
        <f>AVERAGE($E2616,$N2616)</f>
        <v>5405</v>
      </c>
      <c r="Q2616" t="s">
        <v>8319</v>
      </c>
      <c r="R2616" t="s">
        <v>8355</v>
      </c>
      <c r="S2616" t="s">
        <v>8301</v>
      </c>
      <c r="T2616" t="b">
        <v>1</v>
      </c>
    </row>
    <row r="2617" spans="1:20" ht="66" x14ac:dyDescent="0.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 s="9">
        <f>(I2617/86400)+25569+(-5/24)</f>
        <v>42490.291666666664</v>
      </c>
      <c r="K2617">
        <v>1458820564</v>
      </c>
      <c r="L2617" s="9">
        <f>($K2617/86400)+DATE(1970,1,1)</f>
        <v>42453.49726851852</v>
      </c>
      <c r="M2617" t="b">
        <v>0</v>
      </c>
      <c r="N2617">
        <v>72</v>
      </c>
      <c r="O2617" s="5">
        <f>($E2617/$D2617)*100</f>
        <v>169.76511744127936</v>
      </c>
      <c r="P2617">
        <f>AVERAGE($E2617,$N2617)</f>
        <v>1734.5</v>
      </c>
      <c r="Q2617" t="s">
        <v>8319</v>
      </c>
      <c r="R2617" t="s">
        <v>8355</v>
      </c>
      <c r="S2617" t="s">
        <v>8301</v>
      </c>
      <c r="T2617" t="b">
        <v>1</v>
      </c>
    </row>
    <row r="2618" spans="1:20" ht="49.5" x14ac:dyDescent="0.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 s="9">
        <f>(I2618/86400)+25569+(-5/24)</f>
        <v>42241.786215277774</v>
      </c>
      <c r="K2618">
        <v>1437954729</v>
      </c>
      <c r="L2618" s="9">
        <f>($K2618/86400)+DATE(1970,1,1)</f>
        <v>42211.99454861111</v>
      </c>
      <c r="M2618" t="b">
        <v>1</v>
      </c>
      <c r="N2618">
        <v>238</v>
      </c>
      <c r="O2618" s="5">
        <f>($E2618/$D2618)*100</f>
        <v>114.53400000000001</v>
      </c>
      <c r="P2618">
        <f>AVERAGE($E2618,$N2618)</f>
        <v>14435.75</v>
      </c>
      <c r="Q2618" t="s">
        <v>8319</v>
      </c>
      <c r="R2618" t="s">
        <v>8355</v>
      </c>
      <c r="S2618" t="s">
        <v>8301</v>
      </c>
      <c r="T2618" t="b">
        <v>1</v>
      </c>
    </row>
    <row r="2619" spans="1:20" ht="66" x14ac:dyDescent="0.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 s="9">
        <f>(I2619/86400)+25569+(-5/24)</f>
        <v>41932.666099537033</v>
      </c>
      <c r="K2619">
        <v>1411246751</v>
      </c>
      <c r="L2619" s="9">
        <f>($K2619/86400)+DATE(1970,1,1)</f>
        <v>41902.874432870369</v>
      </c>
      <c r="M2619" t="b">
        <v>1</v>
      </c>
      <c r="N2619">
        <v>159</v>
      </c>
      <c r="O2619" s="5">
        <f>($E2619/$D2619)*100</f>
        <v>877.6</v>
      </c>
      <c r="P2619">
        <f>AVERAGE($E2619,$N2619)</f>
        <v>2273.5</v>
      </c>
      <c r="Q2619" t="s">
        <v>8319</v>
      </c>
      <c r="R2619" t="s">
        <v>8355</v>
      </c>
      <c r="S2619" t="s">
        <v>8301</v>
      </c>
      <c r="T2619" t="b">
        <v>1</v>
      </c>
    </row>
    <row r="2620" spans="1:20" ht="33" x14ac:dyDescent="0.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 s="9">
        <f>(I2620/86400)+25569+(-5/24)</f>
        <v>42339.625706018516</v>
      </c>
      <c r="K2620">
        <v>1443812461</v>
      </c>
      <c r="L2620" s="9">
        <f>($K2620/86400)+DATE(1970,1,1)</f>
        <v>42279.792372685188</v>
      </c>
      <c r="M2620" t="b">
        <v>1</v>
      </c>
      <c r="N2620">
        <v>77</v>
      </c>
      <c r="O2620" s="5">
        <f>($E2620/$D2620)*100</f>
        <v>105.38666666666667</v>
      </c>
      <c r="P2620">
        <f>AVERAGE($E2620,$N2620)</f>
        <v>7942.5</v>
      </c>
      <c r="Q2620" t="s">
        <v>8319</v>
      </c>
      <c r="R2620" t="s">
        <v>8355</v>
      </c>
      <c r="S2620" t="s">
        <v>8301</v>
      </c>
      <c r="T2620" t="b">
        <v>1</v>
      </c>
    </row>
    <row r="2621" spans="1:20" ht="66" x14ac:dyDescent="0.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 s="9">
        <f>(I2621/86400)+25569+(-5/24)</f>
        <v>42300.249999999993</v>
      </c>
      <c r="K2621">
        <v>1443302004</v>
      </c>
      <c r="L2621" s="9">
        <f>($K2621/86400)+DATE(1970,1,1)</f>
        <v>42273.884305555555</v>
      </c>
      <c r="M2621" t="b">
        <v>1</v>
      </c>
      <c r="N2621">
        <v>53</v>
      </c>
      <c r="O2621" s="5">
        <f>($E2621/$D2621)*100</f>
        <v>188.39999999999998</v>
      </c>
      <c r="P2621">
        <f>AVERAGE($E2621,$N2621)</f>
        <v>968.5</v>
      </c>
      <c r="Q2621" t="s">
        <v>8319</v>
      </c>
      <c r="R2621" t="s">
        <v>8355</v>
      </c>
      <c r="S2621" t="s">
        <v>8301</v>
      </c>
      <c r="T2621" t="b">
        <v>1</v>
      </c>
    </row>
    <row r="2622" spans="1:20" ht="66" x14ac:dyDescent="0.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 s="9">
        <f>(I2622/86400)+25569+(-5/24)</f>
        <v>42287.833333333336</v>
      </c>
      <c r="K2622">
        <v>1441339242</v>
      </c>
      <c r="L2622" s="9">
        <f>($K2622/86400)+DATE(1970,1,1)</f>
        <v>42251.16715277778</v>
      </c>
      <c r="M2622" t="b">
        <v>1</v>
      </c>
      <c r="N2622">
        <v>1251</v>
      </c>
      <c r="O2622" s="5">
        <f>($E2622/$D2622)*100</f>
        <v>143.65230769230772</v>
      </c>
      <c r="P2622">
        <f>AVERAGE($E2622,$N2622)</f>
        <v>47312.5</v>
      </c>
      <c r="Q2622" t="s">
        <v>8319</v>
      </c>
      <c r="R2622" t="s">
        <v>8355</v>
      </c>
      <c r="S2622" t="s">
        <v>8301</v>
      </c>
      <c r="T2622" t="b">
        <v>1</v>
      </c>
    </row>
    <row r="2623" spans="1:20" ht="66" x14ac:dyDescent="0.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 s="9">
        <f>(I2623/86400)+25569+(-5/24)</f>
        <v>42145.539212962962</v>
      </c>
      <c r="K2623">
        <v>1429638988</v>
      </c>
      <c r="L2623" s="9">
        <f>($K2623/86400)+DATE(1970,1,1)</f>
        <v>42115.747546296298</v>
      </c>
      <c r="M2623" t="b">
        <v>1</v>
      </c>
      <c r="N2623">
        <v>465</v>
      </c>
      <c r="O2623" s="5">
        <f>($E2623/$D2623)*100</f>
        <v>145.88</v>
      </c>
      <c r="P2623">
        <f>AVERAGE($E2623,$N2623)</f>
        <v>11173.5</v>
      </c>
      <c r="Q2623" t="s">
        <v>8319</v>
      </c>
      <c r="R2623" t="s">
        <v>8355</v>
      </c>
      <c r="S2623" t="s">
        <v>8301</v>
      </c>
      <c r="T2623" t="b">
        <v>1</v>
      </c>
    </row>
    <row r="2624" spans="1:20" ht="66" x14ac:dyDescent="0.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 s="9">
        <f>(I2624/86400)+25569+(-5/24)</f>
        <v>42734.534907407404</v>
      </c>
      <c r="K2624">
        <v>1479232216</v>
      </c>
      <c r="L2624" s="9">
        <f>($K2624/86400)+DATE(1970,1,1)</f>
        <v>42689.74324074074</v>
      </c>
      <c r="M2624" t="b">
        <v>0</v>
      </c>
      <c r="N2624">
        <v>74</v>
      </c>
      <c r="O2624" s="5">
        <f>($E2624/$D2624)*100</f>
        <v>131.184</v>
      </c>
      <c r="P2624">
        <f>AVERAGE($E2624,$N2624)</f>
        <v>1020.88</v>
      </c>
      <c r="Q2624" t="s">
        <v>8319</v>
      </c>
      <c r="R2624" t="s">
        <v>8355</v>
      </c>
      <c r="S2624" t="s">
        <v>8301</v>
      </c>
      <c r="T2624" t="b">
        <v>1</v>
      </c>
    </row>
    <row r="2625" spans="1:20" ht="66" x14ac:dyDescent="0.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 s="9">
        <f>(I2625/86400)+25569+(-5/24)</f>
        <v>42706.048217592594</v>
      </c>
      <c r="K2625">
        <v>1479449366</v>
      </c>
      <c r="L2625" s="9">
        <f>($K2625/86400)+DATE(1970,1,1)</f>
        <v>42692.256550925929</v>
      </c>
      <c r="M2625" t="b">
        <v>0</v>
      </c>
      <c r="N2625">
        <v>62</v>
      </c>
      <c r="O2625" s="5">
        <f>($E2625/$D2625)*100</f>
        <v>113.99999999999999</v>
      </c>
      <c r="P2625">
        <f>AVERAGE($E2625,$N2625)</f>
        <v>1171</v>
      </c>
      <c r="Q2625" t="s">
        <v>8319</v>
      </c>
      <c r="R2625" t="s">
        <v>8355</v>
      </c>
      <c r="S2625" t="s">
        <v>8301</v>
      </c>
      <c r="T2625" t="b">
        <v>1</v>
      </c>
    </row>
    <row r="2626" spans="1:20" ht="66" x14ac:dyDescent="0.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 s="9">
        <f>(I2626/86400)+25569+(-5/24)</f>
        <v>41165.213217592587</v>
      </c>
      <c r="K2626">
        <v>1345716422</v>
      </c>
      <c r="L2626" s="9">
        <f>($K2626/86400)+DATE(1970,1,1)</f>
        <v>41144.421550925923</v>
      </c>
      <c r="M2626" t="b">
        <v>0</v>
      </c>
      <c r="N2626">
        <v>3468</v>
      </c>
      <c r="O2626" s="5">
        <f>($E2626/$D2626)*100</f>
        <v>1379.4206249999997</v>
      </c>
      <c r="P2626">
        <f>AVERAGE($E2626,$N2626)</f>
        <v>56910.824999999997</v>
      </c>
      <c r="Q2626" t="s">
        <v>8319</v>
      </c>
      <c r="R2626" t="s">
        <v>8355</v>
      </c>
      <c r="S2626" t="s">
        <v>8301</v>
      </c>
      <c r="T2626" t="b">
        <v>1</v>
      </c>
    </row>
    <row r="2627" spans="1:20" ht="66" x14ac:dyDescent="0.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 s="9">
        <f>(I2627/86400)+25569+(-5/24)</f>
        <v>42683.643611111103</v>
      </c>
      <c r="K2627">
        <v>1476559608</v>
      </c>
      <c r="L2627" s="9">
        <f>($K2627/86400)+DATE(1970,1,1)</f>
        <v>42658.810277777782</v>
      </c>
      <c r="M2627" t="b">
        <v>0</v>
      </c>
      <c r="N2627">
        <v>52</v>
      </c>
      <c r="O2627" s="5">
        <f>($E2627/$D2627)*100</f>
        <v>956</v>
      </c>
      <c r="P2627">
        <f>AVERAGE($E2627,$N2627)</f>
        <v>743</v>
      </c>
      <c r="Q2627" t="s">
        <v>8319</v>
      </c>
      <c r="R2627" t="s">
        <v>8355</v>
      </c>
      <c r="S2627" t="s">
        <v>8301</v>
      </c>
      <c r="T2627" t="b">
        <v>1</v>
      </c>
    </row>
    <row r="2628" spans="1:20" ht="49.5" x14ac:dyDescent="0.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 s="9">
        <f>(I2628/86400)+25569+(-5/24)</f>
        <v>42158.41978009259</v>
      </c>
      <c r="K2628">
        <v>1430751869</v>
      </c>
      <c r="L2628" s="9">
        <f>($K2628/86400)+DATE(1970,1,1)</f>
        <v>42128.628113425926</v>
      </c>
      <c r="M2628" t="b">
        <v>0</v>
      </c>
      <c r="N2628">
        <v>50</v>
      </c>
      <c r="O2628" s="5">
        <f>($E2628/$D2628)*100</f>
        <v>112.00000000000001</v>
      </c>
      <c r="P2628">
        <f>AVERAGE($E2628,$N2628)</f>
        <v>1425</v>
      </c>
      <c r="Q2628" t="s">
        <v>8319</v>
      </c>
      <c r="R2628" t="s">
        <v>8355</v>
      </c>
      <c r="S2628" t="s">
        <v>8301</v>
      </c>
      <c r="T2628" t="b">
        <v>1</v>
      </c>
    </row>
    <row r="2629" spans="1:20" ht="66" x14ac:dyDescent="0.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 s="9">
        <f>(I2629/86400)+25569+(-5/24)</f>
        <v>42334.662743055553</v>
      </c>
      <c r="K2629">
        <v>1445975661</v>
      </c>
      <c r="L2629" s="9">
        <f>($K2629/86400)+DATE(1970,1,1)</f>
        <v>42304.829409722224</v>
      </c>
      <c r="M2629" t="b">
        <v>0</v>
      </c>
      <c r="N2629">
        <v>45</v>
      </c>
      <c r="O2629" s="5">
        <f>($E2629/$D2629)*100</f>
        <v>646.66666666666663</v>
      </c>
      <c r="P2629">
        <f>AVERAGE($E2629,$N2629)</f>
        <v>507.5</v>
      </c>
      <c r="Q2629" t="s">
        <v>8319</v>
      </c>
      <c r="R2629" t="s">
        <v>8355</v>
      </c>
      <c r="S2629" t="s">
        <v>8301</v>
      </c>
      <c r="T2629" t="b">
        <v>1</v>
      </c>
    </row>
    <row r="2630" spans="1:20" ht="49.5" x14ac:dyDescent="0.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 s="9">
        <f>(I2630/86400)+25569+(-5/24)</f>
        <v>41973.757719907408</v>
      </c>
      <c r="K2630">
        <v>1415661067</v>
      </c>
      <c r="L2630" s="9">
        <f>($K2630/86400)+DATE(1970,1,1)</f>
        <v>41953.966053240743</v>
      </c>
      <c r="M2630" t="b">
        <v>0</v>
      </c>
      <c r="N2630">
        <v>21</v>
      </c>
      <c r="O2630" s="5">
        <f>($E2630/$D2630)*100</f>
        <v>110.36948748510132</v>
      </c>
      <c r="P2630">
        <f>AVERAGE($E2630,$N2630)</f>
        <v>473.5</v>
      </c>
      <c r="Q2630" t="s">
        <v>8319</v>
      </c>
      <c r="R2630" t="s">
        <v>8355</v>
      </c>
      <c r="S2630" t="s">
        <v>8301</v>
      </c>
      <c r="T2630" t="b">
        <v>1</v>
      </c>
    </row>
    <row r="2631" spans="1:20" ht="49.5" x14ac:dyDescent="0.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 s="9">
        <f>(I2631/86400)+25569+(-5/24)</f>
        <v>42138.330115740733</v>
      </c>
      <c r="K2631">
        <v>1429016122</v>
      </c>
      <c r="L2631" s="9">
        <f>($K2631/86400)+DATE(1970,1,1)</f>
        <v>42108.538449074069</v>
      </c>
      <c r="M2631" t="b">
        <v>0</v>
      </c>
      <c r="N2631">
        <v>100</v>
      </c>
      <c r="O2631" s="5">
        <f>($E2631/$D2631)*100</f>
        <v>127.74000000000001</v>
      </c>
      <c r="P2631">
        <f>AVERAGE($E2631,$N2631)</f>
        <v>3243.5</v>
      </c>
      <c r="Q2631" t="s">
        <v>8319</v>
      </c>
      <c r="R2631" t="s">
        <v>8355</v>
      </c>
      <c r="S2631" t="s">
        <v>8301</v>
      </c>
      <c r="T2631" t="b">
        <v>1</v>
      </c>
    </row>
    <row r="2632" spans="1:20" ht="66" x14ac:dyDescent="0.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 s="9">
        <f>(I2632/86400)+25569+(-5/24)</f>
        <v>42551.208333333336</v>
      </c>
      <c r="K2632">
        <v>1464921112</v>
      </c>
      <c r="L2632" s="9">
        <f>($K2632/86400)+DATE(1970,1,1)</f>
        <v>42524.105462962965</v>
      </c>
      <c r="M2632" t="b">
        <v>0</v>
      </c>
      <c r="N2632">
        <v>81</v>
      </c>
      <c r="O2632" s="5">
        <f>($E2632/$D2632)*100</f>
        <v>157.9</v>
      </c>
      <c r="P2632">
        <f>AVERAGE($E2632,$N2632)</f>
        <v>1619.5</v>
      </c>
      <c r="Q2632" t="s">
        <v>8319</v>
      </c>
      <c r="R2632" t="s">
        <v>8355</v>
      </c>
      <c r="S2632" t="s">
        <v>8301</v>
      </c>
      <c r="T2632" t="b">
        <v>1</v>
      </c>
    </row>
    <row r="2633" spans="1:20" ht="49.5" x14ac:dyDescent="0.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 s="9">
        <f>(I2633/86400)+25569+(-5/24)</f>
        <v>42245.960960648146</v>
      </c>
      <c r="K2633">
        <v>1438488227</v>
      </c>
      <c r="L2633" s="9">
        <f>($K2633/86400)+DATE(1970,1,1)</f>
        <v>42218.169293981482</v>
      </c>
      <c r="M2633" t="b">
        <v>0</v>
      </c>
      <c r="N2633">
        <v>286</v>
      </c>
      <c r="O2633" s="5">
        <f>($E2633/$D2633)*100</f>
        <v>114.66525000000001</v>
      </c>
      <c r="P2633">
        <f>AVERAGE($E2633,$N2633)</f>
        <v>11609.525</v>
      </c>
      <c r="Q2633" t="s">
        <v>8319</v>
      </c>
      <c r="R2633" t="s">
        <v>8355</v>
      </c>
      <c r="S2633" t="s">
        <v>8301</v>
      </c>
      <c r="T2633" t="b">
        <v>1</v>
      </c>
    </row>
    <row r="2634" spans="1:20" ht="49.5" x14ac:dyDescent="0.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 s="9">
        <f>(I2634/86400)+25569+(-5/24)</f>
        <v>42518.853460648148</v>
      </c>
      <c r="K2634">
        <v>1462325339</v>
      </c>
      <c r="L2634" s="9">
        <f>($K2634/86400)+DATE(1970,1,1)</f>
        <v>42494.061793981484</v>
      </c>
      <c r="M2634" t="b">
        <v>0</v>
      </c>
      <c r="N2634">
        <v>42</v>
      </c>
      <c r="O2634" s="5">
        <f>($E2634/$D2634)*100</f>
        <v>137.00934579439252</v>
      </c>
      <c r="P2634">
        <f>AVERAGE($E2634,$N2634)</f>
        <v>754</v>
      </c>
      <c r="Q2634" t="s">
        <v>8319</v>
      </c>
      <c r="R2634" t="s">
        <v>8355</v>
      </c>
      <c r="S2634" t="s">
        <v>8301</v>
      </c>
      <c r="T2634" t="b">
        <v>1</v>
      </c>
    </row>
    <row r="2635" spans="1:20" ht="66" x14ac:dyDescent="0.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 s="9">
        <f>(I2635/86400)+25569+(-5/24)</f>
        <v>41697.75</v>
      </c>
      <c r="K2635">
        <v>1390938332</v>
      </c>
      <c r="L2635" s="9">
        <f>($K2635/86400)+DATE(1970,1,1)</f>
        <v>41667.823287037041</v>
      </c>
      <c r="M2635" t="b">
        <v>0</v>
      </c>
      <c r="N2635">
        <v>199</v>
      </c>
      <c r="O2635" s="5">
        <f>($E2635/$D2635)*100</f>
        <v>354.62</v>
      </c>
      <c r="P2635">
        <f>AVERAGE($E2635,$N2635)</f>
        <v>8965</v>
      </c>
      <c r="Q2635" t="s">
        <v>8319</v>
      </c>
      <c r="R2635" t="s">
        <v>8355</v>
      </c>
      <c r="S2635" t="s">
        <v>8301</v>
      </c>
      <c r="T2635" t="b">
        <v>1</v>
      </c>
    </row>
    <row r="2636" spans="1:20" ht="66" x14ac:dyDescent="0.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 s="9">
        <f>(I2636/86400)+25569+(-5/24)</f>
        <v>42642.448159722218</v>
      </c>
      <c r="K2636">
        <v>1472571921</v>
      </c>
      <c r="L2636" s="9">
        <f>($K2636/86400)+DATE(1970,1,1)</f>
        <v>42612.656493055554</v>
      </c>
      <c r="M2636" t="b">
        <v>0</v>
      </c>
      <c r="N2636">
        <v>25</v>
      </c>
      <c r="O2636" s="5">
        <f>($E2636/$D2636)*100</f>
        <v>106.02150537634409</v>
      </c>
      <c r="P2636">
        <f>AVERAGE($E2636,$N2636)</f>
        <v>505.5</v>
      </c>
      <c r="Q2636" t="s">
        <v>8319</v>
      </c>
      <c r="R2636" t="s">
        <v>8355</v>
      </c>
      <c r="S2636" t="s">
        <v>8301</v>
      </c>
      <c r="T2636" t="b">
        <v>1</v>
      </c>
    </row>
    <row r="2637" spans="1:20" ht="66" x14ac:dyDescent="0.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 s="9">
        <f>(I2637/86400)+25569+(-5/24)</f>
        <v>42072.700937499998</v>
      </c>
      <c r="K2637">
        <v>1422917361</v>
      </c>
      <c r="L2637" s="9">
        <f>($K2637/86400)+DATE(1970,1,1)</f>
        <v>42037.950937500005</v>
      </c>
      <c r="M2637" t="b">
        <v>0</v>
      </c>
      <c r="N2637">
        <v>84</v>
      </c>
      <c r="O2637" s="5">
        <f>($E2637/$D2637)*100</f>
        <v>100</v>
      </c>
      <c r="P2637">
        <f>AVERAGE($E2637,$N2637)</f>
        <v>5792</v>
      </c>
      <c r="Q2637" t="s">
        <v>8319</v>
      </c>
      <c r="R2637" t="s">
        <v>8355</v>
      </c>
      <c r="S2637" t="s">
        <v>8301</v>
      </c>
      <c r="T2637" t="b">
        <v>1</v>
      </c>
    </row>
    <row r="2638" spans="1:20" ht="66" x14ac:dyDescent="0.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 s="9">
        <f>(I2638/86400)+25569+(-5/24)</f>
        <v>42658.833333333336</v>
      </c>
      <c r="K2638">
        <v>1474641914</v>
      </c>
      <c r="L2638" s="9">
        <f>($K2638/86400)+DATE(1970,1,1)</f>
        <v>42636.614745370374</v>
      </c>
      <c r="M2638" t="b">
        <v>0</v>
      </c>
      <c r="N2638">
        <v>50</v>
      </c>
      <c r="O2638" s="5">
        <f>($E2638/$D2638)*100</f>
        <v>187.3</v>
      </c>
      <c r="P2638">
        <f>AVERAGE($E2638,$N2638)</f>
        <v>961.5</v>
      </c>
      <c r="Q2638" t="s">
        <v>8319</v>
      </c>
      <c r="R2638" t="s">
        <v>8355</v>
      </c>
      <c r="S2638" t="s">
        <v>8301</v>
      </c>
      <c r="T2638" t="b">
        <v>1</v>
      </c>
    </row>
    <row r="2639" spans="1:20" ht="49.5" x14ac:dyDescent="0.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 s="9">
        <f>(I2639/86400)+25569+(-5/24)</f>
        <v>42655.341145833336</v>
      </c>
      <c r="K2639">
        <v>1474895475</v>
      </c>
      <c r="L2639" s="9">
        <f>($K2639/86400)+DATE(1970,1,1)</f>
        <v>42639.549479166672</v>
      </c>
      <c r="M2639" t="b">
        <v>0</v>
      </c>
      <c r="N2639">
        <v>26</v>
      </c>
      <c r="O2639" s="5">
        <f>($E2639/$D2639)*100</f>
        <v>166.2</v>
      </c>
      <c r="P2639">
        <f>AVERAGE($E2639,$N2639)</f>
        <v>428.5</v>
      </c>
      <c r="Q2639" t="s">
        <v>8319</v>
      </c>
      <c r="R2639" t="s">
        <v>8355</v>
      </c>
      <c r="S2639" t="s">
        <v>8301</v>
      </c>
      <c r="T2639" t="b">
        <v>1</v>
      </c>
    </row>
    <row r="2640" spans="1:20" ht="66" x14ac:dyDescent="0.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 s="9">
        <f>(I2640/86400)+25569+(-5/24)</f>
        <v>42019.70480324074</v>
      </c>
      <c r="K2640">
        <v>1418766895</v>
      </c>
      <c r="L2640" s="9">
        <f>($K2640/86400)+DATE(1970,1,1)</f>
        <v>41989.913136574076</v>
      </c>
      <c r="M2640" t="b">
        <v>0</v>
      </c>
      <c r="N2640">
        <v>14</v>
      </c>
      <c r="O2640" s="5">
        <f>($E2640/$D2640)*100</f>
        <v>101.72910662824208</v>
      </c>
      <c r="P2640">
        <f>AVERAGE($E2640,$N2640)</f>
        <v>183.5</v>
      </c>
      <c r="Q2640" t="s">
        <v>8319</v>
      </c>
      <c r="R2640" t="s">
        <v>8355</v>
      </c>
      <c r="S2640" t="s">
        <v>8301</v>
      </c>
      <c r="T2640" t="b">
        <v>1</v>
      </c>
    </row>
    <row r="2641" spans="1:20" ht="66" x14ac:dyDescent="0.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 s="9">
        <f>(I2641/86400)+25569+(-5/24)</f>
        <v>42054.656805555554</v>
      </c>
      <c r="K2641">
        <v>1421786748</v>
      </c>
      <c r="L2641" s="9">
        <f>($K2641/86400)+DATE(1970,1,1)</f>
        <v>42024.86513888889</v>
      </c>
      <c r="M2641" t="b">
        <v>0</v>
      </c>
      <c r="N2641">
        <v>49</v>
      </c>
      <c r="O2641" s="5">
        <f>($E2641/$D2641)*100</f>
        <v>164</v>
      </c>
      <c r="P2641">
        <f>AVERAGE($E2641,$N2641)</f>
        <v>270.5</v>
      </c>
      <c r="Q2641" t="s">
        <v>8319</v>
      </c>
      <c r="R2641" t="s">
        <v>8355</v>
      </c>
      <c r="S2641" t="s">
        <v>8301</v>
      </c>
      <c r="T2641" t="b">
        <v>1</v>
      </c>
    </row>
    <row r="2642" spans="1:20" ht="82.5" x14ac:dyDescent="0.3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 s="9">
        <f>(I2642/86400)+25569+(-5/24)</f>
        <v>42162.952245370368</v>
      </c>
      <c r="K2642">
        <v>1428551474</v>
      </c>
      <c r="L2642" s="9">
        <f>($K2642/86400)+DATE(1970,1,1)</f>
        <v>42103.160578703704</v>
      </c>
      <c r="M2642" t="b">
        <v>0</v>
      </c>
      <c r="N2642">
        <v>69</v>
      </c>
      <c r="O2642" s="5">
        <f>($E2642/$D2642)*100</f>
        <v>105.66666666666666</v>
      </c>
      <c r="P2642">
        <f>AVERAGE($E2642,$N2642)</f>
        <v>1619.5</v>
      </c>
      <c r="Q2642" t="s">
        <v>8319</v>
      </c>
      <c r="R2642" t="s">
        <v>8355</v>
      </c>
      <c r="S2642" t="s">
        <v>8301</v>
      </c>
      <c r="T2642" t="b">
        <v>1</v>
      </c>
    </row>
    <row r="2643" spans="1:20" ht="33" x14ac:dyDescent="0.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 s="9">
        <f>(I2643/86400)+25569+(-5/24)</f>
        <v>41897.631249999999</v>
      </c>
      <c r="K2643">
        <v>1409341863</v>
      </c>
      <c r="L2643" s="9">
        <f>($K2643/86400)+DATE(1970,1,1)</f>
        <v>41880.827118055553</v>
      </c>
      <c r="M2643" t="b">
        <v>0</v>
      </c>
      <c r="N2643">
        <v>1</v>
      </c>
      <c r="O2643" s="5">
        <f>($E2643/$D2643)*100</f>
        <v>1</v>
      </c>
      <c r="P2643">
        <f>AVERAGE($E2643,$N2643)</f>
        <v>8</v>
      </c>
      <c r="Q2643" t="s">
        <v>8319</v>
      </c>
      <c r="R2643" t="s">
        <v>8355</v>
      </c>
      <c r="S2643" t="s">
        <v>8301</v>
      </c>
      <c r="T2643" t="b">
        <v>0</v>
      </c>
    </row>
    <row r="2644" spans="1:20" ht="66" x14ac:dyDescent="0.3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 s="9">
        <f>(I2644/86400)+25569+(-5/24)</f>
        <v>42566.081249999996</v>
      </c>
      <c r="K2644">
        <v>1465970108</v>
      </c>
      <c r="L2644" s="9">
        <f>($K2644/86400)+DATE(1970,1,1)</f>
        <v>42536.246620370366</v>
      </c>
      <c r="M2644" t="b">
        <v>0</v>
      </c>
      <c r="N2644">
        <v>0</v>
      </c>
      <c r="O2644" s="5">
        <f>($E2644/$D2644)*100</f>
        <v>0</v>
      </c>
      <c r="P2644">
        <f>AVERAGE($E2644,$N2644)</f>
        <v>0</v>
      </c>
      <c r="Q2644" t="s">
        <v>8319</v>
      </c>
      <c r="R2644" t="s">
        <v>8355</v>
      </c>
      <c r="S2644" t="s">
        <v>8301</v>
      </c>
      <c r="T2644" t="b">
        <v>0</v>
      </c>
    </row>
    <row r="2645" spans="1:20" ht="66" x14ac:dyDescent="0.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 s="9">
        <f>(I2645/86400)+25569+(-5/24)</f>
        <v>42725.124305555553</v>
      </c>
      <c r="K2645">
        <v>1479218315</v>
      </c>
      <c r="L2645" s="9">
        <f>($K2645/86400)+DATE(1970,1,1)</f>
        <v>42689.582349537042</v>
      </c>
      <c r="M2645" t="b">
        <v>1</v>
      </c>
      <c r="N2645">
        <v>1501</v>
      </c>
      <c r="O2645" s="5">
        <f>($E2645/$D2645)*100</f>
        <v>33.559730999999999</v>
      </c>
      <c r="P2645">
        <f>AVERAGE($E2645,$N2645)</f>
        <v>168549.155</v>
      </c>
      <c r="Q2645" t="s">
        <v>8319</v>
      </c>
      <c r="R2645" t="s">
        <v>8355</v>
      </c>
      <c r="S2645" t="s">
        <v>8301</v>
      </c>
      <c r="T2645" t="b">
        <v>0</v>
      </c>
    </row>
    <row r="2646" spans="1:20" ht="49.5" x14ac:dyDescent="0.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 s="9">
        <f>(I2646/86400)+25569+(-5/24)</f>
        <v>42804.583738425928</v>
      </c>
      <c r="K2646">
        <v>1486580435</v>
      </c>
      <c r="L2646" s="9">
        <f>($K2646/86400)+DATE(1970,1,1)</f>
        <v>42774.792071759264</v>
      </c>
      <c r="M2646" t="b">
        <v>1</v>
      </c>
      <c r="N2646">
        <v>52</v>
      </c>
      <c r="O2646" s="5">
        <f>($E2646/$D2646)*100</f>
        <v>2.0529999999999999</v>
      </c>
      <c r="P2646">
        <f>AVERAGE($E2646,$N2646)</f>
        <v>1052.5</v>
      </c>
      <c r="Q2646" t="s">
        <v>8319</v>
      </c>
      <c r="R2646" t="s">
        <v>8355</v>
      </c>
      <c r="S2646" t="s">
        <v>8301</v>
      </c>
      <c r="T2646" t="b">
        <v>0</v>
      </c>
    </row>
    <row r="2647" spans="1:20" ht="66" x14ac:dyDescent="0.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 s="9">
        <f>(I2647/86400)+25569+(-5/24)</f>
        <v>41951.675960648143</v>
      </c>
      <c r="K2647">
        <v>1412885603</v>
      </c>
      <c r="L2647" s="9">
        <f>($K2647/86400)+DATE(1970,1,1)</f>
        <v>41921.842627314814</v>
      </c>
      <c r="M2647" t="b">
        <v>1</v>
      </c>
      <c r="N2647">
        <v>23</v>
      </c>
      <c r="O2647" s="5">
        <f>($E2647/$D2647)*100</f>
        <v>10.5</v>
      </c>
      <c r="P2647">
        <f>AVERAGE($E2647,$N2647)</f>
        <v>1061.5</v>
      </c>
      <c r="Q2647" t="s">
        <v>8319</v>
      </c>
      <c r="R2647" t="s">
        <v>8355</v>
      </c>
      <c r="S2647" t="s">
        <v>8301</v>
      </c>
      <c r="T2647" t="b">
        <v>0</v>
      </c>
    </row>
    <row r="2648" spans="1:20" ht="49.5" x14ac:dyDescent="0.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 s="9">
        <f>(I2648/86400)+25569+(-5/24)</f>
        <v>42256.10496527778</v>
      </c>
      <c r="K2648">
        <v>1439191869</v>
      </c>
      <c r="L2648" s="9">
        <f>($K2648/86400)+DATE(1970,1,1)</f>
        <v>42226.313298611116</v>
      </c>
      <c r="M2648" t="b">
        <v>1</v>
      </c>
      <c r="N2648">
        <v>535</v>
      </c>
      <c r="O2648" s="5">
        <f>($E2648/$D2648)*100</f>
        <v>8.4172840000000004</v>
      </c>
      <c r="P2648">
        <f>AVERAGE($E2648,$N2648)</f>
        <v>21310.71</v>
      </c>
      <c r="Q2648" t="s">
        <v>8319</v>
      </c>
      <c r="R2648" t="s">
        <v>8355</v>
      </c>
      <c r="S2648" t="s">
        <v>8301</v>
      </c>
      <c r="T2648" t="b">
        <v>0</v>
      </c>
    </row>
    <row r="2649" spans="1:20" ht="66" x14ac:dyDescent="0.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 s="9">
        <f>(I2649/86400)+25569+(-5/24)</f>
        <v>42230.053460648145</v>
      </c>
      <c r="K2649">
        <v>1436941019</v>
      </c>
      <c r="L2649" s="9">
        <f>($K2649/86400)+DATE(1970,1,1)</f>
        <v>42200.261793981481</v>
      </c>
      <c r="M2649" t="b">
        <v>0</v>
      </c>
      <c r="N2649">
        <v>3</v>
      </c>
      <c r="O2649" s="5">
        <f>($E2649/$D2649)*100</f>
        <v>1.44</v>
      </c>
      <c r="P2649">
        <f>AVERAGE($E2649,$N2649)</f>
        <v>19.5</v>
      </c>
      <c r="Q2649" t="s">
        <v>8319</v>
      </c>
      <c r="R2649" t="s">
        <v>8355</v>
      </c>
      <c r="S2649" t="s">
        <v>8301</v>
      </c>
      <c r="T2649" t="b">
        <v>0</v>
      </c>
    </row>
    <row r="2650" spans="1:20" ht="66" x14ac:dyDescent="0.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 s="9">
        <f>(I2650/86400)+25569+(-5/24)</f>
        <v>42438.506481481476</v>
      </c>
      <c r="K2650">
        <v>1454951360</v>
      </c>
      <c r="L2650" s="9">
        <f>($K2650/86400)+DATE(1970,1,1)</f>
        <v>42408.714814814812</v>
      </c>
      <c r="M2650" t="b">
        <v>0</v>
      </c>
      <c r="N2650">
        <v>6</v>
      </c>
      <c r="O2650" s="5">
        <f>($E2650/$D2650)*100</f>
        <v>0.88333333333333341</v>
      </c>
      <c r="P2650">
        <f>AVERAGE($E2650,$N2650)</f>
        <v>56</v>
      </c>
      <c r="Q2650" t="s">
        <v>8319</v>
      </c>
      <c r="R2650" t="s">
        <v>8355</v>
      </c>
      <c r="S2650" t="s">
        <v>8301</v>
      </c>
      <c r="T2650" t="b">
        <v>0</v>
      </c>
    </row>
    <row r="2651" spans="1:20" ht="33" x14ac:dyDescent="0.3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 s="9">
        <f>(I2651/86400)+25569+(-5/24)</f>
        <v>42401.788668981484</v>
      </c>
      <c r="K2651">
        <v>1449186941</v>
      </c>
      <c r="L2651" s="9">
        <f>($K2651/86400)+DATE(1970,1,1)</f>
        <v>42341.99700231482</v>
      </c>
      <c r="M2651" t="b">
        <v>0</v>
      </c>
      <c r="N2651">
        <v>3</v>
      </c>
      <c r="O2651" s="5">
        <f>($E2651/$D2651)*100</f>
        <v>9.920000000000001E-2</v>
      </c>
      <c r="P2651">
        <f>AVERAGE($E2651,$N2651)</f>
        <v>63.5</v>
      </c>
      <c r="Q2651" t="s">
        <v>8319</v>
      </c>
      <c r="R2651" t="s">
        <v>8355</v>
      </c>
      <c r="S2651" t="s">
        <v>8301</v>
      </c>
      <c r="T2651" t="b">
        <v>0</v>
      </c>
    </row>
    <row r="2652" spans="1:20" ht="66" x14ac:dyDescent="0.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 s="9">
        <f>(I2652/86400)+25569+(-5/24)</f>
        <v>42725.416006944441</v>
      </c>
      <c r="K2652">
        <v>1479740343</v>
      </c>
      <c r="L2652" s="9">
        <f>($K2652/86400)+DATE(1970,1,1)</f>
        <v>42695.624340277776</v>
      </c>
      <c r="M2652" t="b">
        <v>0</v>
      </c>
      <c r="N2652">
        <v>5</v>
      </c>
      <c r="O2652" s="5">
        <f>($E2652/$D2652)*100</f>
        <v>0.59666666666666668</v>
      </c>
      <c r="P2652">
        <f>AVERAGE($E2652,$N2652)</f>
        <v>181.5</v>
      </c>
      <c r="Q2652" t="s">
        <v>8319</v>
      </c>
      <c r="R2652" t="s">
        <v>8355</v>
      </c>
      <c r="S2652" t="s">
        <v>8301</v>
      </c>
      <c r="T2652" t="b">
        <v>0</v>
      </c>
    </row>
    <row r="2653" spans="1:20" ht="66" x14ac:dyDescent="0.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 s="9">
        <f>(I2653/86400)+25569+(-5/24)</f>
        <v>42355.597326388888</v>
      </c>
      <c r="K2653">
        <v>1447960809</v>
      </c>
      <c r="L2653" s="9">
        <f>($K2653/86400)+DATE(1970,1,1)</f>
        <v>42327.805659722224</v>
      </c>
      <c r="M2653" t="b">
        <v>0</v>
      </c>
      <c r="N2653">
        <v>17</v>
      </c>
      <c r="O2653" s="5">
        <f>($E2653/$D2653)*100</f>
        <v>1.8689285714285715</v>
      </c>
      <c r="P2653">
        <f>AVERAGE($E2653,$N2653)</f>
        <v>2625</v>
      </c>
      <c r="Q2653" t="s">
        <v>8319</v>
      </c>
      <c r="R2653" t="s">
        <v>8355</v>
      </c>
      <c r="S2653" t="s">
        <v>8301</v>
      </c>
      <c r="T2653" t="b">
        <v>0</v>
      </c>
    </row>
    <row r="2654" spans="1:20" ht="66" x14ac:dyDescent="0.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 s="9">
        <f>(I2654/86400)+25569+(-5/24)</f>
        <v>41982.950520833336</v>
      </c>
      <c r="K2654">
        <v>1415591325</v>
      </c>
      <c r="L2654" s="9">
        <f>($K2654/86400)+DATE(1970,1,1)</f>
        <v>41953.158854166672</v>
      </c>
      <c r="M2654" t="b">
        <v>0</v>
      </c>
      <c r="N2654">
        <v>11</v>
      </c>
      <c r="O2654" s="5">
        <f>($E2654/$D2654)*100</f>
        <v>0.88500000000000001</v>
      </c>
      <c r="P2654">
        <f>AVERAGE($E2654,$N2654)</f>
        <v>448</v>
      </c>
      <c r="Q2654" t="s">
        <v>8319</v>
      </c>
      <c r="R2654" t="s">
        <v>8355</v>
      </c>
      <c r="S2654" t="s">
        <v>8301</v>
      </c>
      <c r="T2654" t="b">
        <v>0</v>
      </c>
    </row>
    <row r="2655" spans="1:20" ht="49.5" x14ac:dyDescent="0.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 s="9">
        <f>(I2655/86400)+25569+(-5/24)</f>
        <v>41802.958333333328</v>
      </c>
      <c r="K2655">
        <v>1399909127</v>
      </c>
      <c r="L2655" s="9">
        <f>($K2655/86400)+DATE(1970,1,1)</f>
        <v>41771.651932870373</v>
      </c>
      <c r="M2655" t="b">
        <v>0</v>
      </c>
      <c r="N2655">
        <v>70</v>
      </c>
      <c r="O2655" s="5">
        <f>($E2655/$D2655)*100</f>
        <v>11.52156862745098</v>
      </c>
      <c r="P2655">
        <f>AVERAGE($E2655,$N2655)</f>
        <v>2973</v>
      </c>
      <c r="Q2655" t="s">
        <v>8319</v>
      </c>
      <c r="R2655" t="s">
        <v>8355</v>
      </c>
      <c r="S2655" t="s">
        <v>8301</v>
      </c>
      <c r="T2655" t="b">
        <v>0</v>
      </c>
    </row>
    <row r="2656" spans="1:20" ht="66" x14ac:dyDescent="0.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 s="9">
        <f>(I2656/86400)+25569+(-5/24)</f>
        <v>42115.350995370369</v>
      </c>
      <c r="K2656">
        <v>1424442326</v>
      </c>
      <c r="L2656" s="9">
        <f>($K2656/86400)+DATE(1970,1,1)</f>
        <v>42055.600995370369</v>
      </c>
      <c r="M2656" t="b">
        <v>0</v>
      </c>
      <c r="N2656">
        <v>6</v>
      </c>
      <c r="O2656" s="5">
        <f>($E2656/$D2656)*100</f>
        <v>5.1000000000000004E-2</v>
      </c>
      <c r="P2656">
        <f>AVERAGE($E2656,$N2656)</f>
        <v>28.5</v>
      </c>
      <c r="Q2656" t="s">
        <v>8319</v>
      </c>
      <c r="R2656" t="s">
        <v>8355</v>
      </c>
      <c r="S2656" t="s">
        <v>8301</v>
      </c>
      <c r="T2656" t="b">
        <v>0</v>
      </c>
    </row>
    <row r="2657" spans="1:20" x14ac:dyDescent="0.3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 s="9">
        <f>(I2657/86400)+25569+(-5/24)</f>
        <v>42409.624999999993</v>
      </c>
      <c r="K2657">
        <v>1452631647</v>
      </c>
      <c r="L2657" s="9">
        <f>($K2657/86400)+DATE(1970,1,1)</f>
        <v>42381.866284722222</v>
      </c>
      <c r="M2657" t="b">
        <v>0</v>
      </c>
      <c r="N2657">
        <v>43</v>
      </c>
      <c r="O2657" s="5">
        <f>($E2657/$D2657)*100</f>
        <v>21.033333333333335</v>
      </c>
      <c r="P2657">
        <f>AVERAGE($E2657,$N2657)</f>
        <v>1599</v>
      </c>
      <c r="Q2657" t="s">
        <v>8319</v>
      </c>
      <c r="R2657" t="s">
        <v>8355</v>
      </c>
      <c r="S2657" t="s">
        <v>8301</v>
      </c>
      <c r="T2657" t="b">
        <v>0</v>
      </c>
    </row>
    <row r="2658" spans="1:20" ht="33" x14ac:dyDescent="0.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 s="9">
        <f>(I2658/86400)+25569+(-5/24)</f>
        <v>42806.583333333336</v>
      </c>
      <c r="K2658">
        <v>1485966688</v>
      </c>
      <c r="L2658" s="9">
        <f>($K2658/86400)+DATE(1970,1,1)</f>
        <v>42767.688518518524</v>
      </c>
      <c r="M2658" t="b">
        <v>0</v>
      </c>
      <c r="N2658">
        <v>152</v>
      </c>
      <c r="O2658" s="5">
        <f>($E2658/$D2658)*100</f>
        <v>11.436666666666667</v>
      </c>
      <c r="P2658">
        <f>AVERAGE($E2658,$N2658)</f>
        <v>8653.5</v>
      </c>
      <c r="Q2658" t="s">
        <v>8319</v>
      </c>
      <c r="R2658" t="s">
        <v>8355</v>
      </c>
      <c r="S2658" t="s">
        <v>8301</v>
      </c>
      <c r="T2658" t="b">
        <v>0</v>
      </c>
    </row>
    <row r="2659" spans="1:20" ht="66" x14ac:dyDescent="0.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 s="9">
        <f>(I2659/86400)+25569+(-5/24)</f>
        <v>42584.854166666664</v>
      </c>
      <c r="K2659">
        <v>1467325053</v>
      </c>
      <c r="L2659" s="9">
        <f>($K2659/86400)+DATE(1970,1,1)</f>
        <v>42551.928854166668</v>
      </c>
      <c r="M2659" t="b">
        <v>0</v>
      </c>
      <c r="N2659">
        <v>59</v>
      </c>
      <c r="O2659" s="5">
        <f>($E2659/$D2659)*100</f>
        <v>18.737933333333334</v>
      </c>
      <c r="P2659">
        <f>AVERAGE($E2659,$N2659)</f>
        <v>2840.19</v>
      </c>
      <c r="Q2659" t="s">
        <v>8319</v>
      </c>
      <c r="R2659" t="s">
        <v>8355</v>
      </c>
      <c r="S2659" t="s">
        <v>8301</v>
      </c>
      <c r="T2659" t="b">
        <v>0</v>
      </c>
    </row>
    <row r="2660" spans="1:20" ht="49.5" x14ac:dyDescent="0.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 s="9">
        <f>(I2660/86400)+25569+(-5/24)</f>
        <v>42581.675856481474</v>
      </c>
      <c r="K2660">
        <v>1467321194</v>
      </c>
      <c r="L2660" s="9">
        <f>($K2660/86400)+DATE(1970,1,1)</f>
        <v>42551.884189814809</v>
      </c>
      <c r="M2660" t="b">
        <v>0</v>
      </c>
      <c r="N2660">
        <v>4</v>
      </c>
      <c r="O2660" s="5">
        <f>($E2660/$D2660)*100</f>
        <v>9.285714285714286E-2</v>
      </c>
      <c r="P2660">
        <f>AVERAGE($E2660,$N2660)</f>
        <v>47.5</v>
      </c>
      <c r="Q2660" t="s">
        <v>8319</v>
      </c>
      <c r="R2660" t="s">
        <v>8355</v>
      </c>
      <c r="S2660" t="s">
        <v>8301</v>
      </c>
      <c r="T2660" t="b">
        <v>0</v>
      </c>
    </row>
    <row r="2661" spans="1:20" x14ac:dyDescent="0.3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 s="9">
        <f>(I2661/86400)+25569+(-5/24)</f>
        <v>42111.861226851848</v>
      </c>
      <c r="K2661">
        <v>1426729210</v>
      </c>
      <c r="L2661" s="9">
        <f>($K2661/86400)+DATE(1970,1,1)</f>
        <v>42082.069560185184</v>
      </c>
      <c r="M2661" t="b">
        <v>0</v>
      </c>
      <c r="N2661">
        <v>10</v>
      </c>
      <c r="O2661" s="5">
        <f>($E2661/$D2661)*100</f>
        <v>2.7204081632653061</v>
      </c>
      <c r="P2661">
        <f>AVERAGE($E2661,$N2661)</f>
        <v>671.5</v>
      </c>
      <c r="Q2661" t="s">
        <v>8319</v>
      </c>
      <c r="R2661" t="s">
        <v>8355</v>
      </c>
      <c r="S2661" t="s">
        <v>8301</v>
      </c>
      <c r="T2661" t="b">
        <v>0</v>
      </c>
    </row>
    <row r="2662" spans="1:20" ht="66" x14ac:dyDescent="0.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 s="9">
        <f>(I2662/86400)+25569+(-5/24)</f>
        <v>42332.546504629623</v>
      </c>
      <c r="K2662">
        <v>1443200818</v>
      </c>
      <c r="L2662" s="9">
        <f>($K2662/86400)+DATE(1970,1,1)</f>
        <v>42272.713171296295</v>
      </c>
      <c r="M2662" t="b">
        <v>0</v>
      </c>
      <c r="N2662">
        <v>5</v>
      </c>
      <c r="O2662" s="5">
        <f>($E2662/$D2662)*100</f>
        <v>9.5000000000000001E-2</v>
      </c>
      <c r="P2662">
        <f>AVERAGE($E2662,$N2662)</f>
        <v>12</v>
      </c>
      <c r="Q2662" t="s">
        <v>8319</v>
      </c>
      <c r="R2662" t="s">
        <v>8355</v>
      </c>
      <c r="S2662" t="s">
        <v>8301</v>
      </c>
      <c r="T2662" t="b">
        <v>0</v>
      </c>
    </row>
    <row r="2663" spans="1:20" ht="49.5" x14ac:dyDescent="0.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 s="9">
        <f>(I2663/86400)+25569+(-5/24)</f>
        <v>41572.750115740739</v>
      </c>
      <c r="K2663">
        <v>1380150010</v>
      </c>
      <c r="L2663" s="9">
        <f>($K2663/86400)+DATE(1970,1,1)</f>
        <v>41542.958449074074</v>
      </c>
      <c r="M2663" t="b">
        <v>0</v>
      </c>
      <c r="N2663">
        <v>60</v>
      </c>
      <c r="O2663" s="5">
        <f>($E2663/$D2663)*100</f>
        <v>102.89999999999999</v>
      </c>
      <c r="P2663">
        <f>AVERAGE($E2663,$N2663)</f>
        <v>2602.5</v>
      </c>
      <c r="Q2663" t="s">
        <v>8319</v>
      </c>
      <c r="R2663" t="s">
        <v>8356</v>
      </c>
      <c r="S2663" t="s">
        <v>8302</v>
      </c>
      <c r="T2663" t="b">
        <v>1</v>
      </c>
    </row>
    <row r="2664" spans="1:20" ht="49.5" x14ac:dyDescent="0.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 s="9">
        <f>(I2664/86400)+25569+(-5/24)</f>
        <v>42237.538344907407</v>
      </c>
      <c r="K2664">
        <v>1437587713</v>
      </c>
      <c r="L2664" s="9">
        <f>($K2664/86400)+DATE(1970,1,1)</f>
        <v>42207.746678240743</v>
      </c>
      <c r="M2664" t="b">
        <v>0</v>
      </c>
      <c r="N2664">
        <v>80</v>
      </c>
      <c r="O2664" s="5">
        <f>($E2664/$D2664)*100</f>
        <v>106.80000000000001</v>
      </c>
      <c r="P2664">
        <f>AVERAGE($E2664,$N2664)</f>
        <v>10720</v>
      </c>
      <c r="Q2664" t="s">
        <v>8319</v>
      </c>
      <c r="R2664" t="s">
        <v>8356</v>
      </c>
      <c r="S2664" t="s">
        <v>8302</v>
      </c>
      <c r="T2664" t="b">
        <v>1</v>
      </c>
    </row>
    <row r="2665" spans="1:20" ht="49.5" x14ac:dyDescent="0.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 s="9">
        <f>(I2665/86400)+25569+(-5/24)</f>
        <v>42251.416666666664</v>
      </c>
      <c r="K2665">
        <v>1438873007</v>
      </c>
      <c r="L2665" s="9">
        <f>($K2665/86400)+DATE(1970,1,1)</f>
        <v>42222.622766203705</v>
      </c>
      <c r="M2665" t="b">
        <v>0</v>
      </c>
      <c r="N2665">
        <v>56</v>
      </c>
      <c r="O2665" s="5">
        <f>($E2665/$D2665)*100</f>
        <v>104.59625</v>
      </c>
      <c r="P2665">
        <f>AVERAGE($E2665,$N2665)</f>
        <v>10487.625</v>
      </c>
      <c r="Q2665" t="s">
        <v>8319</v>
      </c>
      <c r="R2665" t="s">
        <v>8356</v>
      </c>
      <c r="S2665" t="s">
        <v>8302</v>
      </c>
      <c r="T2665" t="b">
        <v>1</v>
      </c>
    </row>
    <row r="2666" spans="1:20" ht="66" x14ac:dyDescent="0.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 s="9">
        <f>(I2666/86400)+25569+(-5/24)</f>
        <v>42347.082638888889</v>
      </c>
      <c r="K2666">
        <v>1446683797</v>
      </c>
      <c r="L2666" s="9">
        <f>($K2666/86400)+DATE(1970,1,1)</f>
        <v>42313.02542824074</v>
      </c>
      <c r="M2666" t="b">
        <v>0</v>
      </c>
      <c r="N2666">
        <v>104</v>
      </c>
      <c r="O2666" s="5">
        <f>($E2666/$D2666)*100</f>
        <v>103.42857142857143</v>
      </c>
      <c r="P2666">
        <f>AVERAGE($E2666,$N2666)</f>
        <v>9102</v>
      </c>
      <c r="Q2666" t="s">
        <v>8319</v>
      </c>
      <c r="R2666" t="s">
        <v>8356</v>
      </c>
      <c r="S2666" t="s">
        <v>8302</v>
      </c>
      <c r="T2666" t="b">
        <v>1</v>
      </c>
    </row>
    <row r="2667" spans="1:20" ht="66" x14ac:dyDescent="0.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 s="9">
        <f>(I2667/86400)+25569+(-5/24)</f>
        <v>42128.687199074069</v>
      </c>
      <c r="K2667">
        <v>1426886974</v>
      </c>
      <c r="L2667" s="9">
        <f>($K2667/86400)+DATE(1970,1,1)</f>
        <v>42083.895532407405</v>
      </c>
      <c r="M2667" t="b">
        <v>0</v>
      </c>
      <c r="N2667">
        <v>46</v>
      </c>
      <c r="O2667" s="5">
        <f>($E2667/$D2667)*100</f>
        <v>123.14285714285715</v>
      </c>
      <c r="P2667">
        <f>AVERAGE($E2667,$N2667)</f>
        <v>2178</v>
      </c>
      <c r="Q2667" t="s">
        <v>8319</v>
      </c>
      <c r="R2667" t="s">
        <v>8356</v>
      </c>
      <c r="S2667" t="s">
        <v>8302</v>
      </c>
      <c r="T2667" t="b">
        <v>1</v>
      </c>
    </row>
    <row r="2668" spans="1:20" ht="66" x14ac:dyDescent="0.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 s="9">
        <f>(I2668/86400)+25569+(-5/24)</f>
        <v>42272.666666666664</v>
      </c>
      <c r="K2668">
        <v>1440008439</v>
      </c>
      <c r="L2668" s="9">
        <f>($K2668/86400)+DATE(1970,1,1)</f>
        <v>42235.764340277776</v>
      </c>
      <c r="M2668" t="b">
        <v>0</v>
      </c>
      <c r="N2668">
        <v>206</v>
      </c>
      <c r="O2668" s="5">
        <f>($E2668/$D2668)*100</f>
        <v>159.29509999999999</v>
      </c>
      <c r="P2668">
        <f>AVERAGE($E2668,$N2668)</f>
        <v>8067.7550000000001</v>
      </c>
      <c r="Q2668" t="s">
        <v>8319</v>
      </c>
      <c r="R2668" t="s">
        <v>8356</v>
      </c>
      <c r="S2668" t="s">
        <v>8302</v>
      </c>
      <c r="T2668" t="b">
        <v>1</v>
      </c>
    </row>
    <row r="2669" spans="1:20" ht="66" x14ac:dyDescent="0.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 s="9">
        <f>(I2669/86400)+25569+(-5/24)</f>
        <v>42410.717777777776</v>
      </c>
      <c r="K2669">
        <v>1452550416</v>
      </c>
      <c r="L2669" s="9">
        <f>($K2669/86400)+DATE(1970,1,1)</f>
        <v>42380.926111111112</v>
      </c>
      <c r="M2669" t="b">
        <v>0</v>
      </c>
      <c r="N2669">
        <v>18</v>
      </c>
      <c r="O2669" s="5">
        <f>($E2669/$D2669)*100</f>
        <v>110.66666666666667</v>
      </c>
      <c r="P2669">
        <f>AVERAGE($E2669,$N2669)</f>
        <v>839</v>
      </c>
      <c r="Q2669" t="s">
        <v>8319</v>
      </c>
      <c r="R2669" t="s">
        <v>8356</v>
      </c>
      <c r="S2669" t="s">
        <v>8302</v>
      </c>
      <c r="T2669" t="b">
        <v>1</v>
      </c>
    </row>
    <row r="2670" spans="1:20" ht="33" x14ac:dyDescent="0.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 s="9">
        <f>(I2670/86400)+25569+(-5/24)</f>
        <v>42317.397222222215</v>
      </c>
      <c r="K2670">
        <v>1443449265</v>
      </c>
      <c r="L2670" s="9">
        <f>($K2670/86400)+DATE(1970,1,1)</f>
        <v>42275.58871527778</v>
      </c>
      <c r="M2670" t="b">
        <v>0</v>
      </c>
      <c r="N2670">
        <v>28</v>
      </c>
      <c r="O2670" s="5">
        <f>($E2670/$D2670)*100</f>
        <v>170.70000000000002</v>
      </c>
      <c r="P2670">
        <f>AVERAGE($E2670,$N2670)</f>
        <v>867.5</v>
      </c>
      <c r="Q2670" t="s">
        <v>8319</v>
      </c>
      <c r="R2670" t="s">
        <v>8356</v>
      </c>
      <c r="S2670" t="s">
        <v>8302</v>
      </c>
      <c r="T2670" t="b">
        <v>1</v>
      </c>
    </row>
    <row r="2671" spans="1:20" ht="66" x14ac:dyDescent="0.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 s="9">
        <f>(I2671/86400)+25569+(-5/24)</f>
        <v>42378.827499999992</v>
      </c>
      <c r="K2671">
        <v>1447203096</v>
      </c>
      <c r="L2671" s="9">
        <f>($K2671/86400)+DATE(1970,1,1)</f>
        <v>42319.035833333328</v>
      </c>
      <c r="M2671" t="b">
        <v>0</v>
      </c>
      <c r="N2671">
        <v>11</v>
      </c>
      <c r="O2671" s="5">
        <f>($E2671/$D2671)*100</f>
        <v>125.125</v>
      </c>
      <c r="P2671">
        <f>AVERAGE($E2671,$N2671)</f>
        <v>506</v>
      </c>
      <c r="Q2671" t="s">
        <v>8319</v>
      </c>
      <c r="R2671" t="s">
        <v>8356</v>
      </c>
      <c r="S2671" t="s">
        <v>8302</v>
      </c>
      <c r="T2671" t="b">
        <v>1</v>
      </c>
    </row>
    <row r="2672" spans="1:20" ht="66" x14ac:dyDescent="0.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 s="9">
        <f>(I2672/86400)+25569+(-5/24)</f>
        <v>41848.812268518515</v>
      </c>
      <c r="K2672">
        <v>1404174580</v>
      </c>
      <c r="L2672" s="9">
        <f>($K2672/86400)+DATE(1970,1,1)</f>
        <v>41821.020601851851</v>
      </c>
      <c r="M2672" t="b">
        <v>1</v>
      </c>
      <c r="N2672">
        <v>60</v>
      </c>
      <c r="O2672" s="5">
        <f>($E2672/$D2672)*100</f>
        <v>6.4158609339642041</v>
      </c>
      <c r="P2672">
        <f>AVERAGE($E2672,$N2672)</f>
        <v>1277.5</v>
      </c>
      <c r="Q2672" t="s">
        <v>8319</v>
      </c>
      <c r="R2672" t="s">
        <v>8356</v>
      </c>
      <c r="S2672" t="s">
        <v>8302</v>
      </c>
      <c r="T2672" t="b">
        <v>0</v>
      </c>
    </row>
    <row r="2673" spans="1:20" ht="49.5" x14ac:dyDescent="0.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 s="9">
        <f>(I2673/86400)+25569+(-5/24)</f>
        <v>41992.609722222223</v>
      </c>
      <c r="K2673">
        <v>1416419916</v>
      </c>
      <c r="L2673" s="9">
        <f>($K2673/86400)+DATE(1970,1,1)</f>
        <v>41962.749027777776</v>
      </c>
      <c r="M2673" t="b">
        <v>1</v>
      </c>
      <c r="N2673">
        <v>84</v>
      </c>
      <c r="O2673" s="5">
        <f>($E2673/$D2673)*100</f>
        <v>11.343999999999999</v>
      </c>
      <c r="P2673">
        <f>AVERAGE($E2673,$N2673)</f>
        <v>1460</v>
      </c>
      <c r="Q2673" t="s">
        <v>8319</v>
      </c>
      <c r="R2673" t="s">
        <v>8356</v>
      </c>
      <c r="S2673" t="s">
        <v>8302</v>
      </c>
      <c r="T2673" t="b">
        <v>0</v>
      </c>
    </row>
    <row r="2674" spans="1:20" ht="66" x14ac:dyDescent="0.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 s="9">
        <f>(I2674/86400)+25569+(-5/24)</f>
        <v>42366.041666666664</v>
      </c>
      <c r="K2674">
        <v>1449436390</v>
      </c>
      <c r="L2674" s="9">
        <f>($K2674/86400)+DATE(1970,1,1)</f>
        <v>42344.884143518517</v>
      </c>
      <c r="M2674" t="b">
        <v>1</v>
      </c>
      <c r="N2674">
        <v>47</v>
      </c>
      <c r="O2674" s="5">
        <f>($E2674/$D2674)*100</f>
        <v>33.19</v>
      </c>
      <c r="P2674">
        <f>AVERAGE($E2674,$N2674)</f>
        <v>1683</v>
      </c>
      <c r="Q2674" t="s">
        <v>8319</v>
      </c>
      <c r="R2674" t="s">
        <v>8356</v>
      </c>
      <c r="S2674" t="s">
        <v>8302</v>
      </c>
      <c r="T2674" t="b">
        <v>0</v>
      </c>
    </row>
    <row r="2675" spans="1:20" ht="66" x14ac:dyDescent="0.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 s="9">
        <f>(I2675/86400)+25569+(-5/24)</f>
        <v>41941.739583333328</v>
      </c>
      <c r="K2675">
        <v>1412081999</v>
      </c>
      <c r="L2675" s="9">
        <f>($K2675/86400)+DATE(1970,1,1)</f>
        <v>41912.541655092595</v>
      </c>
      <c r="M2675" t="b">
        <v>1</v>
      </c>
      <c r="N2675">
        <v>66</v>
      </c>
      <c r="O2675" s="5">
        <f>($E2675/$D2675)*100</f>
        <v>27.58</v>
      </c>
      <c r="P2675">
        <f>AVERAGE($E2675,$N2675)</f>
        <v>5549</v>
      </c>
      <c r="Q2675" t="s">
        <v>8319</v>
      </c>
      <c r="R2675" t="s">
        <v>8356</v>
      </c>
      <c r="S2675" t="s">
        <v>8302</v>
      </c>
      <c r="T2675" t="b">
        <v>0</v>
      </c>
    </row>
    <row r="2676" spans="1:20" ht="66" x14ac:dyDescent="0.3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 s="9">
        <f>(I2676/86400)+25569+(-5/24)</f>
        <v>42555.999305555553</v>
      </c>
      <c r="K2676">
        <v>1465398670</v>
      </c>
      <c r="L2676" s="9">
        <f>($K2676/86400)+DATE(1970,1,1)</f>
        <v>42529.632754629631</v>
      </c>
      <c r="M2676" t="b">
        <v>1</v>
      </c>
      <c r="N2676">
        <v>171</v>
      </c>
      <c r="O2676" s="5">
        <f>($E2676/$D2676)*100</f>
        <v>62.839999999999996</v>
      </c>
      <c r="P2676">
        <f>AVERAGE($E2676,$N2676)</f>
        <v>11082.5</v>
      </c>
      <c r="Q2676" t="s">
        <v>8319</v>
      </c>
      <c r="R2676" t="s">
        <v>8356</v>
      </c>
      <c r="S2676" t="s">
        <v>8302</v>
      </c>
      <c r="T2676" t="b">
        <v>0</v>
      </c>
    </row>
    <row r="2677" spans="1:20" ht="66" x14ac:dyDescent="0.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 s="9">
        <f>(I2677/86400)+25569+(-5/24)</f>
        <v>41953.690844907404</v>
      </c>
      <c r="K2677">
        <v>1413059689</v>
      </c>
      <c r="L2677" s="9">
        <f>($K2677/86400)+DATE(1970,1,1)</f>
        <v>41923.857511574075</v>
      </c>
      <c r="M2677" t="b">
        <v>1</v>
      </c>
      <c r="N2677">
        <v>29</v>
      </c>
      <c r="O2677" s="5">
        <f>($E2677/$D2677)*100</f>
        <v>7.5880000000000001</v>
      </c>
      <c r="P2677">
        <f>AVERAGE($E2677,$N2677)</f>
        <v>963</v>
      </c>
      <c r="Q2677" t="s">
        <v>8319</v>
      </c>
      <c r="R2677" t="s">
        <v>8356</v>
      </c>
      <c r="S2677" t="s">
        <v>8302</v>
      </c>
      <c r="T2677" t="b">
        <v>0</v>
      </c>
    </row>
    <row r="2678" spans="1:20" ht="66" x14ac:dyDescent="0.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 s="9">
        <f>(I2678/86400)+25569+(-5/24)</f>
        <v>42512.416365740741</v>
      </c>
      <c r="K2678">
        <v>1461337174</v>
      </c>
      <c r="L2678" s="9">
        <f>($K2678/86400)+DATE(1970,1,1)</f>
        <v>42482.624699074076</v>
      </c>
      <c r="M2678" t="b">
        <v>0</v>
      </c>
      <c r="N2678">
        <v>9</v>
      </c>
      <c r="O2678" s="5">
        <f>($E2678/$D2678)*100</f>
        <v>50.38095238095238</v>
      </c>
      <c r="P2678">
        <f>AVERAGE($E2678,$N2678)</f>
        <v>533.5</v>
      </c>
      <c r="Q2678" t="s">
        <v>8319</v>
      </c>
      <c r="R2678" t="s">
        <v>8356</v>
      </c>
      <c r="S2678" t="s">
        <v>8302</v>
      </c>
      <c r="T2678" t="b">
        <v>0</v>
      </c>
    </row>
    <row r="2679" spans="1:20" ht="66" x14ac:dyDescent="0.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 s="9">
        <f>(I2679/86400)+25569+(-5/24)</f>
        <v>41822.821099537039</v>
      </c>
      <c r="K2679">
        <v>1401756143</v>
      </c>
      <c r="L2679" s="9">
        <f>($K2679/86400)+DATE(1970,1,1)</f>
        <v>41793.029432870375</v>
      </c>
      <c r="M2679" t="b">
        <v>0</v>
      </c>
      <c r="N2679">
        <v>27</v>
      </c>
      <c r="O2679" s="5">
        <f>($E2679/$D2679)*100</f>
        <v>17.512820512820511</v>
      </c>
      <c r="P2679">
        <f>AVERAGE($E2679,$N2679)</f>
        <v>1721</v>
      </c>
      <c r="Q2679" t="s">
        <v>8319</v>
      </c>
      <c r="R2679" t="s">
        <v>8356</v>
      </c>
      <c r="S2679" t="s">
        <v>8302</v>
      </c>
      <c r="T2679" t="b">
        <v>0</v>
      </c>
    </row>
    <row r="2680" spans="1:20" ht="66" x14ac:dyDescent="0.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 s="9">
        <f>(I2680/86400)+25569+(-5/24)</f>
        <v>42271.589872685181</v>
      </c>
      <c r="K2680">
        <v>1440529765</v>
      </c>
      <c r="L2680" s="9">
        <f>($K2680/86400)+DATE(1970,1,1)</f>
        <v>42241.798206018517</v>
      </c>
      <c r="M2680" t="b">
        <v>0</v>
      </c>
      <c r="N2680">
        <v>2</v>
      </c>
      <c r="O2680" s="5">
        <f>($E2680/$D2680)*100</f>
        <v>1.375E-2</v>
      </c>
      <c r="P2680">
        <f>AVERAGE($E2680,$N2680)</f>
        <v>551</v>
      </c>
      <c r="Q2680" t="s">
        <v>8319</v>
      </c>
      <c r="R2680" t="s">
        <v>8356</v>
      </c>
      <c r="S2680" t="s">
        <v>8302</v>
      </c>
      <c r="T2680" t="b">
        <v>0</v>
      </c>
    </row>
    <row r="2681" spans="1:20" ht="66" x14ac:dyDescent="0.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 s="9">
        <f>(I2681/86400)+25569+(-5/24)</f>
        <v>42062.792754629627</v>
      </c>
      <c r="K2681">
        <v>1422489694</v>
      </c>
      <c r="L2681" s="9">
        <f>($K2681/86400)+DATE(1970,1,1)</f>
        <v>42033.001087962963</v>
      </c>
      <c r="M2681" t="b">
        <v>0</v>
      </c>
      <c r="N2681">
        <v>3</v>
      </c>
      <c r="O2681" s="5">
        <f>($E2681/$D2681)*100</f>
        <v>0.33</v>
      </c>
      <c r="P2681">
        <f>AVERAGE($E2681,$N2681)</f>
        <v>67.5</v>
      </c>
      <c r="Q2681" t="s">
        <v>8319</v>
      </c>
      <c r="R2681" t="s">
        <v>8356</v>
      </c>
      <c r="S2681" t="s">
        <v>8302</v>
      </c>
      <c r="T2681" t="b">
        <v>0</v>
      </c>
    </row>
    <row r="2682" spans="1:20" x14ac:dyDescent="0.3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 s="9">
        <f>(I2682/86400)+25569+(-5/24)</f>
        <v>42465.961701388886</v>
      </c>
      <c r="K2682">
        <v>1457327091</v>
      </c>
      <c r="L2682" s="9">
        <f>($K2682/86400)+DATE(1970,1,1)</f>
        <v>42436.211701388893</v>
      </c>
      <c r="M2682" t="b">
        <v>0</v>
      </c>
      <c r="N2682">
        <v>4</v>
      </c>
      <c r="O2682" s="5">
        <f>($E2682/$D2682)*100</f>
        <v>0.86250000000000004</v>
      </c>
      <c r="P2682">
        <f>AVERAGE($E2682,$N2682)</f>
        <v>140</v>
      </c>
      <c r="Q2682" t="s">
        <v>8319</v>
      </c>
      <c r="R2682" t="s">
        <v>8356</v>
      </c>
      <c r="S2682" t="s">
        <v>8302</v>
      </c>
      <c r="T2682" t="b">
        <v>0</v>
      </c>
    </row>
    <row r="2683" spans="1:20" ht="49.5" x14ac:dyDescent="0.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 s="9">
        <f>(I2683/86400)+25569+(-5/24)</f>
        <v>41830.686921296292</v>
      </c>
      <c r="K2683">
        <v>1402867750</v>
      </c>
      <c r="L2683" s="9">
        <f>($K2683/86400)+DATE(1970,1,1)</f>
        <v>41805.895254629628</v>
      </c>
      <c r="M2683" t="b">
        <v>0</v>
      </c>
      <c r="N2683">
        <v>2</v>
      </c>
      <c r="O2683" s="5">
        <f>($E2683/$D2683)*100</f>
        <v>0.6875</v>
      </c>
      <c r="P2683">
        <f>AVERAGE($E2683,$N2683)</f>
        <v>28.5</v>
      </c>
      <c r="Q2683" t="s">
        <v>8336</v>
      </c>
      <c r="R2683" t="s">
        <v>8337</v>
      </c>
      <c r="S2683" t="s">
        <v>8284</v>
      </c>
      <c r="T2683" t="b">
        <v>0</v>
      </c>
    </row>
    <row r="2684" spans="1:20" ht="49.5" x14ac:dyDescent="0.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 s="9">
        <f>(I2684/86400)+25569+(-5/24)</f>
        <v>41965.040972222218</v>
      </c>
      <c r="K2684">
        <v>1413838540</v>
      </c>
      <c r="L2684" s="9">
        <f>($K2684/86400)+DATE(1970,1,1)</f>
        <v>41932.871990740743</v>
      </c>
      <c r="M2684" t="b">
        <v>0</v>
      </c>
      <c r="N2684">
        <v>20</v>
      </c>
      <c r="O2684" s="5">
        <f>($E2684/$D2684)*100</f>
        <v>28.299999999999997</v>
      </c>
      <c r="P2684">
        <f>AVERAGE($E2684,$N2684)</f>
        <v>859</v>
      </c>
      <c r="Q2684" t="s">
        <v>8336</v>
      </c>
      <c r="R2684" t="s">
        <v>8337</v>
      </c>
      <c r="S2684" t="s">
        <v>8284</v>
      </c>
      <c r="T2684" t="b">
        <v>0</v>
      </c>
    </row>
    <row r="2685" spans="1:20" ht="66" x14ac:dyDescent="0.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 s="9">
        <f>(I2685/86400)+25569+(-5/24)</f>
        <v>42064.546759259254</v>
      </c>
      <c r="K2685">
        <v>1422641240</v>
      </c>
      <c r="L2685" s="9">
        <f>($K2685/86400)+DATE(1970,1,1)</f>
        <v>42034.75509259259</v>
      </c>
      <c r="M2685" t="b">
        <v>0</v>
      </c>
      <c r="N2685">
        <v>3</v>
      </c>
      <c r="O2685" s="5">
        <f>($E2685/$D2685)*100</f>
        <v>0.24</v>
      </c>
      <c r="P2685">
        <f>AVERAGE($E2685,$N2685)</f>
        <v>19.5</v>
      </c>
      <c r="Q2685" t="s">
        <v>8336</v>
      </c>
      <c r="R2685" t="s">
        <v>8337</v>
      </c>
      <c r="S2685" t="s">
        <v>8284</v>
      </c>
      <c r="T2685" t="b">
        <v>0</v>
      </c>
    </row>
    <row r="2686" spans="1:20" ht="66" x14ac:dyDescent="0.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 s="9">
        <f>(I2686/86400)+25569+(-5/24)</f>
        <v>41860.706307870372</v>
      </c>
      <c r="K2686">
        <v>1404165425</v>
      </c>
      <c r="L2686" s="9">
        <f>($K2686/86400)+DATE(1970,1,1)</f>
        <v>41820.914641203708</v>
      </c>
      <c r="M2686" t="b">
        <v>0</v>
      </c>
      <c r="N2686">
        <v>4</v>
      </c>
      <c r="O2686" s="5">
        <f>($E2686/$D2686)*100</f>
        <v>1.1428571428571428</v>
      </c>
      <c r="P2686">
        <f>AVERAGE($E2686,$N2686)</f>
        <v>402</v>
      </c>
      <c r="Q2686" t="s">
        <v>8336</v>
      </c>
      <c r="R2686" t="s">
        <v>8337</v>
      </c>
      <c r="S2686" t="s">
        <v>8284</v>
      </c>
      <c r="T2686" t="b">
        <v>0</v>
      </c>
    </row>
    <row r="2687" spans="1:20" ht="66" x14ac:dyDescent="0.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 s="9">
        <f>(I2687/86400)+25569+(-5/24)</f>
        <v>42121.44594907407</v>
      </c>
      <c r="K2687">
        <v>1424968930</v>
      </c>
      <c r="L2687" s="9">
        <f>($K2687/86400)+DATE(1970,1,1)</f>
        <v>42061.69594907407</v>
      </c>
      <c r="M2687" t="b">
        <v>0</v>
      </c>
      <c r="N2687">
        <v>1</v>
      </c>
      <c r="O2687" s="5">
        <f>($E2687/$D2687)*100</f>
        <v>0.02</v>
      </c>
      <c r="P2687">
        <f>AVERAGE($E2687,$N2687)</f>
        <v>5.5</v>
      </c>
      <c r="Q2687" t="s">
        <v>8336</v>
      </c>
      <c r="R2687" t="s">
        <v>8337</v>
      </c>
      <c r="S2687" t="s">
        <v>8284</v>
      </c>
      <c r="T2687" t="b">
        <v>0</v>
      </c>
    </row>
    <row r="2688" spans="1:20" ht="66" x14ac:dyDescent="0.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 s="9">
        <f>(I2688/86400)+25569+(-5/24)</f>
        <v>41912.766469907401</v>
      </c>
      <c r="K2688">
        <v>1410391423</v>
      </c>
      <c r="L2688" s="9">
        <f>($K2688/86400)+DATE(1970,1,1)</f>
        <v>41892.974803240737</v>
      </c>
      <c r="M2688" t="b">
        <v>0</v>
      </c>
      <c r="N2688">
        <v>0</v>
      </c>
      <c r="O2688" s="5">
        <f>($E2688/$D2688)*100</f>
        <v>0</v>
      </c>
      <c r="P2688">
        <f>AVERAGE($E2688,$N2688)</f>
        <v>0</v>
      </c>
      <c r="Q2688" t="s">
        <v>8336</v>
      </c>
      <c r="R2688" t="s">
        <v>8337</v>
      </c>
      <c r="S2688" t="s">
        <v>8284</v>
      </c>
      <c r="T2688" t="b">
        <v>0</v>
      </c>
    </row>
    <row r="2689" spans="1:20" ht="49.5" x14ac:dyDescent="0.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 s="9">
        <f>(I2689/86400)+25569+(-5/24)</f>
        <v>42184.431921296295</v>
      </c>
      <c r="K2689">
        <v>1432999318</v>
      </c>
      <c r="L2689" s="9">
        <f>($K2689/86400)+DATE(1970,1,1)</f>
        <v>42154.64025462963</v>
      </c>
      <c r="M2689" t="b">
        <v>0</v>
      </c>
      <c r="N2689">
        <v>0</v>
      </c>
      <c r="O2689" s="5">
        <f>($E2689/$D2689)*100</f>
        <v>0</v>
      </c>
      <c r="P2689">
        <f>AVERAGE($E2689,$N2689)</f>
        <v>0</v>
      </c>
      <c r="Q2689" t="s">
        <v>8336</v>
      </c>
      <c r="R2689" t="s">
        <v>8337</v>
      </c>
      <c r="S2689" t="s">
        <v>8284</v>
      </c>
      <c r="T2689" t="b">
        <v>0</v>
      </c>
    </row>
    <row r="2690" spans="1:20" ht="33" x14ac:dyDescent="0.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 s="9">
        <f>(I2690/86400)+25569+(-5/24)</f>
        <v>42058.916666666664</v>
      </c>
      <c r="K2690">
        <v>1422067870</v>
      </c>
      <c r="L2690" s="9">
        <f>($K2690/86400)+DATE(1970,1,1)</f>
        <v>42028.11886574074</v>
      </c>
      <c r="M2690" t="b">
        <v>0</v>
      </c>
      <c r="N2690">
        <v>14</v>
      </c>
      <c r="O2690" s="5">
        <f>($E2690/$D2690)*100</f>
        <v>0.14799999999999999</v>
      </c>
      <c r="P2690">
        <f>AVERAGE($E2690,$N2690)</f>
        <v>44</v>
      </c>
      <c r="Q2690" t="s">
        <v>8336</v>
      </c>
      <c r="R2690" t="s">
        <v>8337</v>
      </c>
      <c r="S2690" t="s">
        <v>8284</v>
      </c>
      <c r="T2690" t="b">
        <v>0</v>
      </c>
    </row>
    <row r="2691" spans="1:20" ht="66" x14ac:dyDescent="0.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 s="9">
        <f>(I2691/86400)+25569+(-5/24)</f>
        <v>42581.75335648148</v>
      </c>
      <c r="K2691">
        <v>1467327890</v>
      </c>
      <c r="L2691" s="9">
        <f>($K2691/86400)+DATE(1970,1,1)</f>
        <v>42551.961689814816</v>
      </c>
      <c r="M2691" t="b">
        <v>0</v>
      </c>
      <c r="N2691">
        <v>1</v>
      </c>
      <c r="O2691" s="5">
        <f>($E2691/$D2691)*100</f>
        <v>2.8571428571428571E-3</v>
      </c>
      <c r="P2691">
        <f>AVERAGE($E2691,$N2691)</f>
        <v>1</v>
      </c>
      <c r="Q2691" t="s">
        <v>8336</v>
      </c>
      <c r="R2691" t="s">
        <v>8337</v>
      </c>
      <c r="S2691" t="s">
        <v>8284</v>
      </c>
      <c r="T2691" t="b">
        <v>0</v>
      </c>
    </row>
    <row r="2692" spans="1:20" ht="66" x14ac:dyDescent="0.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 s="9">
        <f>(I2692/86400)+25569+(-5/24)</f>
        <v>42157.89671296296</v>
      </c>
      <c r="K2692">
        <v>1429410676</v>
      </c>
      <c r="L2692" s="9">
        <f>($K2692/86400)+DATE(1970,1,1)</f>
        <v>42113.105046296296</v>
      </c>
      <c r="M2692" t="b">
        <v>0</v>
      </c>
      <c r="N2692">
        <v>118</v>
      </c>
      <c r="O2692" s="5">
        <f>($E2692/$D2692)*100</f>
        <v>10.7325</v>
      </c>
      <c r="P2692">
        <f>AVERAGE($E2692,$N2692)</f>
        <v>4352</v>
      </c>
      <c r="Q2692" t="s">
        <v>8336</v>
      </c>
      <c r="R2692" t="s">
        <v>8337</v>
      </c>
      <c r="S2692" t="s">
        <v>8284</v>
      </c>
      <c r="T2692" t="b">
        <v>0</v>
      </c>
    </row>
    <row r="2693" spans="1:20" ht="33" x14ac:dyDescent="0.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 s="9">
        <f>(I2693/86400)+25569+(-5/24)</f>
        <v>42134.515706018516</v>
      </c>
      <c r="K2693">
        <v>1427390557</v>
      </c>
      <c r="L2693" s="9">
        <f>($K2693/86400)+DATE(1970,1,1)</f>
        <v>42089.724039351851</v>
      </c>
      <c r="M2693" t="b">
        <v>0</v>
      </c>
      <c r="N2693">
        <v>2</v>
      </c>
      <c r="O2693" s="5">
        <f>($E2693/$D2693)*100</f>
        <v>5.3846153846153842E-2</v>
      </c>
      <c r="P2693">
        <f>AVERAGE($E2693,$N2693)</f>
        <v>18.5</v>
      </c>
      <c r="Q2693" t="s">
        <v>8336</v>
      </c>
      <c r="R2693" t="s">
        <v>8337</v>
      </c>
      <c r="S2693" t="s">
        <v>8284</v>
      </c>
      <c r="T2693" t="b">
        <v>0</v>
      </c>
    </row>
    <row r="2694" spans="1:20" ht="66" x14ac:dyDescent="0.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 s="9">
        <f>(I2694/86400)+25569+(-5/24)</f>
        <v>42088.084027777775</v>
      </c>
      <c r="K2694">
        <v>1424678460</v>
      </c>
      <c r="L2694" s="9">
        <f>($K2694/86400)+DATE(1970,1,1)</f>
        <v>42058.334027777775</v>
      </c>
      <c r="M2694" t="b">
        <v>0</v>
      </c>
      <c r="N2694">
        <v>1</v>
      </c>
      <c r="O2694" s="5">
        <f>($E2694/$D2694)*100</f>
        <v>0.7142857142857143</v>
      </c>
      <c r="P2694">
        <f>AVERAGE($E2694,$N2694)</f>
        <v>13</v>
      </c>
      <c r="Q2694" t="s">
        <v>8336</v>
      </c>
      <c r="R2694" t="s">
        <v>8337</v>
      </c>
      <c r="S2694" t="s">
        <v>8284</v>
      </c>
      <c r="T2694" t="b">
        <v>0</v>
      </c>
    </row>
    <row r="2695" spans="1:20" ht="66" x14ac:dyDescent="0.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 s="9">
        <f>(I2695/86400)+25569+(-5/24)</f>
        <v>41863.930162037032</v>
      </c>
      <c r="K2695">
        <v>1405307966</v>
      </c>
      <c r="L2695" s="9">
        <f>($K2695/86400)+DATE(1970,1,1)</f>
        <v>41834.138495370367</v>
      </c>
      <c r="M2695" t="b">
        <v>0</v>
      </c>
      <c r="N2695">
        <v>3</v>
      </c>
      <c r="O2695" s="5">
        <f>($E2695/$D2695)*100</f>
        <v>0.8</v>
      </c>
      <c r="P2695">
        <f>AVERAGE($E2695,$N2695)</f>
        <v>21.5</v>
      </c>
      <c r="Q2695" t="s">
        <v>8336</v>
      </c>
      <c r="R2695" t="s">
        <v>8337</v>
      </c>
      <c r="S2695" t="s">
        <v>8284</v>
      </c>
      <c r="T2695" t="b">
        <v>0</v>
      </c>
    </row>
    <row r="2696" spans="1:20" ht="66" x14ac:dyDescent="0.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 s="9">
        <f>(I2696/86400)+25569+(-5/24)</f>
        <v>41907.932164351849</v>
      </c>
      <c r="K2696">
        <v>1409109739</v>
      </c>
      <c r="L2696" s="9">
        <f>($K2696/86400)+DATE(1970,1,1)</f>
        <v>41878.140497685185</v>
      </c>
      <c r="M2696" t="b">
        <v>0</v>
      </c>
      <c r="N2696">
        <v>1</v>
      </c>
      <c r="O2696" s="5">
        <f>($E2696/$D2696)*100</f>
        <v>3.3333333333333335E-3</v>
      </c>
      <c r="P2696">
        <f>AVERAGE($E2696,$N2696)</f>
        <v>1</v>
      </c>
      <c r="Q2696" t="s">
        <v>8336</v>
      </c>
      <c r="R2696" t="s">
        <v>8337</v>
      </c>
      <c r="S2696" t="s">
        <v>8284</v>
      </c>
      <c r="T2696" t="b">
        <v>0</v>
      </c>
    </row>
    <row r="2697" spans="1:20" ht="49.5" x14ac:dyDescent="0.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 s="9">
        <f>(I2697/86400)+25569+(-5/24)</f>
        <v>42107.931921296295</v>
      </c>
      <c r="K2697">
        <v>1423801318</v>
      </c>
      <c r="L2697" s="9">
        <f>($K2697/86400)+DATE(1970,1,1)</f>
        <v>42048.181921296295</v>
      </c>
      <c r="M2697" t="b">
        <v>0</v>
      </c>
      <c r="N2697">
        <v>3</v>
      </c>
      <c r="O2697" s="5">
        <f>($E2697/$D2697)*100</f>
        <v>0.47333333333333333</v>
      </c>
      <c r="P2697">
        <f>AVERAGE($E2697,$N2697)</f>
        <v>37</v>
      </c>
      <c r="Q2697" t="s">
        <v>8336</v>
      </c>
      <c r="R2697" t="s">
        <v>8337</v>
      </c>
      <c r="S2697" t="s">
        <v>8284</v>
      </c>
      <c r="T2697" t="b">
        <v>0</v>
      </c>
    </row>
    <row r="2698" spans="1:20" ht="66" x14ac:dyDescent="0.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 s="9">
        <f>(I2698/86400)+25569+(-5/24)</f>
        <v>41998.636111111111</v>
      </c>
      <c r="K2698">
        <v>1416600960</v>
      </c>
      <c r="L2698" s="9">
        <f>($K2698/86400)+DATE(1970,1,1)</f>
        <v>41964.844444444447</v>
      </c>
      <c r="M2698" t="b">
        <v>0</v>
      </c>
      <c r="N2698">
        <v>38</v>
      </c>
      <c r="O2698" s="5">
        <f>($E2698/$D2698)*100</f>
        <v>5.65</v>
      </c>
      <c r="P2698">
        <f>AVERAGE($E2698,$N2698)</f>
        <v>1714</v>
      </c>
      <c r="Q2698" t="s">
        <v>8336</v>
      </c>
      <c r="R2698" t="s">
        <v>8337</v>
      </c>
      <c r="S2698" t="s">
        <v>8284</v>
      </c>
      <c r="T2698" t="b">
        <v>0</v>
      </c>
    </row>
    <row r="2699" spans="1:20" ht="49.5" x14ac:dyDescent="0.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 s="9">
        <f>(I2699/86400)+25569+(-5/24)</f>
        <v>42218.708333333336</v>
      </c>
      <c r="K2699">
        <v>1435876423</v>
      </c>
      <c r="L2699" s="9">
        <f>($K2699/86400)+DATE(1970,1,1)</f>
        <v>42187.940081018518</v>
      </c>
      <c r="M2699" t="b">
        <v>0</v>
      </c>
      <c r="N2699">
        <v>52</v>
      </c>
      <c r="O2699" s="5">
        <f>($E2699/$D2699)*100</f>
        <v>26.35217391304348</v>
      </c>
      <c r="P2699">
        <f>AVERAGE($E2699,$N2699)</f>
        <v>3056.5</v>
      </c>
      <c r="Q2699" t="s">
        <v>8336</v>
      </c>
      <c r="R2699" t="s">
        <v>8337</v>
      </c>
      <c r="S2699" t="s">
        <v>8284</v>
      </c>
      <c r="T2699" t="b">
        <v>0</v>
      </c>
    </row>
    <row r="2700" spans="1:20" ht="66" x14ac:dyDescent="0.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 s="9">
        <f>(I2700/86400)+25569+(-5/24)</f>
        <v>41817.689907407403</v>
      </c>
      <c r="K2700">
        <v>1401312808</v>
      </c>
      <c r="L2700" s="9">
        <f>($K2700/86400)+DATE(1970,1,1)</f>
        <v>41787.898240740738</v>
      </c>
      <c r="M2700" t="b">
        <v>0</v>
      </c>
      <c r="N2700">
        <v>2</v>
      </c>
      <c r="O2700" s="5">
        <f>($E2700/$D2700)*100</f>
        <v>0.325125</v>
      </c>
      <c r="P2700">
        <f>AVERAGE($E2700,$N2700)</f>
        <v>14.005000000000001</v>
      </c>
      <c r="Q2700" t="s">
        <v>8336</v>
      </c>
      <c r="R2700" t="s">
        <v>8337</v>
      </c>
      <c r="S2700" t="s">
        <v>8284</v>
      </c>
      <c r="T2700" t="b">
        <v>0</v>
      </c>
    </row>
    <row r="2701" spans="1:20" ht="49.5" x14ac:dyDescent="0.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 s="9">
        <f>(I2701/86400)+25569+(-5/24)</f>
        <v>41859.688229166662</v>
      </c>
      <c r="K2701">
        <v>1404941463</v>
      </c>
      <c r="L2701" s="9">
        <f>($K2701/86400)+DATE(1970,1,1)</f>
        <v>41829.896562499998</v>
      </c>
      <c r="M2701" t="b">
        <v>0</v>
      </c>
      <c r="N2701">
        <v>0</v>
      </c>
      <c r="O2701" s="5">
        <f>($E2701/$D2701)*100</f>
        <v>0</v>
      </c>
      <c r="P2701">
        <f>AVERAGE($E2701,$N2701)</f>
        <v>0</v>
      </c>
      <c r="Q2701" t="s">
        <v>8336</v>
      </c>
      <c r="R2701" t="s">
        <v>8337</v>
      </c>
      <c r="S2701" t="s">
        <v>8284</v>
      </c>
      <c r="T2701" t="b">
        <v>0</v>
      </c>
    </row>
    <row r="2702" spans="1:20" ht="66" x14ac:dyDescent="0.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 s="9">
        <f>(I2702/86400)+25569+(-5/24)</f>
        <v>41900.666342592587</v>
      </c>
      <c r="K2702">
        <v>1408481972</v>
      </c>
      <c r="L2702" s="9">
        <f>($K2702/86400)+DATE(1970,1,1)</f>
        <v>41870.874675925923</v>
      </c>
      <c r="M2702" t="b">
        <v>0</v>
      </c>
      <c r="N2702">
        <v>4</v>
      </c>
      <c r="O2702" s="5">
        <f>($E2702/$D2702)*100</f>
        <v>0.7000700070007001</v>
      </c>
      <c r="P2702">
        <f>AVERAGE($E2702,$N2702)</f>
        <v>37</v>
      </c>
      <c r="Q2702" t="s">
        <v>8336</v>
      </c>
      <c r="R2702" t="s">
        <v>8337</v>
      </c>
      <c r="S2702" t="s">
        <v>8284</v>
      </c>
      <c r="T2702" t="b">
        <v>0</v>
      </c>
    </row>
    <row r="2703" spans="1:20" ht="66" x14ac:dyDescent="0.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 s="9">
        <f>(I2703/86400)+25569+(-5/24)</f>
        <v>42832.524699074071</v>
      </c>
      <c r="K2703">
        <v>1488911734</v>
      </c>
      <c r="L2703" s="9">
        <f>($K2703/86400)+DATE(1970,1,1)</f>
        <v>42801.774699074071</v>
      </c>
      <c r="M2703" t="b">
        <v>0</v>
      </c>
      <c r="N2703">
        <v>46</v>
      </c>
      <c r="O2703" s="5">
        <f>($E2703/$D2703)*100</f>
        <v>46.176470588235297</v>
      </c>
      <c r="P2703">
        <f>AVERAGE($E2703,$N2703)</f>
        <v>808</v>
      </c>
      <c r="Q2703" t="s">
        <v>8317</v>
      </c>
      <c r="R2703" t="s">
        <v>8357</v>
      </c>
      <c r="S2703" t="s">
        <v>8303</v>
      </c>
      <c r="T2703" t="b">
        <v>0</v>
      </c>
    </row>
    <row r="2704" spans="1:20" ht="66" x14ac:dyDescent="0.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 s="9">
        <f>(I2704/86400)+25569+(-5/24)</f>
        <v>42830.551817129628</v>
      </c>
      <c r="K2704">
        <v>1488827677</v>
      </c>
      <c r="L2704" s="9">
        <f>($K2704/86400)+DATE(1970,1,1)</f>
        <v>42800.801817129628</v>
      </c>
      <c r="M2704" t="b">
        <v>1</v>
      </c>
      <c r="N2704">
        <v>26</v>
      </c>
      <c r="O2704" s="5">
        <f>($E2704/$D2704)*100</f>
        <v>34.410000000000004</v>
      </c>
      <c r="P2704">
        <f>AVERAGE($E2704,$N2704)</f>
        <v>1733.5</v>
      </c>
      <c r="Q2704" t="s">
        <v>8317</v>
      </c>
      <c r="R2704" t="s">
        <v>8357</v>
      </c>
      <c r="S2704" t="s">
        <v>8303</v>
      </c>
      <c r="T2704" t="b">
        <v>0</v>
      </c>
    </row>
    <row r="2705" spans="1:20" ht="49.5" x14ac:dyDescent="0.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 s="9">
        <f>(I2705/86400)+25569+(-5/24)</f>
        <v>42816.440162037034</v>
      </c>
      <c r="K2705">
        <v>1485016430</v>
      </c>
      <c r="L2705" s="9">
        <f>($K2705/86400)+DATE(1970,1,1)</f>
        <v>42756.690162037034</v>
      </c>
      <c r="M2705" t="b">
        <v>0</v>
      </c>
      <c r="N2705">
        <v>45</v>
      </c>
      <c r="O2705" s="5">
        <f>($E2705/$D2705)*100</f>
        <v>103.75000000000001</v>
      </c>
      <c r="P2705">
        <f>AVERAGE($E2705,$N2705)</f>
        <v>20772.5</v>
      </c>
      <c r="Q2705" t="s">
        <v>8317</v>
      </c>
      <c r="R2705" t="s">
        <v>8357</v>
      </c>
      <c r="S2705" t="s">
        <v>8303</v>
      </c>
      <c r="T2705" t="b">
        <v>0</v>
      </c>
    </row>
    <row r="2706" spans="1:20" ht="66" x14ac:dyDescent="0.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 s="9">
        <f>(I2706/86400)+25569+(-5/24)</f>
        <v>42830.61243055555</v>
      </c>
      <c r="K2706">
        <v>1487709714</v>
      </c>
      <c r="L2706" s="9">
        <f>($K2706/86400)+DATE(1970,1,1)</f>
        <v>42787.862430555557</v>
      </c>
      <c r="M2706" t="b">
        <v>0</v>
      </c>
      <c r="N2706">
        <v>7</v>
      </c>
      <c r="O2706" s="5">
        <f>($E2706/$D2706)*100</f>
        <v>6.0263157894736841</v>
      </c>
      <c r="P2706">
        <f>AVERAGE($E2706,$N2706)</f>
        <v>576</v>
      </c>
      <c r="Q2706" t="s">
        <v>8317</v>
      </c>
      <c r="R2706" t="s">
        <v>8357</v>
      </c>
      <c r="S2706" t="s">
        <v>8303</v>
      </c>
      <c r="T2706" t="b">
        <v>0</v>
      </c>
    </row>
    <row r="2707" spans="1:20" ht="33" x14ac:dyDescent="0.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 s="9">
        <f>(I2707/86400)+25569+(-5/24)</f>
        <v>42818.666180555556</v>
      </c>
      <c r="K2707">
        <v>1486504758</v>
      </c>
      <c r="L2707" s="9">
        <f>($K2707/86400)+DATE(1970,1,1)</f>
        <v>42773.916180555556</v>
      </c>
      <c r="M2707" t="b">
        <v>0</v>
      </c>
      <c r="N2707">
        <v>8</v>
      </c>
      <c r="O2707" s="5">
        <f>($E2707/$D2707)*100</f>
        <v>10.539393939393939</v>
      </c>
      <c r="P2707">
        <f>AVERAGE($E2707,$N2707)</f>
        <v>873.5</v>
      </c>
      <c r="Q2707" t="s">
        <v>8317</v>
      </c>
      <c r="R2707" t="s">
        <v>8357</v>
      </c>
      <c r="S2707" t="s">
        <v>8303</v>
      </c>
      <c r="T2707" t="b">
        <v>0</v>
      </c>
    </row>
    <row r="2708" spans="1:20" ht="66" x14ac:dyDescent="0.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 s="9">
        <f>(I2708/86400)+25569+(-5/24)</f>
        <v>41928.082638888889</v>
      </c>
      <c r="K2708">
        <v>1410937483</v>
      </c>
      <c r="L2708" s="9">
        <f>($K2708/86400)+DATE(1970,1,1)</f>
        <v>41899.294942129629</v>
      </c>
      <c r="M2708" t="b">
        <v>1</v>
      </c>
      <c r="N2708">
        <v>263</v>
      </c>
      <c r="O2708" s="5">
        <f>($E2708/$D2708)*100</f>
        <v>112.29714285714284</v>
      </c>
      <c r="P2708">
        <f>AVERAGE($E2708,$N2708)</f>
        <v>19783.5</v>
      </c>
      <c r="Q2708" t="s">
        <v>8317</v>
      </c>
      <c r="R2708" t="s">
        <v>8357</v>
      </c>
      <c r="S2708" t="s">
        <v>8303</v>
      </c>
      <c r="T2708" t="b">
        <v>1</v>
      </c>
    </row>
    <row r="2709" spans="1:20" ht="49.5" x14ac:dyDescent="0.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 s="9">
        <f>(I2709/86400)+25569+(-5/24)</f>
        <v>41421.082638888889</v>
      </c>
      <c r="K2709">
        <v>1367088443</v>
      </c>
      <c r="L2709" s="9">
        <f>($K2709/86400)+DATE(1970,1,1)</f>
        <v>41391.782905092594</v>
      </c>
      <c r="M2709" t="b">
        <v>1</v>
      </c>
      <c r="N2709">
        <v>394</v>
      </c>
      <c r="O2709" s="5">
        <f>($E2709/$D2709)*100</f>
        <v>350.84462500000001</v>
      </c>
      <c r="P2709">
        <f>AVERAGE($E2709,$N2709)</f>
        <v>14230.785</v>
      </c>
      <c r="Q2709" t="s">
        <v>8317</v>
      </c>
      <c r="R2709" t="s">
        <v>8357</v>
      </c>
      <c r="S2709" t="s">
        <v>8303</v>
      </c>
      <c r="T2709" t="b">
        <v>1</v>
      </c>
    </row>
    <row r="2710" spans="1:20" ht="49.5" x14ac:dyDescent="0.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 s="9">
        <f>(I2710/86400)+25569+(-5/24)</f>
        <v>42572.489884259259</v>
      </c>
      <c r="K2710">
        <v>1463935526</v>
      </c>
      <c r="L2710" s="9">
        <f>($K2710/86400)+DATE(1970,1,1)</f>
        <v>42512.698217592595</v>
      </c>
      <c r="M2710" t="b">
        <v>1</v>
      </c>
      <c r="N2710">
        <v>1049</v>
      </c>
      <c r="O2710" s="5">
        <f>($E2710/$D2710)*100</f>
        <v>233.21535</v>
      </c>
      <c r="P2710">
        <f>AVERAGE($E2710,$N2710)</f>
        <v>23846.035</v>
      </c>
      <c r="Q2710" t="s">
        <v>8317</v>
      </c>
      <c r="R2710" t="s">
        <v>8357</v>
      </c>
      <c r="S2710" t="s">
        <v>8303</v>
      </c>
      <c r="T2710" t="b">
        <v>1</v>
      </c>
    </row>
    <row r="2711" spans="1:20" ht="66" x14ac:dyDescent="0.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 s="9">
        <f>(I2711/86400)+25569+(-5/24)</f>
        <v>42646.957638888889</v>
      </c>
      <c r="K2711">
        <v>1472528141</v>
      </c>
      <c r="L2711" s="9">
        <f>($K2711/86400)+DATE(1970,1,1)</f>
        <v>42612.149780092594</v>
      </c>
      <c r="M2711" t="b">
        <v>1</v>
      </c>
      <c r="N2711">
        <v>308</v>
      </c>
      <c r="O2711" s="5">
        <f>($E2711/$D2711)*100</f>
        <v>101.60599999999999</v>
      </c>
      <c r="P2711">
        <f>AVERAGE($E2711,$N2711)</f>
        <v>25555.5</v>
      </c>
      <c r="Q2711" t="s">
        <v>8317</v>
      </c>
      <c r="R2711" t="s">
        <v>8357</v>
      </c>
      <c r="S2711" t="s">
        <v>8303</v>
      </c>
      <c r="T2711" t="b">
        <v>1</v>
      </c>
    </row>
    <row r="2712" spans="1:20" ht="33" x14ac:dyDescent="0.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 s="9">
        <f>(I2712/86400)+25569+(-5/24)</f>
        <v>41859.875</v>
      </c>
      <c r="K2712">
        <v>1404797428</v>
      </c>
      <c r="L2712" s="9">
        <f>($K2712/86400)+DATE(1970,1,1)</f>
        <v>41828.229490740741</v>
      </c>
      <c r="M2712" t="b">
        <v>1</v>
      </c>
      <c r="N2712">
        <v>1088</v>
      </c>
      <c r="O2712" s="5">
        <f>($E2712/$D2712)*100</f>
        <v>153.90035000000003</v>
      </c>
      <c r="P2712">
        <f>AVERAGE($E2712,$N2712)</f>
        <v>46714.105000000003</v>
      </c>
      <c r="Q2712" t="s">
        <v>8317</v>
      </c>
      <c r="R2712" t="s">
        <v>8357</v>
      </c>
      <c r="S2712" t="s">
        <v>8303</v>
      </c>
      <c r="T2712" t="b">
        <v>1</v>
      </c>
    </row>
    <row r="2713" spans="1:20" ht="66" x14ac:dyDescent="0.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 s="9">
        <f>(I2713/86400)+25569+(-5/24)</f>
        <v>41810.709027777775</v>
      </c>
      <c r="K2713">
        <v>1400694790</v>
      </c>
      <c r="L2713" s="9">
        <f>($K2713/86400)+DATE(1970,1,1)</f>
        <v>41780.745254629626</v>
      </c>
      <c r="M2713" t="b">
        <v>1</v>
      </c>
      <c r="N2713">
        <v>73</v>
      </c>
      <c r="O2713" s="5">
        <f>($E2713/$D2713)*100</f>
        <v>100.7161125319693</v>
      </c>
      <c r="P2713">
        <f>AVERAGE($E2713,$N2713)</f>
        <v>2005.5</v>
      </c>
      <c r="Q2713" t="s">
        <v>8317</v>
      </c>
      <c r="R2713" t="s">
        <v>8357</v>
      </c>
      <c r="S2713" t="s">
        <v>8303</v>
      </c>
      <c r="T2713" t="b">
        <v>1</v>
      </c>
    </row>
    <row r="2714" spans="1:20" ht="66" x14ac:dyDescent="0.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 s="9">
        <f>(I2714/86400)+25569+(-5/24)</f>
        <v>41468.541666666664</v>
      </c>
      <c r="K2714">
        <v>1370568560</v>
      </c>
      <c r="L2714" s="9">
        <f>($K2714/86400)+DATE(1970,1,1)</f>
        <v>41432.062037037038</v>
      </c>
      <c r="M2714" t="b">
        <v>1</v>
      </c>
      <c r="N2714">
        <v>143</v>
      </c>
      <c r="O2714" s="5">
        <f>($E2714/$D2714)*100</f>
        <v>131.38181818181818</v>
      </c>
      <c r="P2714">
        <f>AVERAGE($E2714,$N2714)</f>
        <v>3684.5</v>
      </c>
      <c r="Q2714" t="s">
        <v>8317</v>
      </c>
      <c r="R2714" t="s">
        <v>8357</v>
      </c>
      <c r="S2714" t="s">
        <v>8303</v>
      </c>
      <c r="T2714" t="b">
        <v>1</v>
      </c>
    </row>
    <row r="2715" spans="1:20" ht="66" x14ac:dyDescent="0.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 s="9">
        <f>(I2715/86400)+25569+(-5/24)</f>
        <v>42362.445416666662</v>
      </c>
      <c r="K2715">
        <v>1447515684</v>
      </c>
      <c r="L2715" s="9">
        <f>($K2715/86400)+DATE(1970,1,1)</f>
        <v>42322.653749999998</v>
      </c>
      <c r="M2715" t="b">
        <v>1</v>
      </c>
      <c r="N2715">
        <v>1420</v>
      </c>
      <c r="O2715" s="5">
        <f>($E2715/$D2715)*100</f>
        <v>102.24133333333334</v>
      </c>
      <c r="P2715">
        <f>AVERAGE($E2715,$N2715)</f>
        <v>77391</v>
      </c>
      <c r="Q2715" t="s">
        <v>8317</v>
      </c>
      <c r="R2715" t="s">
        <v>8357</v>
      </c>
      <c r="S2715" t="s">
        <v>8303</v>
      </c>
      <c r="T2715" t="b">
        <v>1</v>
      </c>
    </row>
    <row r="2716" spans="1:20" ht="49.5" x14ac:dyDescent="0.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 s="9">
        <f>(I2716/86400)+25569+(-5/24)</f>
        <v>42657.749999999993</v>
      </c>
      <c r="K2716">
        <v>1474040596</v>
      </c>
      <c r="L2716" s="9">
        <f>($K2716/86400)+DATE(1970,1,1)</f>
        <v>42629.655046296291</v>
      </c>
      <c r="M2716" t="b">
        <v>1</v>
      </c>
      <c r="N2716">
        <v>305</v>
      </c>
      <c r="O2716" s="5">
        <f>($E2716/$D2716)*100</f>
        <v>116.35599999999999</v>
      </c>
      <c r="P2716">
        <f>AVERAGE($E2716,$N2716)</f>
        <v>14697</v>
      </c>
      <c r="Q2716" t="s">
        <v>8317</v>
      </c>
      <c r="R2716" t="s">
        <v>8357</v>
      </c>
      <c r="S2716" t="s">
        <v>8303</v>
      </c>
      <c r="T2716" t="b">
        <v>1</v>
      </c>
    </row>
    <row r="2717" spans="1:20" ht="66" x14ac:dyDescent="0.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 s="9">
        <f>(I2717/86400)+25569+(-5/24)</f>
        <v>42421.190138888887</v>
      </c>
      <c r="K2717">
        <v>1453109628</v>
      </c>
      <c r="L2717" s="9">
        <f>($K2717/86400)+DATE(1970,1,1)</f>
        <v>42387.398472222223</v>
      </c>
      <c r="M2717" t="b">
        <v>1</v>
      </c>
      <c r="N2717">
        <v>551</v>
      </c>
      <c r="O2717" s="5">
        <f>($E2717/$D2717)*100</f>
        <v>264.62241666666665</v>
      </c>
      <c r="P2717">
        <f>AVERAGE($E2717,$N2717)</f>
        <v>16152.844999999999</v>
      </c>
      <c r="Q2717" t="s">
        <v>8317</v>
      </c>
      <c r="R2717" t="s">
        <v>8357</v>
      </c>
      <c r="S2717" t="s">
        <v>8303</v>
      </c>
      <c r="T2717" t="b">
        <v>1</v>
      </c>
    </row>
    <row r="2718" spans="1:20" ht="82.5" x14ac:dyDescent="0.3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 s="9">
        <f>(I2718/86400)+25569+(-5/24)</f>
        <v>42285.124918981477</v>
      </c>
      <c r="K2718">
        <v>1441699193</v>
      </c>
      <c r="L2718" s="9">
        <f>($K2718/86400)+DATE(1970,1,1)</f>
        <v>42255.333252314813</v>
      </c>
      <c r="M2718" t="b">
        <v>1</v>
      </c>
      <c r="N2718">
        <v>187</v>
      </c>
      <c r="O2718" s="5">
        <f>($E2718/$D2718)*100</f>
        <v>119.98010000000001</v>
      </c>
      <c r="P2718">
        <f>AVERAGE($E2718,$N2718)</f>
        <v>6092.5050000000001</v>
      </c>
      <c r="Q2718" t="s">
        <v>8317</v>
      </c>
      <c r="R2718" t="s">
        <v>8357</v>
      </c>
      <c r="S2718" t="s">
        <v>8303</v>
      </c>
      <c r="T2718" t="b">
        <v>1</v>
      </c>
    </row>
    <row r="2719" spans="1:20" ht="49.5" x14ac:dyDescent="0.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 s="9">
        <f>(I2719/86400)+25569+(-5/24)</f>
        <v>41979.748252314814</v>
      </c>
      <c r="K2719">
        <v>1414015049</v>
      </c>
      <c r="L2719" s="9">
        <f>($K2719/86400)+DATE(1970,1,1)</f>
        <v>41934.914918981478</v>
      </c>
      <c r="M2719" t="b">
        <v>1</v>
      </c>
      <c r="N2719">
        <v>325</v>
      </c>
      <c r="O2719" s="5">
        <f>($E2719/$D2719)*100</f>
        <v>120.10400000000001</v>
      </c>
      <c r="P2719">
        <f>AVERAGE($E2719,$N2719)</f>
        <v>15175.5</v>
      </c>
      <c r="Q2719" t="s">
        <v>8317</v>
      </c>
      <c r="R2719" t="s">
        <v>8357</v>
      </c>
      <c r="S2719" t="s">
        <v>8303</v>
      </c>
      <c r="T2719" t="b">
        <v>1</v>
      </c>
    </row>
    <row r="2720" spans="1:20" ht="66" x14ac:dyDescent="0.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 s="9">
        <f>(I2720/86400)+25569+(-5/24)</f>
        <v>42493.749999999993</v>
      </c>
      <c r="K2720">
        <v>1459865945</v>
      </c>
      <c r="L2720" s="9">
        <f>($K2720/86400)+DATE(1970,1,1)</f>
        <v>42465.596585648149</v>
      </c>
      <c r="M2720" t="b">
        <v>1</v>
      </c>
      <c r="N2720">
        <v>148</v>
      </c>
      <c r="O2720" s="5">
        <f>($E2720/$D2720)*100</f>
        <v>103.58333333333334</v>
      </c>
      <c r="P2720">
        <f>AVERAGE($E2720,$N2720)</f>
        <v>9396.5</v>
      </c>
      <c r="Q2720" t="s">
        <v>8317</v>
      </c>
      <c r="R2720" t="s">
        <v>8357</v>
      </c>
      <c r="S2720" t="s">
        <v>8303</v>
      </c>
      <c r="T2720" t="b">
        <v>1</v>
      </c>
    </row>
    <row r="2721" spans="1:20" ht="66" x14ac:dyDescent="0.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 s="9">
        <f>(I2721/86400)+25569+(-5/24)</f>
        <v>42477.781180555554</v>
      </c>
      <c r="K2721">
        <v>1455756294</v>
      </c>
      <c r="L2721" s="9">
        <f>($K2721/86400)+DATE(1970,1,1)</f>
        <v>42418.031180555554</v>
      </c>
      <c r="M2721" t="b">
        <v>0</v>
      </c>
      <c r="N2721">
        <v>69</v>
      </c>
      <c r="O2721" s="5">
        <f>($E2721/$D2721)*100</f>
        <v>108.83333333333334</v>
      </c>
      <c r="P2721">
        <f>AVERAGE($E2721,$N2721)</f>
        <v>3299.5</v>
      </c>
      <c r="Q2721" t="s">
        <v>8317</v>
      </c>
      <c r="R2721" t="s">
        <v>8357</v>
      </c>
      <c r="S2721" t="s">
        <v>8303</v>
      </c>
      <c r="T2721" t="b">
        <v>1</v>
      </c>
    </row>
    <row r="2722" spans="1:20" ht="49.5" x14ac:dyDescent="0.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 s="9">
        <f>(I2722/86400)+25569+(-5/24)</f>
        <v>42685.299224537033</v>
      </c>
      <c r="K2722">
        <v>1476270653</v>
      </c>
      <c r="L2722" s="9">
        <f>($K2722/86400)+DATE(1970,1,1)</f>
        <v>42655.465891203705</v>
      </c>
      <c r="M2722" t="b">
        <v>0</v>
      </c>
      <c r="N2722">
        <v>173</v>
      </c>
      <c r="O2722" s="5">
        <f>($E2722/$D2722)*100</f>
        <v>118.12400000000001</v>
      </c>
      <c r="P2722">
        <f>AVERAGE($E2722,$N2722)</f>
        <v>14852</v>
      </c>
      <c r="Q2722" t="s">
        <v>8317</v>
      </c>
      <c r="R2722" t="s">
        <v>8357</v>
      </c>
      <c r="S2722" t="s">
        <v>8303</v>
      </c>
      <c r="T2722" t="b">
        <v>1</v>
      </c>
    </row>
    <row r="2723" spans="1:20" ht="66" x14ac:dyDescent="0.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 s="9">
        <f>(I2723/86400)+25569+(-5/24)</f>
        <v>41523.583333333328</v>
      </c>
      <c r="K2723">
        <v>1375880598</v>
      </c>
      <c r="L2723" s="9">
        <f>($K2723/86400)+DATE(1970,1,1)</f>
        <v>41493.543958333335</v>
      </c>
      <c r="M2723" t="b">
        <v>0</v>
      </c>
      <c r="N2723">
        <v>269</v>
      </c>
      <c r="O2723" s="5">
        <f>($E2723/$D2723)*100</f>
        <v>1462</v>
      </c>
      <c r="P2723">
        <f>AVERAGE($E2723,$N2723)</f>
        <v>5617</v>
      </c>
      <c r="Q2723" t="s">
        <v>8319</v>
      </c>
      <c r="R2723" t="s">
        <v>8349</v>
      </c>
      <c r="S2723" t="s">
        <v>8295</v>
      </c>
      <c r="T2723" t="b">
        <v>1</v>
      </c>
    </row>
    <row r="2724" spans="1:20" ht="66" x14ac:dyDescent="0.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 s="9">
        <f>(I2724/86400)+25569+(-5/24)</f>
        <v>42764.64876157407</v>
      </c>
      <c r="K2724">
        <v>1480538053</v>
      </c>
      <c r="L2724" s="9">
        <f>($K2724/86400)+DATE(1970,1,1)</f>
        <v>42704.857094907406</v>
      </c>
      <c r="M2724" t="b">
        <v>0</v>
      </c>
      <c r="N2724">
        <v>185</v>
      </c>
      <c r="O2724" s="5">
        <f>($E2724/$D2724)*100</f>
        <v>252.54</v>
      </c>
      <c r="P2724">
        <f>AVERAGE($E2724,$N2724)</f>
        <v>6406</v>
      </c>
      <c r="Q2724" t="s">
        <v>8319</v>
      </c>
      <c r="R2724" t="s">
        <v>8349</v>
      </c>
      <c r="S2724" t="s">
        <v>8295</v>
      </c>
      <c r="T2724" t="b">
        <v>1</v>
      </c>
    </row>
    <row r="2725" spans="1:20" ht="66" x14ac:dyDescent="0.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 s="9">
        <f>(I2725/86400)+25569+(-5/24)</f>
        <v>42004.672314814808</v>
      </c>
      <c r="K2725">
        <v>1414872488</v>
      </c>
      <c r="L2725" s="9">
        <f>($K2725/86400)+DATE(1970,1,1)</f>
        <v>41944.83898148148</v>
      </c>
      <c r="M2725" t="b">
        <v>0</v>
      </c>
      <c r="N2725">
        <v>176</v>
      </c>
      <c r="O2725" s="5">
        <f>($E2725/$D2725)*100</f>
        <v>140.05000000000001</v>
      </c>
      <c r="P2725">
        <f>AVERAGE($E2725,$N2725)</f>
        <v>8491</v>
      </c>
      <c r="Q2725" t="s">
        <v>8319</v>
      </c>
      <c r="R2725" t="s">
        <v>8349</v>
      </c>
      <c r="S2725" t="s">
        <v>8295</v>
      </c>
      <c r="T2725" t="b">
        <v>1</v>
      </c>
    </row>
    <row r="2726" spans="1:20" ht="66" x14ac:dyDescent="0.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 s="9">
        <f>(I2726/86400)+25569+(-5/24)</f>
        <v>42231.118738425925</v>
      </c>
      <c r="K2726">
        <v>1436860259</v>
      </c>
      <c r="L2726" s="9">
        <f>($K2726/86400)+DATE(1970,1,1)</f>
        <v>42199.32707175926</v>
      </c>
      <c r="M2726" t="b">
        <v>0</v>
      </c>
      <c r="N2726">
        <v>1019</v>
      </c>
      <c r="O2726" s="5">
        <f>($E2726/$D2726)*100</f>
        <v>296.87520259319291</v>
      </c>
      <c r="P2726">
        <f>AVERAGE($E2726,$N2726)</f>
        <v>4172.9400000000005</v>
      </c>
      <c r="Q2726" t="s">
        <v>8319</v>
      </c>
      <c r="R2726" t="s">
        <v>8349</v>
      </c>
      <c r="S2726" t="s">
        <v>8295</v>
      </c>
      <c r="T2726" t="b">
        <v>1</v>
      </c>
    </row>
    <row r="2727" spans="1:20" ht="49.5" x14ac:dyDescent="0.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 s="9">
        <f>(I2727/86400)+25569+(-5/24)</f>
        <v>42795.53628472222</v>
      </c>
      <c r="K2727">
        <v>1484070735</v>
      </c>
      <c r="L2727" s="9">
        <f>($K2727/86400)+DATE(1970,1,1)</f>
        <v>42745.744618055556</v>
      </c>
      <c r="M2727" t="b">
        <v>0</v>
      </c>
      <c r="N2727">
        <v>113</v>
      </c>
      <c r="O2727" s="5">
        <f>($E2727/$D2727)*100</f>
        <v>144.54249999999999</v>
      </c>
      <c r="P2727">
        <f>AVERAGE($E2727,$N2727)</f>
        <v>28965</v>
      </c>
      <c r="Q2727" t="s">
        <v>8319</v>
      </c>
      <c r="R2727" t="s">
        <v>8349</v>
      </c>
      <c r="S2727" t="s">
        <v>8295</v>
      </c>
      <c r="T2727" t="b">
        <v>1</v>
      </c>
    </row>
    <row r="2728" spans="1:20" x14ac:dyDescent="0.3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 s="9">
        <f>(I2728/86400)+25569+(-5/24)</f>
        <v>42482.371655092589</v>
      </c>
      <c r="K2728">
        <v>1458741311</v>
      </c>
      <c r="L2728" s="9">
        <f>($K2728/86400)+DATE(1970,1,1)</f>
        <v>42452.579988425925</v>
      </c>
      <c r="M2728" t="b">
        <v>0</v>
      </c>
      <c r="N2728">
        <v>404</v>
      </c>
      <c r="O2728" s="5">
        <f>($E2728/$D2728)*100</f>
        <v>105.745</v>
      </c>
      <c r="P2728">
        <f>AVERAGE($E2728,$N2728)</f>
        <v>53074.5</v>
      </c>
      <c r="Q2728" t="s">
        <v>8319</v>
      </c>
      <c r="R2728" t="s">
        <v>8349</v>
      </c>
      <c r="S2728" t="s">
        <v>8295</v>
      </c>
      <c r="T2728" t="b">
        <v>1</v>
      </c>
    </row>
    <row r="2729" spans="1:20" ht="49.5" x14ac:dyDescent="0.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 s="9">
        <f>(I2729/86400)+25569+(-5/24)</f>
        <v>42223.468321759261</v>
      </c>
      <c r="K2729">
        <v>1436804063</v>
      </c>
      <c r="L2729" s="9">
        <f>($K2729/86400)+DATE(1970,1,1)</f>
        <v>42198.676655092597</v>
      </c>
      <c r="M2729" t="b">
        <v>0</v>
      </c>
      <c r="N2729">
        <v>707</v>
      </c>
      <c r="O2729" s="5">
        <f>($E2729/$D2729)*100</f>
        <v>493.21000000000004</v>
      </c>
      <c r="P2729">
        <f>AVERAGE($E2729,$N2729)</f>
        <v>25014</v>
      </c>
      <c r="Q2729" t="s">
        <v>8319</v>
      </c>
      <c r="R2729" t="s">
        <v>8349</v>
      </c>
      <c r="S2729" t="s">
        <v>8295</v>
      </c>
      <c r="T2729" t="b">
        <v>1</v>
      </c>
    </row>
    <row r="2730" spans="1:20" ht="33" x14ac:dyDescent="0.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 s="9">
        <f>(I2730/86400)+25569+(-5/24)</f>
        <v>42368.391597222224</v>
      </c>
      <c r="K2730">
        <v>1448461434</v>
      </c>
      <c r="L2730" s="9">
        <f>($K2730/86400)+DATE(1970,1,1)</f>
        <v>42333.59993055556</v>
      </c>
      <c r="M2730" t="b">
        <v>0</v>
      </c>
      <c r="N2730">
        <v>392</v>
      </c>
      <c r="O2730" s="5">
        <f>($E2730/$D2730)*100</f>
        <v>201.82666666666668</v>
      </c>
      <c r="P2730">
        <f>AVERAGE($E2730,$N2730)</f>
        <v>15333</v>
      </c>
      <c r="Q2730" t="s">
        <v>8319</v>
      </c>
      <c r="R2730" t="s">
        <v>8349</v>
      </c>
      <c r="S2730" t="s">
        <v>8295</v>
      </c>
      <c r="T2730" t="b">
        <v>1</v>
      </c>
    </row>
    <row r="2731" spans="1:20" ht="33" x14ac:dyDescent="0.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 s="9">
        <f>(I2731/86400)+25569+(-5/24)</f>
        <v>42125.032372685186</v>
      </c>
      <c r="K2731">
        <v>1427867197</v>
      </c>
      <c r="L2731" s="9">
        <f>($K2731/86400)+DATE(1970,1,1)</f>
        <v>42095.240706018521</v>
      </c>
      <c r="M2731" t="b">
        <v>0</v>
      </c>
      <c r="N2731">
        <v>23</v>
      </c>
      <c r="O2731" s="5">
        <f>($E2731/$D2731)*100</f>
        <v>104.44</v>
      </c>
      <c r="P2731">
        <f>AVERAGE($E2731,$N2731)</f>
        <v>3928</v>
      </c>
      <c r="Q2731" t="s">
        <v>8319</v>
      </c>
      <c r="R2731" t="s">
        <v>8349</v>
      </c>
      <c r="S2731" t="s">
        <v>8295</v>
      </c>
      <c r="T2731" t="b">
        <v>1</v>
      </c>
    </row>
    <row r="2732" spans="1:20" ht="49.5" x14ac:dyDescent="0.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 s="9">
        <f>(I2732/86400)+25569+(-5/24)</f>
        <v>41386.333043981482</v>
      </c>
      <c r="K2732">
        <v>1363611575</v>
      </c>
      <c r="L2732" s="9">
        <f>($K2732/86400)+DATE(1970,1,1)</f>
        <v>41351.541377314818</v>
      </c>
      <c r="M2732" t="b">
        <v>0</v>
      </c>
      <c r="N2732">
        <v>682</v>
      </c>
      <c r="O2732" s="5">
        <f>($E2732/$D2732)*100</f>
        <v>170.29262962962963</v>
      </c>
      <c r="P2732">
        <f>AVERAGE($E2732,$N2732)</f>
        <v>23330.505000000001</v>
      </c>
      <c r="Q2732" t="s">
        <v>8319</v>
      </c>
      <c r="R2732" t="s">
        <v>8349</v>
      </c>
      <c r="S2732" t="s">
        <v>8295</v>
      </c>
      <c r="T2732" t="b">
        <v>1</v>
      </c>
    </row>
    <row r="2733" spans="1:20" ht="66" x14ac:dyDescent="0.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 s="9">
        <f>(I2733/86400)+25569+(-5/24)</f>
        <v>41929.958333333328</v>
      </c>
      <c r="K2733">
        <v>1408624622</v>
      </c>
      <c r="L2733" s="9">
        <f>($K2733/86400)+DATE(1970,1,1)</f>
        <v>41872.525717592594</v>
      </c>
      <c r="M2733" t="b">
        <v>0</v>
      </c>
      <c r="N2733">
        <v>37</v>
      </c>
      <c r="O2733" s="5">
        <f>($E2733/$D2733)*100</f>
        <v>104.30333333333333</v>
      </c>
      <c r="P2733">
        <f>AVERAGE($E2733,$N2733)</f>
        <v>15664</v>
      </c>
      <c r="Q2733" t="s">
        <v>8319</v>
      </c>
      <c r="R2733" t="s">
        <v>8349</v>
      </c>
      <c r="S2733" t="s">
        <v>8295</v>
      </c>
      <c r="T2733" t="b">
        <v>1</v>
      </c>
    </row>
    <row r="2734" spans="1:20" ht="66" x14ac:dyDescent="0.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 s="9">
        <f>(I2734/86400)+25569+(-5/24)</f>
        <v>41421.791666666664</v>
      </c>
      <c r="K2734">
        <v>1366917828</v>
      </c>
      <c r="L2734" s="9">
        <f>($K2734/86400)+DATE(1970,1,1)</f>
        <v>41389.808194444442</v>
      </c>
      <c r="M2734" t="b">
        <v>0</v>
      </c>
      <c r="N2734">
        <v>146</v>
      </c>
      <c r="O2734" s="5">
        <f>($E2734/$D2734)*100</f>
        <v>118.25000000000001</v>
      </c>
      <c r="P2734">
        <f>AVERAGE($E2734,$N2734)</f>
        <v>7168</v>
      </c>
      <c r="Q2734" t="s">
        <v>8319</v>
      </c>
      <c r="R2734" t="s">
        <v>8349</v>
      </c>
      <c r="S2734" t="s">
        <v>8295</v>
      </c>
      <c r="T2734" t="b">
        <v>1</v>
      </c>
    </row>
    <row r="2735" spans="1:20" ht="66" x14ac:dyDescent="0.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 s="9">
        <f>(I2735/86400)+25569+(-5/24)</f>
        <v>42104.022847222215</v>
      </c>
      <c r="K2735">
        <v>1423463574</v>
      </c>
      <c r="L2735" s="9">
        <f>($K2735/86400)+DATE(1970,1,1)</f>
        <v>42044.272847222222</v>
      </c>
      <c r="M2735" t="b">
        <v>0</v>
      </c>
      <c r="N2735">
        <v>119</v>
      </c>
      <c r="O2735" s="5">
        <f>($E2735/$D2735)*100</f>
        <v>107.538</v>
      </c>
      <c r="P2735">
        <f>AVERAGE($E2735,$N2735)</f>
        <v>26944</v>
      </c>
      <c r="Q2735" t="s">
        <v>8319</v>
      </c>
      <c r="R2735" t="s">
        <v>8349</v>
      </c>
      <c r="S2735" t="s">
        <v>8295</v>
      </c>
      <c r="T2735" t="b">
        <v>1</v>
      </c>
    </row>
    <row r="2736" spans="1:20" ht="66" x14ac:dyDescent="0.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 s="9">
        <f>(I2736/86400)+25569+(-5/24)</f>
        <v>42656.707638888889</v>
      </c>
      <c r="K2736">
        <v>1473782592</v>
      </c>
      <c r="L2736" s="9">
        <f>($K2736/86400)+DATE(1970,1,1)</f>
        <v>42626.668888888889</v>
      </c>
      <c r="M2736" t="b">
        <v>0</v>
      </c>
      <c r="N2736">
        <v>163</v>
      </c>
      <c r="O2736" s="5">
        <f>($E2736/$D2736)*100</f>
        <v>2260300</v>
      </c>
      <c r="P2736">
        <f>AVERAGE($E2736,$N2736)</f>
        <v>11383</v>
      </c>
      <c r="Q2736" t="s">
        <v>8319</v>
      </c>
      <c r="R2736" t="s">
        <v>8349</v>
      </c>
      <c r="S2736" t="s">
        <v>8295</v>
      </c>
      <c r="T2736" t="b">
        <v>1</v>
      </c>
    </row>
    <row r="2737" spans="1:20" ht="66" x14ac:dyDescent="0.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 s="9">
        <f>(I2737/86400)+25569+(-5/24)</f>
        <v>41346.625</v>
      </c>
      <c r="K2737">
        <v>1360551250</v>
      </c>
      <c r="L2737" s="9">
        <f>($K2737/86400)+DATE(1970,1,1)</f>
        <v>41316.120949074073</v>
      </c>
      <c r="M2737" t="b">
        <v>0</v>
      </c>
      <c r="N2737">
        <v>339</v>
      </c>
      <c r="O2737" s="5">
        <f>($E2737/$D2737)*100</f>
        <v>978.13466666666682</v>
      </c>
      <c r="P2737">
        <f>AVERAGE($E2737,$N2737)</f>
        <v>3837.5050000000001</v>
      </c>
      <c r="Q2737" t="s">
        <v>8319</v>
      </c>
      <c r="R2737" t="s">
        <v>8349</v>
      </c>
      <c r="S2737" t="s">
        <v>8295</v>
      </c>
      <c r="T2737" t="b">
        <v>1</v>
      </c>
    </row>
    <row r="2738" spans="1:20" ht="82.5" x14ac:dyDescent="0.3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 s="9">
        <f>(I2738/86400)+25569+(-5/24)</f>
        <v>41752.458020833328</v>
      </c>
      <c r="K2738">
        <v>1395676773</v>
      </c>
      <c r="L2738" s="9">
        <f>($K2738/86400)+DATE(1970,1,1)</f>
        <v>41722.666354166664</v>
      </c>
      <c r="M2738" t="b">
        <v>0</v>
      </c>
      <c r="N2738">
        <v>58</v>
      </c>
      <c r="O2738" s="5">
        <f>($E2738/$D2738)*100</f>
        <v>122.9</v>
      </c>
      <c r="P2738">
        <f>AVERAGE($E2738,$N2738)</f>
        <v>4945</v>
      </c>
      <c r="Q2738" t="s">
        <v>8319</v>
      </c>
      <c r="R2738" t="s">
        <v>8349</v>
      </c>
      <c r="S2738" t="s">
        <v>8295</v>
      </c>
      <c r="T2738" t="b">
        <v>1</v>
      </c>
    </row>
    <row r="2739" spans="1:20" ht="66" x14ac:dyDescent="0.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 s="9">
        <f>(I2739/86400)+25569+(-5/24)</f>
        <v>41654.583333333328</v>
      </c>
      <c r="K2739">
        <v>1386108087</v>
      </c>
      <c r="L2739" s="9">
        <f>($K2739/86400)+DATE(1970,1,1)</f>
        <v>41611.917673611111</v>
      </c>
      <c r="M2739" t="b">
        <v>0</v>
      </c>
      <c r="N2739">
        <v>456</v>
      </c>
      <c r="O2739" s="5">
        <f>($E2739/$D2739)*100</f>
        <v>246.0608</v>
      </c>
      <c r="P2739">
        <f>AVERAGE($E2739,$N2739)</f>
        <v>37137.120000000003</v>
      </c>
      <c r="Q2739" t="s">
        <v>8319</v>
      </c>
      <c r="R2739" t="s">
        <v>8349</v>
      </c>
      <c r="S2739" t="s">
        <v>8295</v>
      </c>
      <c r="T2739" t="b">
        <v>1</v>
      </c>
    </row>
    <row r="2740" spans="1:20" ht="66" x14ac:dyDescent="0.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 s="9">
        <f>(I2740/86400)+25569+(-5/24)</f>
        <v>42679.935231481482</v>
      </c>
      <c r="K2740">
        <v>1473218804</v>
      </c>
      <c r="L2740" s="9">
        <f>($K2740/86400)+DATE(1970,1,1)</f>
        <v>42620.143564814818</v>
      </c>
      <c r="M2740" t="b">
        <v>0</v>
      </c>
      <c r="N2740">
        <v>15</v>
      </c>
      <c r="O2740" s="5">
        <f>($E2740/$D2740)*100</f>
        <v>147.94</v>
      </c>
      <c r="P2740">
        <f>AVERAGE($E2740,$N2740)</f>
        <v>3706</v>
      </c>
      <c r="Q2740" t="s">
        <v>8319</v>
      </c>
      <c r="R2740" t="s">
        <v>8349</v>
      </c>
      <c r="S2740" t="s">
        <v>8295</v>
      </c>
      <c r="T2740" t="b">
        <v>1</v>
      </c>
    </row>
    <row r="2741" spans="1:20" ht="66" x14ac:dyDescent="0.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 s="9">
        <f>(I2741/86400)+25569+(-5/24)</f>
        <v>41764.679594907408</v>
      </c>
      <c r="K2741">
        <v>1395436717</v>
      </c>
      <c r="L2741" s="9">
        <f>($K2741/86400)+DATE(1970,1,1)</f>
        <v>41719.887928240743</v>
      </c>
      <c r="M2741" t="b">
        <v>0</v>
      </c>
      <c r="N2741">
        <v>191</v>
      </c>
      <c r="O2741" s="5">
        <f>($E2741/$D2741)*100</f>
        <v>384.09090909090907</v>
      </c>
      <c r="P2741">
        <f>AVERAGE($E2741,$N2741)</f>
        <v>2208</v>
      </c>
      <c r="Q2741" t="s">
        <v>8319</v>
      </c>
      <c r="R2741" t="s">
        <v>8349</v>
      </c>
      <c r="S2741" t="s">
        <v>8295</v>
      </c>
      <c r="T2741" t="b">
        <v>1</v>
      </c>
    </row>
    <row r="2742" spans="1:20" ht="49.5" x14ac:dyDescent="0.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 s="9">
        <f>(I2742/86400)+25569+(-5/24)</f>
        <v>42074.781851851854</v>
      </c>
      <c r="K2742">
        <v>1423529152</v>
      </c>
      <c r="L2742" s="9">
        <f>($K2742/86400)+DATE(1970,1,1)</f>
        <v>42045.031851851847</v>
      </c>
      <c r="M2742" t="b">
        <v>0</v>
      </c>
      <c r="N2742">
        <v>17</v>
      </c>
      <c r="O2742" s="5">
        <f>($E2742/$D2742)*100</f>
        <v>103.33333333333334</v>
      </c>
      <c r="P2742">
        <f>AVERAGE($E2742,$N2742)</f>
        <v>163.5</v>
      </c>
      <c r="Q2742" t="s">
        <v>8319</v>
      </c>
      <c r="R2742" t="s">
        <v>8349</v>
      </c>
      <c r="S2742" t="s">
        <v>8295</v>
      </c>
      <c r="T2742" t="b">
        <v>1</v>
      </c>
    </row>
    <row r="2743" spans="1:20" ht="33" x14ac:dyDescent="0.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 s="9">
        <f>(I2743/86400)+25569+(-5/24)</f>
        <v>41931.879861111105</v>
      </c>
      <c r="K2743">
        <v>1412005602</v>
      </c>
      <c r="L2743" s="9">
        <f>($K2743/86400)+DATE(1970,1,1)</f>
        <v>41911.657430555555</v>
      </c>
      <c r="M2743" t="b">
        <v>0</v>
      </c>
      <c r="N2743">
        <v>4</v>
      </c>
      <c r="O2743" s="5">
        <f>($E2743/$D2743)*100</f>
        <v>0.43750000000000006</v>
      </c>
      <c r="P2743">
        <f>AVERAGE($E2743,$N2743)</f>
        <v>19.5</v>
      </c>
      <c r="Q2743" t="s">
        <v>8322</v>
      </c>
      <c r="R2743" t="s">
        <v>8358</v>
      </c>
      <c r="S2743" t="s">
        <v>8304</v>
      </c>
      <c r="T2743" t="b">
        <v>0</v>
      </c>
    </row>
    <row r="2744" spans="1:20" ht="49.5" x14ac:dyDescent="0.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 s="9">
        <f>(I2744/86400)+25569+(-5/24)</f>
        <v>41044.511423611111</v>
      </c>
      <c r="K2744">
        <v>1335892587</v>
      </c>
      <c r="L2744" s="9">
        <f>($K2744/86400)+DATE(1970,1,1)</f>
        <v>41030.719756944447</v>
      </c>
      <c r="M2744" t="b">
        <v>0</v>
      </c>
      <c r="N2744">
        <v>18</v>
      </c>
      <c r="O2744" s="5">
        <f>($E2744/$D2744)*100</f>
        <v>29.24</v>
      </c>
      <c r="P2744">
        <f>AVERAGE($E2744,$N2744)</f>
        <v>374.5</v>
      </c>
      <c r="Q2744" t="s">
        <v>8322</v>
      </c>
      <c r="R2744" t="s">
        <v>8358</v>
      </c>
      <c r="S2744" t="s">
        <v>8304</v>
      </c>
      <c r="T2744" t="b">
        <v>0</v>
      </c>
    </row>
    <row r="2745" spans="1:20" ht="66" x14ac:dyDescent="0.3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 s="9">
        <f>(I2745/86400)+25569+(-5/24)</f>
        <v>42662.120451388888</v>
      </c>
      <c r="K2745">
        <v>1474271607</v>
      </c>
      <c r="L2745" s="9">
        <f>($K2745/86400)+DATE(1970,1,1)</f>
        <v>42632.328784722224</v>
      </c>
      <c r="M2745" t="b">
        <v>0</v>
      </c>
      <c r="N2745">
        <v>0</v>
      </c>
      <c r="O2745" s="5">
        <f>($E2745/$D2745)*100</f>
        <v>0</v>
      </c>
      <c r="P2745">
        <f>AVERAGE($E2745,$N2745)</f>
        <v>0</v>
      </c>
      <c r="Q2745" t="s">
        <v>8322</v>
      </c>
      <c r="R2745" t="s">
        <v>8358</v>
      </c>
      <c r="S2745" t="s">
        <v>8304</v>
      </c>
      <c r="T2745" t="b">
        <v>0</v>
      </c>
    </row>
    <row r="2746" spans="1:20" ht="66" x14ac:dyDescent="0.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 s="9">
        <f>(I2746/86400)+25569+(-5/24)</f>
        <v>40967.854143518518</v>
      </c>
      <c r="K2746">
        <v>1327886998</v>
      </c>
      <c r="L2746" s="9">
        <f>($K2746/86400)+DATE(1970,1,1)</f>
        <v>40938.062476851854</v>
      </c>
      <c r="M2746" t="b">
        <v>0</v>
      </c>
      <c r="N2746">
        <v>22</v>
      </c>
      <c r="O2746" s="5">
        <f>($E2746/$D2746)*100</f>
        <v>5.21875</v>
      </c>
      <c r="P2746">
        <f>AVERAGE($E2746,$N2746)</f>
        <v>428.5</v>
      </c>
      <c r="Q2746" t="s">
        <v>8322</v>
      </c>
      <c r="R2746" t="s">
        <v>8358</v>
      </c>
      <c r="S2746" t="s">
        <v>8304</v>
      </c>
      <c r="T2746" t="b">
        <v>0</v>
      </c>
    </row>
    <row r="2747" spans="1:20" ht="66" x14ac:dyDescent="0.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 s="9">
        <f>(I2747/86400)+25569+(-5/24)</f>
        <v>41104.779722222222</v>
      </c>
      <c r="K2747">
        <v>1337125368</v>
      </c>
      <c r="L2747" s="9">
        <f>($K2747/86400)+DATE(1970,1,1)</f>
        <v>41044.988055555557</v>
      </c>
      <c r="M2747" t="b">
        <v>0</v>
      </c>
      <c r="N2747">
        <v>49</v>
      </c>
      <c r="O2747" s="5">
        <f>($E2747/$D2747)*100</f>
        <v>21.887499999999999</v>
      </c>
      <c r="P2747">
        <f>AVERAGE($E2747,$N2747)</f>
        <v>900</v>
      </c>
      <c r="Q2747" t="s">
        <v>8322</v>
      </c>
      <c r="R2747" t="s">
        <v>8358</v>
      </c>
      <c r="S2747" t="s">
        <v>8304</v>
      </c>
      <c r="T2747" t="b">
        <v>0</v>
      </c>
    </row>
    <row r="2748" spans="1:20" ht="66" x14ac:dyDescent="0.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 s="9">
        <f>(I2748/86400)+25569+(-5/24)</f>
        <v>41880.57304398148</v>
      </c>
      <c r="K2748">
        <v>1406745911</v>
      </c>
      <c r="L2748" s="9">
        <f>($K2748/86400)+DATE(1970,1,1)</f>
        <v>41850.781377314815</v>
      </c>
      <c r="M2748" t="b">
        <v>0</v>
      </c>
      <c r="N2748">
        <v>19</v>
      </c>
      <c r="O2748" s="5">
        <f>($E2748/$D2748)*100</f>
        <v>26.700000000000003</v>
      </c>
      <c r="P2748">
        <f>AVERAGE($E2748,$N2748)</f>
        <v>410</v>
      </c>
      <c r="Q2748" t="s">
        <v>8322</v>
      </c>
      <c r="R2748" t="s">
        <v>8358</v>
      </c>
      <c r="S2748" t="s">
        <v>8304</v>
      </c>
      <c r="T2748" t="b">
        <v>0</v>
      </c>
    </row>
    <row r="2749" spans="1:20" ht="49.5" x14ac:dyDescent="0.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 s="9">
        <f>(I2749/86400)+25569+(-5/24)</f>
        <v>41075.923611111109</v>
      </c>
      <c r="K2749">
        <v>1337095997</v>
      </c>
      <c r="L2749" s="9">
        <f>($K2749/86400)+DATE(1970,1,1)</f>
        <v>41044.648113425923</v>
      </c>
      <c r="M2749" t="b">
        <v>0</v>
      </c>
      <c r="N2749">
        <v>4</v>
      </c>
      <c r="O2749" s="5">
        <f>($E2749/$D2749)*100</f>
        <v>28.000000000000004</v>
      </c>
      <c r="P2749">
        <f>AVERAGE($E2749,$N2749)</f>
        <v>72</v>
      </c>
      <c r="Q2749" t="s">
        <v>8322</v>
      </c>
      <c r="R2749" t="s">
        <v>8358</v>
      </c>
      <c r="S2749" t="s">
        <v>8304</v>
      </c>
      <c r="T2749" t="b">
        <v>0</v>
      </c>
    </row>
    <row r="2750" spans="1:20" ht="49.5" x14ac:dyDescent="0.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 s="9">
        <f>(I2750/86400)+25569+(-5/24)</f>
        <v>42615.502337962964</v>
      </c>
      <c r="K2750">
        <v>1470243802</v>
      </c>
      <c r="L2750" s="9">
        <f>($K2750/86400)+DATE(1970,1,1)</f>
        <v>42585.7106712963</v>
      </c>
      <c r="M2750" t="b">
        <v>0</v>
      </c>
      <c r="N2750">
        <v>4</v>
      </c>
      <c r="O2750" s="5">
        <f>($E2750/$D2750)*100</f>
        <v>1.06</v>
      </c>
      <c r="P2750">
        <f>AVERAGE($E2750,$N2750)</f>
        <v>28.5</v>
      </c>
      <c r="Q2750" t="s">
        <v>8322</v>
      </c>
      <c r="R2750" t="s">
        <v>8358</v>
      </c>
      <c r="S2750" t="s">
        <v>8304</v>
      </c>
      <c r="T2750" t="b">
        <v>0</v>
      </c>
    </row>
    <row r="2751" spans="1:20" ht="33" x14ac:dyDescent="0.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 s="9">
        <f>(I2751/86400)+25569+(-5/24)</f>
        <v>42098.549039351848</v>
      </c>
      <c r="K2751">
        <v>1425582637</v>
      </c>
      <c r="L2751" s="9">
        <f>($K2751/86400)+DATE(1970,1,1)</f>
        <v>42068.799039351856</v>
      </c>
      <c r="M2751" t="b">
        <v>0</v>
      </c>
      <c r="N2751">
        <v>2</v>
      </c>
      <c r="O2751" s="5">
        <f>($E2751/$D2751)*100</f>
        <v>1.0999999999999999</v>
      </c>
      <c r="P2751">
        <f>AVERAGE($E2751,$N2751)</f>
        <v>56</v>
      </c>
      <c r="Q2751" t="s">
        <v>8322</v>
      </c>
      <c r="R2751" t="s">
        <v>8358</v>
      </c>
      <c r="S2751" t="s">
        <v>8304</v>
      </c>
      <c r="T2751" t="b">
        <v>0</v>
      </c>
    </row>
    <row r="2752" spans="1:20" ht="49.5" x14ac:dyDescent="0.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 s="9">
        <f>(I2752/86400)+25569+(-5/24)</f>
        <v>41090.625</v>
      </c>
      <c r="K2752">
        <v>1340055345</v>
      </c>
      <c r="L2752" s="9">
        <f>($K2752/86400)+DATE(1970,1,1)</f>
        <v>41078.899826388893</v>
      </c>
      <c r="M2752" t="b">
        <v>0</v>
      </c>
      <c r="N2752">
        <v>0</v>
      </c>
      <c r="O2752" s="5">
        <f>($E2752/$D2752)*100</f>
        <v>0</v>
      </c>
      <c r="P2752">
        <f>AVERAGE($E2752,$N2752)</f>
        <v>0</v>
      </c>
      <c r="Q2752" t="s">
        <v>8322</v>
      </c>
      <c r="R2752" t="s">
        <v>8358</v>
      </c>
      <c r="S2752" t="s">
        <v>8304</v>
      </c>
      <c r="T2752" t="b">
        <v>0</v>
      </c>
    </row>
    <row r="2753" spans="1:20" ht="66" x14ac:dyDescent="0.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 s="9">
        <f>(I2753/86400)+25569+(-5/24)</f>
        <v>41807.678726851846</v>
      </c>
      <c r="K2753">
        <v>1397855842</v>
      </c>
      <c r="L2753" s="9">
        <f>($K2753/86400)+DATE(1970,1,1)</f>
        <v>41747.887060185181</v>
      </c>
      <c r="M2753" t="b">
        <v>0</v>
      </c>
      <c r="N2753">
        <v>0</v>
      </c>
      <c r="O2753" s="5">
        <f>($E2753/$D2753)*100</f>
        <v>0</v>
      </c>
      <c r="P2753">
        <f>AVERAGE($E2753,$N2753)</f>
        <v>0</v>
      </c>
      <c r="Q2753" t="s">
        <v>8322</v>
      </c>
      <c r="R2753" t="s">
        <v>8358</v>
      </c>
      <c r="S2753" t="s">
        <v>8304</v>
      </c>
      <c r="T2753" t="b">
        <v>0</v>
      </c>
    </row>
    <row r="2754" spans="1:20" ht="66" x14ac:dyDescent="0.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 s="9">
        <f>(I2754/86400)+25569+(-5/24)</f>
        <v>40895.556759259256</v>
      </c>
      <c r="K2754">
        <v>1320776504</v>
      </c>
      <c r="L2754" s="9">
        <f>($K2754/86400)+DATE(1970,1,1)</f>
        <v>40855.765092592592</v>
      </c>
      <c r="M2754" t="b">
        <v>0</v>
      </c>
      <c r="N2754">
        <v>14</v>
      </c>
      <c r="O2754" s="5">
        <f>($E2754/$D2754)*100</f>
        <v>11.458333333333332</v>
      </c>
      <c r="P2754">
        <f>AVERAGE($E2754,$N2754)</f>
        <v>282</v>
      </c>
      <c r="Q2754" t="s">
        <v>8322</v>
      </c>
      <c r="R2754" t="s">
        <v>8358</v>
      </c>
      <c r="S2754" t="s">
        <v>8304</v>
      </c>
      <c r="T2754" t="b">
        <v>0</v>
      </c>
    </row>
    <row r="2755" spans="1:20" ht="49.5" x14ac:dyDescent="0.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 s="9">
        <f>(I2755/86400)+25569+(-5/24)</f>
        <v>41147.692395833328</v>
      </c>
      <c r="K2755">
        <v>1343425023</v>
      </c>
      <c r="L2755" s="9">
        <f>($K2755/86400)+DATE(1970,1,1)</f>
        <v>41117.900729166664</v>
      </c>
      <c r="M2755" t="b">
        <v>0</v>
      </c>
      <c r="N2755">
        <v>8</v>
      </c>
      <c r="O2755" s="5">
        <f>($E2755/$D2755)*100</f>
        <v>19</v>
      </c>
      <c r="P2755">
        <f>AVERAGE($E2755,$N2755)</f>
        <v>194</v>
      </c>
      <c r="Q2755" t="s">
        <v>8322</v>
      </c>
      <c r="R2755" t="s">
        <v>8358</v>
      </c>
      <c r="S2755" t="s">
        <v>8304</v>
      </c>
      <c r="T2755" t="b">
        <v>0</v>
      </c>
    </row>
    <row r="2756" spans="1:20" ht="49.5" x14ac:dyDescent="0.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 s="9">
        <f>(I2756/86400)+25569+(-5/24)</f>
        <v>41893.427673611106</v>
      </c>
      <c r="K2756">
        <v>1407856551</v>
      </c>
      <c r="L2756" s="9">
        <f>($K2756/86400)+DATE(1970,1,1)</f>
        <v>41863.636006944442</v>
      </c>
      <c r="M2756" t="b">
        <v>0</v>
      </c>
      <c r="N2756">
        <v>0</v>
      </c>
      <c r="O2756" s="5">
        <f>($E2756/$D2756)*100</f>
        <v>0</v>
      </c>
      <c r="P2756">
        <f>AVERAGE($E2756,$N2756)</f>
        <v>0</v>
      </c>
      <c r="Q2756" t="s">
        <v>8322</v>
      </c>
      <c r="R2756" t="s">
        <v>8358</v>
      </c>
      <c r="S2756" t="s">
        <v>8304</v>
      </c>
      <c r="T2756" t="b">
        <v>0</v>
      </c>
    </row>
    <row r="2757" spans="1:20" ht="49.5" x14ac:dyDescent="0.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 s="9">
        <f>(I2757/86400)+25569+(-5/24)</f>
        <v>42102.582488425927</v>
      </c>
      <c r="K2757">
        <v>1425927527</v>
      </c>
      <c r="L2757" s="9">
        <f>($K2757/86400)+DATE(1970,1,1)</f>
        <v>42072.790821759263</v>
      </c>
      <c r="M2757" t="b">
        <v>0</v>
      </c>
      <c r="N2757">
        <v>15</v>
      </c>
      <c r="O2757" s="5">
        <f>($E2757/$D2757)*100</f>
        <v>52</v>
      </c>
      <c r="P2757">
        <f>AVERAGE($E2757,$N2757)</f>
        <v>137.5</v>
      </c>
      <c r="Q2757" t="s">
        <v>8322</v>
      </c>
      <c r="R2757" t="s">
        <v>8358</v>
      </c>
      <c r="S2757" t="s">
        <v>8304</v>
      </c>
      <c r="T2757" t="b">
        <v>0</v>
      </c>
    </row>
    <row r="2758" spans="1:20" ht="49.5" x14ac:dyDescent="0.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 s="9">
        <f>(I2758/86400)+25569+(-5/24)</f>
        <v>41650.692141203697</v>
      </c>
      <c r="K2758">
        <v>1386884201</v>
      </c>
      <c r="L2758" s="9">
        <f>($K2758/86400)+DATE(1970,1,1)</f>
        <v>41620.900474537033</v>
      </c>
      <c r="M2758" t="b">
        <v>0</v>
      </c>
      <c r="N2758">
        <v>33</v>
      </c>
      <c r="O2758" s="5">
        <f>($E2758/$D2758)*100</f>
        <v>10.48</v>
      </c>
      <c r="P2758">
        <f>AVERAGE($E2758,$N2758)</f>
        <v>540.5</v>
      </c>
      <c r="Q2758" t="s">
        <v>8322</v>
      </c>
      <c r="R2758" t="s">
        <v>8358</v>
      </c>
      <c r="S2758" t="s">
        <v>8304</v>
      </c>
      <c r="T2758" t="b">
        <v>0</v>
      </c>
    </row>
    <row r="2759" spans="1:20" ht="33" x14ac:dyDescent="0.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 s="9">
        <f>(I2759/86400)+25569+(-5/24)</f>
        <v>42588.448287037034</v>
      </c>
      <c r="K2759">
        <v>1469202332</v>
      </c>
      <c r="L2759" s="9">
        <f>($K2759/86400)+DATE(1970,1,1)</f>
        <v>42573.65662037037</v>
      </c>
      <c r="M2759" t="b">
        <v>0</v>
      </c>
      <c r="N2759">
        <v>2</v>
      </c>
      <c r="O2759" s="5">
        <f>($E2759/$D2759)*100</f>
        <v>0.66666666666666674</v>
      </c>
      <c r="P2759">
        <f>AVERAGE($E2759,$N2759)</f>
        <v>6</v>
      </c>
      <c r="Q2759" t="s">
        <v>8322</v>
      </c>
      <c r="R2759" t="s">
        <v>8358</v>
      </c>
      <c r="S2759" t="s">
        <v>8304</v>
      </c>
      <c r="T2759" t="b">
        <v>0</v>
      </c>
    </row>
    <row r="2760" spans="1:20" ht="66" x14ac:dyDescent="0.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 s="9">
        <f>(I2760/86400)+25569+(-5/24)</f>
        <v>42653.23359953703</v>
      </c>
      <c r="K2760">
        <v>1474886183</v>
      </c>
      <c r="L2760" s="9">
        <f>($K2760/86400)+DATE(1970,1,1)</f>
        <v>42639.441932870366</v>
      </c>
      <c r="M2760" t="b">
        <v>0</v>
      </c>
      <c r="N2760">
        <v>6</v>
      </c>
      <c r="O2760" s="5">
        <f>($E2760/$D2760)*100</f>
        <v>11.700000000000001</v>
      </c>
      <c r="P2760">
        <f>AVERAGE($E2760,$N2760)</f>
        <v>120</v>
      </c>
      <c r="Q2760" t="s">
        <v>8322</v>
      </c>
      <c r="R2760" t="s">
        <v>8358</v>
      </c>
      <c r="S2760" t="s">
        <v>8304</v>
      </c>
      <c r="T2760" t="b">
        <v>0</v>
      </c>
    </row>
    <row r="2761" spans="1:20" ht="66" x14ac:dyDescent="0.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 s="9">
        <f>(I2761/86400)+25569+(-5/24)</f>
        <v>42567.158171296294</v>
      </c>
      <c r="K2761">
        <v>1464943666</v>
      </c>
      <c r="L2761" s="9">
        <f>($K2761/86400)+DATE(1970,1,1)</f>
        <v>42524.36650462963</v>
      </c>
      <c r="M2761" t="b">
        <v>0</v>
      </c>
      <c r="N2761">
        <v>2</v>
      </c>
      <c r="O2761" s="5">
        <f>($E2761/$D2761)*100</f>
        <v>10.5</v>
      </c>
      <c r="P2761">
        <f>AVERAGE($E2761,$N2761)</f>
        <v>53.5</v>
      </c>
      <c r="Q2761" t="s">
        <v>8322</v>
      </c>
      <c r="R2761" t="s">
        <v>8358</v>
      </c>
      <c r="S2761" t="s">
        <v>8304</v>
      </c>
      <c r="T2761" t="b">
        <v>0</v>
      </c>
    </row>
    <row r="2762" spans="1:20" ht="66" x14ac:dyDescent="0.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 s="9">
        <f>(I2762/86400)+25569+(-5/24)</f>
        <v>41445.252986111111</v>
      </c>
      <c r="K2762">
        <v>1369134258</v>
      </c>
      <c r="L2762" s="9">
        <f>($K2762/86400)+DATE(1970,1,1)</f>
        <v>41415.461319444446</v>
      </c>
      <c r="M2762" t="b">
        <v>0</v>
      </c>
      <c r="N2762">
        <v>0</v>
      </c>
      <c r="O2762" s="5">
        <f>($E2762/$D2762)*100</f>
        <v>0</v>
      </c>
      <c r="P2762">
        <f>AVERAGE($E2762,$N2762)</f>
        <v>0</v>
      </c>
      <c r="Q2762" t="s">
        <v>8322</v>
      </c>
      <c r="R2762" t="s">
        <v>8358</v>
      </c>
      <c r="S2762" t="s">
        <v>8304</v>
      </c>
      <c r="T2762" t="b">
        <v>0</v>
      </c>
    </row>
    <row r="2763" spans="1:20" ht="49.5" x14ac:dyDescent="0.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 s="9">
        <f>(I2763/86400)+25569+(-5/24)</f>
        <v>41276.85524305555</v>
      </c>
      <c r="K2763">
        <v>1354584693</v>
      </c>
      <c r="L2763" s="9">
        <f>($K2763/86400)+DATE(1970,1,1)</f>
        <v>41247.063576388886</v>
      </c>
      <c r="M2763" t="b">
        <v>0</v>
      </c>
      <c r="N2763">
        <v>4</v>
      </c>
      <c r="O2763" s="5">
        <f>($E2763/$D2763)*100</f>
        <v>0.72</v>
      </c>
      <c r="P2763">
        <f>AVERAGE($E2763,$N2763)</f>
        <v>20</v>
      </c>
      <c r="Q2763" t="s">
        <v>8322</v>
      </c>
      <c r="R2763" t="s">
        <v>8358</v>
      </c>
      <c r="S2763" t="s">
        <v>8304</v>
      </c>
      <c r="T2763" t="b">
        <v>0</v>
      </c>
    </row>
    <row r="2764" spans="1:20" ht="49.5" x14ac:dyDescent="0.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 s="9">
        <f>(I2764/86400)+25569+(-5/24)</f>
        <v>40986.786979166667</v>
      </c>
      <c r="K2764">
        <v>1326934395</v>
      </c>
      <c r="L2764" s="9">
        <f>($K2764/86400)+DATE(1970,1,1)</f>
        <v>40927.036979166667</v>
      </c>
      <c r="M2764" t="b">
        <v>0</v>
      </c>
      <c r="N2764">
        <v>1</v>
      </c>
      <c r="O2764" s="5">
        <f>($E2764/$D2764)*100</f>
        <v>0.76923076923076927</v>
      </c>
      <c r="P2764">
        <f>AVERAGE($E2764,$N2764)</f>
        <v>13</v>
      </c>
      <c r="Q2764" t="s">
        <v>8322</v>
      </c>
      <c r="R2764" t="s">
        <v>8358</v>
      </c>
      <c r="S2764" t="s">
        <v>8304</v>
      </c>
      <c r="T2764" t="b">
        <v>0</v>
      </c>
    </row>
    <row r="2765" spans="1:20" ht="33" x14ac:dyDescent="0.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 s="9">
        <f>(I2765/86400)+25569+(-5/24)</f>
        <v>41418.371342592589</v>
      </c>
      <c r="K2765">
        <v>1365515684</v>
      </c>
      <c r="L2765" s="9">
        <f>($K2765/86400)+DATE(1970,1,1)</f>
        <v>41373.579675925925</v>
      </c>
      <c r="M2765" t="b">
        <v>0</v>
      </c>
      <c r="N2765">
        <v>3</v>
      </c>
      <c r="O2765" s="5">
        <f>($E2765/$D2765)*100</f>
        <v>0.22842639593908631</v>
      </c>
      <c r="P2765">
        <f>AVERAGE($E2765,$N2765)</f>
        <v>46.5</v>
      </c>
      <c r="Q2765" t="s">
        <v>8322</v>
      </c>
      <c r="R2765" t="s">
        <v>8358</v>
      </c>
      <c r="S2765" t="s">
        <v>8304</v>
      </c>
      <c r="T2765" t="b">
        <v>0</v>
      </c>
    </row>
    <row r="2766" spans="1:20" ht="66" x14ac:dyDescent="0.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 s="9">
        <f>(I2766/86400)+25569+(-5/24)</f>
        <v>41059.583333333328</v>
      </c>
      <c r="K2766">
        <v>1335855631</v>
      </c>
      <c r="L2766" s="9">
        <f>($K2766/86400)+DATE(1970,1,1)</f>
        <v>41030.292025462964</v>
      </c>
      <c r="M2766" t="b">
        <v>0</v>
      </c>
      <c r="N2766">
        <v>4</v>
      </c>
      <c r="O2766" s="5">
        <f>($E2766/$D2766)*100</f>
        <v>1.125</v>
      </c>
      <c r="P2766">
        <f>AVERAGE($E2766,$N2766)</f>
        <v>24.5</v>
      </c>
      <c r="Q2766" t="s">
        <v>8322</v>
      </c>
      <c r="R2766" t="s">
        <v>8358</v>
      </c>
      <c r="S2766" t="s">
        <v>8304</v>
      </c>
      <c r="T2766" t="b">
        <v>0</v>
      </c>
    </row>
    <row r="2767" spans="1:20" ht="49.5" x14ac:dyDescent="0.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 s="9">
        <f>(I2767/86400)+25569+(-5/24)</f>
        <v>41210.370694444442</v>
      </c>
      <c r="K2767">
        <v>1350050028</v>
      </c>
      <c r="L2767" s="9">
        <f>($K2767/86400)+DATE(1970,1,1)</f>
        <v>41194.579027777778</v>
      </c>
      <c r="M2767" t="b">
        <v>0</v>
      </c>
      <c r="N2767">
        <v>0</v>
      </c>
      <c r="O2767" s="5">
        <f>($E2767/$D2767)*100</f>
        <v>0</v>
      </c>
      <c r="P2767">
        <f>AVERAGE($E2767,$N2767)</f>
        <v>0</v>
      </c>
      <c r="Q2767" t="s">
        <v>8322</v>
      </c>
      <c r="R2767" t="s">
        <v>8358</v>
      </c>
      <c r="S2767" t="s">
        <v>8304</v>
      </c>
      <c r="T2767" t="b">
        <v>0</v>
      </c>
    </row>
    <row r="2768" spans="1:20" ht="66" x14ac:dyDescent="0.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 s="9">
        <f>(I2768/86400)+25569+(-5/24)</f>
        <v>40766.459699074076</v>
      </c>
      <c r="K2768">
        <v>1310486518</v>
      </c>
      <c r="L2768" s="9">
        <f>($K2768/86400)+DATE(1970,1,1)</f>
        <v>40736.668032407411</v>
      </c>
      <c r="M2768" t="b">
        <v>0</v>
      </c>
      <c r="N2768">
        <v>4</v>
      </c>
      <c r="O2768" s="5">
        <f>($E2768/$D2768)*100</f>
        <v>2</v>
      </c>
      <c r="P2768">
        <f>AVERAGE($E2768,$N2768)</f>
        <v>52</v>
      </c>
      <c r="Q2768" t="s">
        <v>8322</v>
      </c>
      <c r="R2768" t="s">
        <v>8358</v>
      </c>
      <c r="S2768" t="s">
        <v>8304</v>
      </c>
      <c r="T2768" t="b">
        <v>0</v>
      </c>
    </row>
    <row r="2769" spans="1:20" ht="49.5" x14ac:dyDescent="0.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 s="9">
        <f>(I2769/86400)+25569+(-5/24)</f>
        <v>42232.750578703701</v>
      </c>
      <c r="K2769">
        <v>1434582050</v>
      </c>
      <c r="L2769" s="9">
        <f>($K2769/86400)+DATE(1970,1,1)</f>
        <v>42172.958912037036</v>
      </c>
      <c r="M2769" t="b">
        <v>0</v>
      </c>
      <c r="N2769">
        <v>3</v>
      </c>
      <c r="O2769" s="5">
        <f>($E2769/$D2769)*100</f>
        <v>0.85000000000000009</v>
      </c>
      <c r="P2769">
        <f>AVERAGE($E2769,$N2769)</f>
        <v>18.5</v>
      </c>
      <c r="Q2769" t="s">
        <v>8322</v>
      </c>
      <c r="R2769" t="s">
        <v>8358</v>
      </c>
      <c r="S2769" t="s">
        <v>8304</v>
      </c>
      <c r="T2769" t="b">
        <v>0</v>
      </c>
    </row>
    <row r="2770" spans="1:20" ht="66" x14ac:dyDescent="0.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 s="9">
        <f>(I2770/86400)+25569+(-5/24)</f>
        <v>40997.364849537036</v>
      </c>
      <c r="K2770">
        <v>1330440323</v>
      </c>
      <c r="L2770" s="9">
        <f>($K2770/86400)+DATE(1970,1,1)</f>
        <v>40967.614849537036</v>
      </c>
      <c r="M2770" t="b">
        <v>0</v>
      </c>
      <c r="N2770">
        <v>34</v>
      </c>
      <c r="O2770" s="5">
        <f>($E2770/$D2770)*100</f>
        <v>14.314285714285715</v>
      </c>
      <c r="P2770">
        <f>AVERAGE($E2770,$N2770)</f>
        <v>518</v>
      </c>
      <c r="Q2770" t="s">
        <v>8322</v>
      </c>
      <c r="R2770" t="s">
        <v>8358</v>
      </c>
      <c r="S2770" t="s">
        <v>8304</v>
      </c>
      <c r="T2770" t="b">
        <v>0</v>
      </c>
    </row>
    <row r="2771" spans="1:20" ht="49.5" x14ac:dyDescent="0.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 s="9">
        <f>(I2771/86400)+25569+(-5/24)</f>
        <v>41795.617939814816</v>
      </c>
      <c r="K2771">
        <v>1397677790</v>
      </c>
      <c r="L2771" s="9">
        <f>($K2771/86400)+DATE(1970,1,1)</f>
        <v>41745.826273148152</v>
      </c>
      <c r="M2771" t="b">
        <v>0</v>
      </c>
      <c r="N2771">
        <v>2</v>
      </c>
      <c r="O2771" s="5">
        <f>($E2771/$D2771)*100</f>
        <v>0.25</v>
      </c>
      <c r="P2771">
        <f>AVERAGE($E2771,$N2771)</f>
        <v>2</v>
      </c>
      <c r="Q2771" t="s">
        <v>8322</v>
      </c>
      <c r="R2771" t="s">
        <v>8358</v>
      </c>
      <c r="S2771" t="s">
        <v>8304</v>
      </c>
      <c r="T2771" t="b">
        <v>0</v>
      </c>
    </row>
    <row r="2772" spans="1:20" ht="66" x14ac:dyDescent="0.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 s="9">
        <f>(I2772/86400)+25569+(-5/24)</f>
        <v>41716.455208333333</v>
      </c>
      <c r="K2772">
        <v>1392569730</v>
      </c>
      <c r="L2772" s="9">
        <f>($K2772/86400)+DATE(1970,1,1)</f>
        <v>41686.705208333333</v>
      </c>
      <c r="M2772" t="b">
        <v>0</v>
      </c>
      <c r="N2772">
        <v>33</v>
      </c>
      <c r="O2772" s="5">
        <f>($E2772/$D2772)*100</f>
        <v>10.411249999999999</v>
      </c>
      <c r="P2772">
        <f>AVERAGE($E2772,$N2772)</f>
        <v>1057.625</v>
      </c>
      <c r="Q2772" t="s">
        <v>8322</v>
      </c>
      <c r="R2772" t="s">
        <v>8358</v>
      </c>
      <c r="S2772" t="s">
        <v>8304</v>
      </c>
      <c r="T2772" t="b">
        <v>0</v>
      </c>
    </row>
    <row r="2773" spans="1:20" ht="66" x14ac:dyDescent="0.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 s="9">
        <f>(I2773/86400)+25569+(-5/24)</f>
        <v>41306.5</v>
      </c>
      <c r="K2773">
        <v>1355489140</v>
      </c>
      <c r="L2773" s="9">
        <f>($K2773/86400)+DATE(1970,1,1)</f>
        <v>41257.531712962962</v>
      </c>
      <c r="M2773" t="b">
        <v>0</v>
      </c>
      <c r="N2773">
        <v>0</v>
      </c>
      <c r="O2773" s="5">
        <f>($E2773/$D2773)*100</f>
        <v>0</v>
      </c>
      <c r="P2773">
        <f>AVERAGE($E2773,$N2773)</f>
        <v>0</v>
      </c>
      <c r="Q2773" t="s">
        <v>8322</v>
      </c>
      <c r="R2773" t="s">
        <v>8358</v>
      </c>
      <c r="S2773" t="s">
        <v>8304</v>
      </c>
      <c r="T2773" t="b">
        <v>0</v>
      </c>
    </row>
    <row r="2774" spans="1:20" ht="49.5" x14ac:dyDescent="0.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 s="9">
        <f>(I2774/86400)+25569+(-5/24)</f>
        <v>41552.660810185182</v>
      </c>
      <c r="K2774">
        <v>1379710294</v>
      </c>
      <c r="L2774" s="9">
        <f>($K2774/86400)+DATE(1970,1,1)</f>
        <v>41537.869143518517</v>
      </c>
      <c r="M2774" t="b">
        <v>0</v>
      </c>
      <c r="N2774">
        <v>0</v>
      </c>
      <c r="O2774" s="5">
        <f>($E2774/$D2774)*100</f>
        <v>0</v>
      </c>
      <c r="P2774">
        <f>AVERAGE($E2774,$N2774)</f>
        <v>0</v>
      </c>
      <c r="Q2774" t="s">
        <v>8322</v>
      </c>
      <c r="R2774" t="s">
        <v>8358</v>
      </c>
      <c r="S2774" t="s">
        <v>8304</v>
      </c>
      <c r="T2774" t="b">
        <v>0</v>
      </c>
    </row>
    <row r="2775" spans="1:20" ht="49.5" x14ac:dyDescent="0.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 s="9">
        <f>(I2775/86400)+25569+(-5/24)</f>
        <v>42484.656493055554</v>
      </c>
      <c r="K2775">
        <v>1460666721</v>
      </c>
      <c r="L2775" s="9">
        <f>($K2775/86400)+DATE(1970,1,1)</f>
        <v>42474.86482638889</v>
      </c>
      <c r="M2775" t="b">
        <v>0</v>
      </c>
      <c r="N2775">
        <v>1</v>
      </c>
      <c r="O2775" s="5">
        <f>($E2775/$D2775)*100</f>
        <v>0.18867924528301888</v>
      </c>
      <c r="P2775">
        <f>AVERAGE($E2775,$N2775)</f>
        <v>1</v>
      </c>
      <c r="Q2775" t="s">
        <v>8322</v>
      </c>
      <c r="R2775" t="s">
        <v>8358</v>
      </c>
      <c r="S2775" t="s">
        <v>8304</v>
      </c>
      <c r="T2775" t="b">
        <v>0</v>
      </c>
    </row>
    <row r="2776" spans="1:20" ht="66" x14ac:dyDescent="0.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 s="9">
        <f>(I2776/86400)+25569+(-5/24)</f>
        <v>41340.918148148143</v>
      </c>
      <c r="K2776">
        <v>1360119728</v>
      </c>
      <c r="L2776" s="9">
        <f>($K2776/86400)+DATE(1970,1,1)</f>
        <v>41311.126481481479</v>
      </c>
      <c r="M2776" t="b">
        <v>0</v>
      </c>
      <c r="N2776">
        <v>13</v>
      </c>
      <c r="O2776" s="5">
        <f>($E2776/$D2776)*100</f>
        <v>14.249999999999998</v>
      </c>
      <c r="P2776">
        <f>AVERAGE($E2776,$N2776)</f>
        <v>291.5</v>
      </c>
      <c r="Q2776" t="s">
        <v>8322</v>
      </c>
      <c r="R2776" t="s">
        <v>8358</v>
      </c>
      <c r="S2776" t="s">
        <v>8304</v>
      </c>
      <c r="T2776" t="b">
        <v>0</v>
      </c>
    </row>
    <row r="2777" spans="1:20" ht="49.5" x14ac:dyDescent="0.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 s="9">
        <f>(I2777/86400)+25569+(-5/24)</f>
        <v>40892.805023148147</v>
      </c>
      <c r="K2777">
        <v>1321402754</v>
      </c>
      <c r="L2777" s="9">
        <f>($K2777/86400)+DATE(1970,1,1)</f>
        <v>40863.013356481482</v>
      </c>
      <c r="M2777" t="b">
        <v>0</v>
      </c>
      <c r="N2777">
        <v>2</v>
      </c>
      <c r="O2777" s="5">
        <f>($E2777/$D2777)*100</f>
        <v>3</v>
      </c>
      <c r="P2777">
        <f>AVERAGE($E2777,$N2777)</f>
        <v>76</v>
      </c>
      <c r="Q2777" t="s">
        <v>8322</v>
      </c>
      <c r="R2777" t="s">
        <v>8358</v>
      </c>
      <c r="S2777" t="s">
        <v>8304</v>
      </c>
      <c r="T2777" t="b">
        <v>0</v>
      </c>
    </row>
    <row r="2778" spans="1:20" ht="66" x14ac:dyDescent="0.3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 s="9">
        <f>(I2778/86400)+25569+(-5/24)</f>
        <v>42167.088842592588</v>
      </c>
      <c r="K2778">
        <v>1431414476</v>
      </c>
      <c r="L2778" s="9">
        <f>($K2778/86400)+DATE(1970,1,1)</f>
        <v>42136.297175925924</v>
      </c>
      <c r="M2778" t="b">
        <v>0</v>
      </c>
      <c r="N2778">
        <v>36</v>
      </c>
      <c r="O2778" s="5">
        <f>($E2778/$D2778)*100</f>
        <v>7.8809523809523814</v>
      </c>
      <c r="P2778">
        <f>AVERAGE($E2778,$N2778)</f>
        <v>845.5</v>
      </c>
      <c r="Q2778" t="s">
        <v>8322</v>
      </c>
      <c r="R2778" t="s">
        <v>8358</v>
      </c>
      <c r="S2778" t="s">
        <v>8304</v>
      </c>
      <c r="T2778" t="b">
        <v>0</v>
      </c>
    </row>
    <row r="2779" spans="1:20" ht="66" x14ac:dyDescent="0.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 s="9">
        <f>(I2779/86400)+25569+(-5/24)</f>
        <v>42202.460694444446</v>
      </c>
      <c r="K2779">
        <v>1434557004</v>
      </c>
      <c r="L2779" s="9">
        <f>($K2779/86400)+DATE(1970,1,1)</f>
        <v>42172.669027777782</v>
      </c>
      <c r="M2779" t="b">
        <v>0</v>
      </c>
      <c r="N2779">
        <v>1</v>
      </c>
      <c r="O2779" s="5">
        <f>($E2779/$D2779)*100</f>
        <v>0.33333333333333337</v>
      </c>
      <c r="P2779">
        <f>AVERAGE($E2779,$N2779)</f>
        <v>5.5</v>
      </c>
      <c r="Q2779" t="s">
        <v>8322</v>
      </c>
      <c r="R2779" t="s">
        <v>8358</v>
      </c>
      <c r="S2779" t="s">
        <v>8304</v>
      </c>
      <c r="T2779" t="b">
        <v>0</v>
      </c>
    </row>
    <row r="2780" spans="1:20" ht="66" x14ac:dyDescent="0.3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 s="9">
        <f>(I2780/86400)+25569+(-5/24)</f>
        <v>41876.769745370366</v>
      </c>
      <c r="K2780">
        <v>1406417306</v>
      </c>
      <c r="L2780" s="9">
        <f>($K2780/86400)+DATE(1970,1,1)</f>
        <v>41846.978078703702</v>
      </c>
      <c r="M2780" t="b">
        <v>0</v>
      </c>
      <c r="N2780">
        <v>15</v>
      </c>
      <c r="O2780" s="5">
        <f>($E2780/$D2780)*100</f>
        <v>25.545454545454543</v>
      </c>
      <c r="P2780">
        <f>AVERAGE($E2780,$N2780)</f>
        <v>710</v>
      </c>
      <c r="Q2780" t="s">
        <v>8322</v>
      </c>
      <c r="R2780" t="s">
        <v>8358</v>
      </c>
      <c r="S2780" t="s">
        <v>8304</v>
      </c>
      <c r="T2780" t="b">
        <v>0</v>
      </c>
    </row>
    <row r="2781" spans="1:20" ht="49.5" x14ac:dyDescent="0.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 s="9">
        <f>(I2781/86400)+25569+(-5/24)</f>
        <v>42330.419224537036</v>
      </c>
      <c r="K2781">
        <v>1445609021</v>
      </c>
      <c r="L2781" s="9">
        <f>($K2781/86400)+DATE(1970,1,1)</f>
        <v>42300.585891203707</v>
      </c>
      <c r="M2781" t="b">
        <v>0</v>
      </c>
      <c r="N2781">
        <v>1</v>
      </c>
      <c r="O2781" s="5">
        <f>($E2781/$D2781)*100</f>
        <v>2.12</v>
      </c>
      <c r="P2781">
        <f>AVERAGE($E2781,$N2781)</f>
        <v>27</v>
      </c>
      <c r="Q2781" t="s">
        <v>8322</v>
      </c>
      <c r="R2781" t="s">
        <v>8358</v>
      </c>
      <c r="S2781" t="s">
        <v>8304</v>
      </c>
      <c r="T2781" t="b">
        <v>0</v>
      </c>
    </row>
    <row r="2782" spans="1:20" ht="49.5" x14ac:dyDescent="0.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 s="9">
        <f>(I2782/86400)+25569+(-5/24)</f>
        <v>42804.239444444444</v>
      </c>
      <c r="K2782">
        <v>1486550688</v>
      </c>
      <c r="L2782" s="9">
        <f>($K2782/86400)+DATE(1970,1,1)</f>
        <v>42774.447777777779</v>
      </c>
      <c r="M2782" t="b">
        <v>0</v>
      </c>
      <c r="N2782">
        <v>0</v>
      </c>
      <c r="O2782" s="5">
        <f>($E2782/$D2782)*100</f>
        <v>0</v>
      </c>
      <c r="P2782">
        <f>AVERAGE($E2782,$N2782)</f>
        <v>0</v>
      </c>
      <c r="Q2782" t="s">
        <v>8322</v>
      </c>
      <c r="R2782" t="s">
        <v>8358</v>
      </c>
      <c r="S2782" t="s">
        <v>8304</v>
      </c>
      <c r="T2782" t="b">
        <v>0</v>
      </c>
    </row>
    <row r="2783" spans="1:20" ht="49.5" x14ac:dyDescent="0.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 s="9">
        <f>(I2783/86400)+25569+(-5/24)</f>
        <v>42047.083333333336</v>
      </c>
      <c r="K2783">
        <v>1421274954</v>
      </c>
      <c r="L2783" s="9">
        <f>($K2783/86400)+DATE(1970,1,1)</f>
        <v>42018.94159722222</v>
      </c>
      <c r="M2783" t="b">
        <v>0</v>
      </c>
      <c r="N2783">
        <v>28</v>
      </c>
      <c r="O2783" s="5">
        <f>($E2783/$D2783)*100</f>
        <v>105.28</v>
      </c>
      <c r="P2783">
        <f>AVERAGE($E2783,$N2783)</f>
        <v>672</v>
      </c>
      <c r="Q2783" t="s">
        <v>8317</v>
      </c>
      <c r="R2783" t="s">
        <v>8318</v>
      </c>
      <c r="S2783" t="s">
        <v>8271</v>
      </c>
      <c r="T2783" t="b">
        <v>1</v>
      </c>
    </row>
    <row r="2784" spans="1:20" ht="49.5" x14ac:dyDescent="0.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 s="9">
        <f>(I2784/86400)+25569+(-5/24)</f>
        <v>42051.999305555553</v>
      </c>
      <c r="K2784">
        <v>1421964718</v>
      </c>
      <c r="L2784" s="9">
        <f>($K2784/86400)+DATE(1970,1,1)</f>
        <v>42026.924976851849</v>
      </c>
      <c r="M2784" t="b">
        <v>0</v>
      </c>
      <c r="N2784">
        <v>18</v>
      </c>
      <c r="O2784" s="5">
        <f>($E2784/$D2784)*100</f>
        <v>120</v>
      </c>
      <c r="P2784">
        <f>AVERAGE($E2784,$N2784)</f>
        <v>609</v>
      </c>
      <c r="Q2784" t="s">
        <v>8317</v>
      </c>
      <c r="R2784" t="s">
        <v>8318</v>
      </c>
      <c r="S2784" t="s">
        <v>8271</v>
      </c>
      <c r="T2784" t="b">
        <v>1</v>
      </c>
    </row>
    <row r="2785" spans="1:20" ht="66" x14ac:dyDescent="0.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 s="9">
        <f>(I2785/86400)+25569+(-5/24)</f>
        <v>42117.326921296299</v>
      </c>
      <c r="K2785">
        <v>1428583846</v>
      </c>
      <c r="L2785" s="9">
        <f>($K2785/86400)+DATE(1970,1,1)</f>
        <v>42103.535254629634</v>
      </c>
      <c r="M2785" t="b">
        <v>0</v>
      </c>
      <c r="N2785">
        <v>61</v>
      </c>
      <c r="O2785" s="5">
        <f>($E2785/$D2785)*100</f>
        <v>114.5</v>
      </c>
      <c r="P2785">
        <f>AVERAGE($E2785,$N2785)</f>
        <v>603</v>
      </c>
      <c r="Q2785" t="s">
        <v>8317</v>
      </c>
      <c r="R2785" t="s">
        <v>8318</v>
      </c>
      <c r="S2785" t="s">
        <v>8271</v>
      </c>
      <c r="T2785" t="b">
        <v>1</v>
      </c>
    </row>
    <row r="2786" spans="1:20" ht="49.5" x14ac:dyDescent="0.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 s="9">
        <f>(I2786/86400)+25569+(-5/24)</f>
        <v>41941.579201388886</v>
      </c>
      <c r="K2786">
        <v>1412794443</v>
      </c>
      <c r="L2786" s="9">
        <f>($K2786/86400)+DATE(1970,1,1)</f>
        <v>41920.787534722222</v>
      </c>
      <c r="M2786" t="b">
        <v>0</v>
      </c>
      <c r="N2786">
        <v>108</v>
      </c>
      <c r="O2786" s="5">
        <f>($E2786/$D2786)*100</f>
        <v>119</v>
      </c>
      <c r="P2786">
        <f>AVERAGE($E2786,$N2786)</f>
        <v>3624</v>
      </c>
      <c r="Q2786" t="s">
        <v>8317</v>
      </c>
      <c r="R2786" t="s">
        <v>8318</v>
      </c>
      <c r="S2786" t="s">
        <v>8271</v>
      </c>
      <c r="T2786" t="b">
        <v>1</v>
      </c>
    </row>
    <row r="2787" spans="1:20" ht="49.5" x14ac:dyDescent="0.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 s="9">
        <f>(I2787/86400)+25569+(-5/24)</f>
        <v>42587.666666666664</v>
      </c>
      <c r="K2787">
        <v>1467865967</v>
      </c>
      <c r="L2787" s="9">
        <f>($K2787/86400)+DATE(1970,1,1)</f>
        <v>42558.189432870371</v>
      </c>
      <c r="M2787" t="b">
        <v>0</v>
      </c>
      <c r="N2787">
        <v>142</v>
      </c>
      <c r="O2787" s="5">
        <f>($E2787/$D2787)*100</f>
        <v>104.67999999999999</v>
      </c>
      <c r="P2787">
        <f>AVERAGE($E2787,$N2787)</f>
        <v>2688</v>
      </c>
      <c r="Q2787" t="s">
        <v>8317</v>
      </c>
      <c r="R2787" t="s">
        <v>8318</v>
      </c>
      <c r="S2787" t="s">
        <v>8271</v>
      </c>
      <c r="T2787" t="b">
        <v>1</v>
      </c>
    </row>
    <row r="2788" spans="1:20" ht="33" x14ac:dyDescent="0.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 s="9">
        <f>(I2788/86400)+25569+(-5/24)</f>
        <v>41829.360879629625</v>
      </c>
      <c r="K2788">
        <v>1403703580</v>
      </c>
      <c r="L2788" s="9">
        <f>($K2788/86400)+DATE(1970,1,1)</f>
        <v>41815.569212962961</v>
      </c>
      <c r="M2788" t="b">
        <v>0</v>
      </c>
      <c r="N2788">
        <v>74</v>
      </c>
      <c r="O2788" s="5">
        <f>($E2788/$D2788)*100</f>
        <v>117.83999999999999</v>
      </c>
      <c r="P2788">
        <f>AVERAGE($E2788,$N2788)</f>
        <v>1510</v>
      </c>
      <c r="Q2788" t="s">
        <v>8317</v>
      </c>
      <c r="R2788" t="s">
        <v>8318</v>
      </c>
      <c r="S2788" t="s">
        <v>8271</v>
      </c>
      <c r="T2788" t="b">
        <v>1</v>
      </c>
    </row>
    <row r="2789" spans="1:20" ht="66" x14ac:dyDescent="0.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 s="9">
        <f>(I2789/86400)+25569+(-5/24)</f>
        <v>41837.990185185183</v>
      </c>
      <c r="K2789">
        <v>1403066752</v>
      </c>
      <c r="L2789" s="9">
        <f>($K2789/86400)+DATE(1970,1,1)</f>
        <v>41808.198518518519</v>
      </c>
      <c r="M2789" t="b">
        <v>0</v>
      </c>
      <c r="N2789">
        <v>38</v>
      </c>
      <c r="O2789" s="5">
        <f>($E2789/$D2789)*100</f>
        <v>119.7</v>
      </c>
      <c r="P2789">
        <f>AVERAGE($E2789,$N2789)</f>
        <v>617.5</v>
      </c>
      <c r="Q2789" t="s">
        <v>8317</v>
      </c>
      <c r="R2789" t="s">
        <v>8318</v>
      </c>
      <c r="S2789" t="s">
        <v>8271</v>
      </c>
      <c r="T2789" t="b">
        <v>1</v>
      </c>
    </row>
    <row r="2790" spans="1:20" ht="49.5" x14ac:dyDescent="0.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 s="9">
        <f>(I2790/86400)+25569+(-5/24)</f>
        <v>42580.49355324074</v>
      </c>
      <c r="K2790">
        <v>1467219043</v>
      </c>
      <c r="L2790" s="9">
        <f>($K2790/86400)+DATE(1970,1,1)</f>
        <v>42550.701886574076</v>
      </c>
      <c r="M2790" t="b">
        <v>0</v>
      </c>
      <c r="N2790">
        <v>20</v>
      </c>
      <c r="O2790" s="5">
        <f>($E2790/$D2790)*100</f>
        <v>102.49999999999999</v>
      </c>
      <c r="P2790">
        <f>AVERAGE($E2790,$N2790)</f>
        <v>1035</v>
      </c>
      <c r="Q2790" t="s">
        <v>8317</v>
      </c>
      <c r="R2790" t="s">
        <v>8318</v>
      </c>
      <c r="S2790" t="s">
        <v>8271</v>
      </c>
      <c r="T2790" t="b">
        <v>1</v>
      </c>
    </row>
    <row r="2791" spans="1:20" ht="33" x14ac:dyDescent="0.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 s="9">
        <f>(I2791/86400)+25569+(-5/24)</f>
        <v>42074.958333333336</v>
      </c>
      <c r="K2791">
        <v>1424477934</v>
      </c>
      <c r="L2791" s="9">
        <f>($K2791/86400)+DATE(1970,1,1)</f>
        <v>42056.013124999998</v>
      </c>
      <c r="M2791" t="b">
        <v>0</v>
      </c>
      <c r="N2791">
        <v>24</v>
      </c>
      <c r="O2791" s="5">
        <f>($E2791/$D2791)*100</f>
        <v>101.16666666666667</v>
      </c>
      <c r="P2791">
        <f>AVERAGE($E2791,$N2791)</f>
        <v>1529.5</v>
      </c>
      <c r="Q2791" t="s">
        <v>8317</v>
      </c>
      <c r="R2791" t="s">
        <v>8318</v>
      </c>
      <c r="S2791" t="s">
        <v>8271</v>
      </c>
      <c r="T2791" t="b">
        <v>1</v>
      </c>
    </row>
    <row r="2792" spans="1:20" ht="66" x14ac:dyDescent="0.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 s="9">
        <f>(I2792/86400)+25569+(-5/24)</f>
        <v>42046.730358796289</v>
      </c>
      <c r="K2792">
        <v>1421101903</v>
      </c>
      <c r="L2792" s="9">
        <f>($K2792/86400)+DATE(1970,1,1)</f>
        <v>42016.938692129625</v>
      </c>
      <c r="M2792" t="b">
        <v>0</v>
      </c>
      <c r="N2792">
        <v>66</v>
      </c>
      <c r="O2792" s="5">
        <f>($E2792/$D2792)*100</f>
        <v>105.33333333333333</v>
      </c>
      <c r="P2792">
        <f>AVERAGE($E2792,$N2792)</f>
        <v>1613</v>
      </c>
      <c r="Q2792" t="s">
        <v>8317</v>
      </c>
      <c r="R2792" t="s">
        <v>8318</v>
      </c>
      <c r="S2792" t="s">
        <v>8271</v>
      </c>
      <c r="T2792" t="b">
        <v>1</v>
      </c>
    </row>
    <row r="2793" spans="1:20" ht="66" x14ac:dyDescent="0.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 s="9">
        <f>(I2793/86400)+25569+(-5/24)</f>
        <v>42621.958333333336</v>
      </c>
      <c r="K2793">
        <v>1470778559</v>
      </c>
      <c r="L2793" s="9">
        <f>($K2793/86400)+DATE(1970,1,1)</f>
        <v>42591.899988425925</v>
      </c>
      <c r="M2793" t="b">
        <v>0</v>
      </c>
      <c r="N2793">
        <v>28</v>
      </c>
      <c r="O2793" s="5">
        <f>($E2793/$D2793)*100</f>
        <v>102.49999999999999</v>
      </c>
      <c r="P2793">
        <f>AVERAGE($E2793,$N2793)</f>
        <v>1039</v>
      </c>
      <c r="Q2793" t="s">
        <v>8317</v>
      </c>
      <c r="R2793" t="s">
        <v>8318</v>
      </c>
      <c r="S2793" t="s">
        <v>8271</v>
      </c>
      <c r="T2793" t="b">
        <v>1</v>
      </c>
    </row>
    <row r="2794" spans="1:20" ht="66" x14ac:dyDescent="0.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 s="9">
        <f>(I2794/86400)+25569+(-5/24)</f>
        <v>42228.022673611107</v>
      </c>
      <c r="K2794">
        <v>1435469559</v>
      </c>
      <c r="L2794" s="9">
        <f>($K2794/86400)+DATE(1970,1,1)</f>
        <v>42183.231006944443</v>
      </c>
      <c r="M2794" t="b">
        <v>0</v>
      </c>
      <c r="N2794">
        <v>24</v>
      </c>
      <c r="O2794" s="5">
        <f>($E2794/$D2794)*100</f>
        <v>107.60000000000001</v>
      </c>
      <c r="P2794">
        <f>AVERAGE($E2794,$N2794)</f>
        <v>1088</v>
      </c>
      <c r="Q2794" t="s">
        <v>8317</v>
      </c>
      <c r="R2794" t="s">
        <v>8318</v>
      </c>
      <c r="S2794" t="s">
        <v>8271</v>
      </c>
      <c r="T2794" t="b">
        <v>1</v>
      </c>
    </row>
    <row r="2795" spans="1:20" ht="66" x14ac:dyDescent="0.3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 s="9">
        <f>(I2795/86400)+25569+(-5/24)</f>
        <v>42206.210706018515</v>
      </c>
      <c r="K2795">
        <v>1434881005</v>
      </c>
      <c r="L2795" s="9">
        <f>($K2795/86400)+DATE(1970,1,1)</f>
        <v>42176.419039351851</v>
      </c>
      <c r="M2795" t="b">
        <v>0</v>
      </c>
      <c r="N2795">
        <v>73</v>
      </c>
      <c r="O2795" s="5">
        <f>($E2795/$D2795)*100</f>
        <v>110.5675</v>
      </c>
      <c r="P2795">
        <f>AVERAGE($E2795,$N2795)</f>
        <v>5564.875</v>
      </c>
      <c r="Q2795" t="s">
        <v>8317</v>
      </c>
      <c r="R2795" t="s">
        <v>8318</v>
      </c>
      <c r="S2795" t="s">
        <v>8271</v>
      </c>
      <c r="T2795" t="b">
        <v>1</v>
      </c>
    </row>
    <row r="2796" spans="1:20" ht="66" x14ac:dyDescent="0.3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 s="9">
        <f>(I2796/86400)+25569+(-5/24)</f>
        <v>42432.583333333336</v>
      </c>
      <c r="K2796">
        <v>1455640559</v>
      </c>
      <c r="L2796" s="9">
        <f>($K2796/86400)+DATE(1970,1,1)</f>
        <v>42416.691655092596</v>
      </c>
      <c r="M2796" t="b">
        <v>0</v>
      </c>
      <c r="N2796">
        <v>3</v>
      </c>
      <c r="O2796" s="5">
        <f>($E2796/$D2796)*100</f>
        <v>150</v>
      </c>
      <c r="P2796">
        <f>AVERAGE($E2796,$N2796)</f>
        <v>39</v>
      </c>
      <c r="Q2796" t="s">
        <v>8317</v>
      </c>
      <c r="R2796" t="s">
        <v>8318</v>
      </c>
      <c r="S2796" t="s">
        <v>8271</v>
      </c>
      <c r="T2796" t="b">
        <v>1</v>
      </c>
    </row>
    <row r="2797" spans="1:20" ht="49.5" x14ac:dyDescent="0.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 s="9">
        <f>(I2797/86400)+25569+(-5/24)</f>
        <v>41796.75</v>
      </c>
      <c r="K2797">
        <v>1400675841</v>
      </c>
      <c r="L2797" s="9">
        <f>($K2797/86400)+DATE(1970,1,1)</f>
        <v>41780.525937500002</v>
      </c>
      <c r="M2797" t="b">
        <v>0</v>
      </c>
      <c r="N2797">
        <v>20</v>
      </c>
      <c r="O2797" s="5">
        <f>($E2797/$D2797)*100</f>
        <v>104.28571428571429</v>
      </c>
      <c r="P2797">
        <f>AVERAGE($E2797,$N2797)</f>
        <v>375</v>
      </c>
      <c r="Q2797" t="s">
        <v>8317</v>
      </c>
      <c r="R2797" t="s">
        <v>8318</v>
      </c>
      <c r="S2797" t="s">
        <v>8271</v>
      </c>
      <c r="T2797" t="b">
        <v>1</v>
      </c>
    </row>
    <row r="2798" spans="1:20" ht="49.5" x14ac:dyDescent="0.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 s="9">
        <f>(I2798/86400)+25569+(-5/24)</f>
        <v>41825.319768518515</v>
      </c>
      <c r="K2798">
        <v>1401972028</v>
      </c>
      <c r="L2798" s="9">
        <f>($K2798/86400)+DATE(1970,1,1)</f>
        <v>41795.528101851851</v>
      </c>
      <c r="M2798" t="b">
        <v>0</v>
      </c>
      <c r="N2798">
        <v>21</v>
      </c>
      <c r="O2798" s="5">
        <f>($E2798/$D2798)*100</f>
        <v>115.5</v>
      </c>
      <c r="P2798">
        <f>AVERAGE($E2798,$N2798)</f>
        <v>472.5</v>
      </c>
      <c r="Q2798" t="s">
        <v>8317</v>
      </c>
      <c r="R2798" t="s">
        <v>8318</v>
      </c>
      <c r="S2798" t="s">
        <v>8271</v>
      </c>
      <c r="T2798" t="b">
        <v>1</v>
      </c>
    </row>
    <row r="2799" spans="1:20" ht="49.5" x14ac:dyDescent="0.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 s="9">
        <f>(I2799/86400)+25569+(-5/24)</f>
        <v>41828.731944444444</v>
      </c>
      <c r="K2799">
        <v>1402266840</v>
      </c>
      <c r="L2799" s="9">
        <f>($K2799/86400)+DATE(1970,1,1)</f>
        <v>41798.94027777778</v>
      </c>
      <c r="M2799" t="b">
        <v>0</v>
      </c>
      <c r="N2799">
        <v>94</v>
      </c>
      <c r="O2799" s="5">
        <f>($E2799/$D2799)*100</f>
        <v>102.64512500000001</v>
      </c>
      <c r="P2799">
        <f>AVERAGE($E2799,$N2799)</f>
        <v>4152.8050000000003</v>
      </c>
      <c r="Q2799" t="s">
        <v>8317</v>
      </c>
      <c r="R2799" t="s">
        <v>8318</v>
      </c>
      <c r="S2799" t="s">
        <v>8271</v>
      </c>
      <c r="T2799" t="b">
        <v>1</v>
      </c>
    </row>
    <row r="2800" spans="1:20" ht="66" x14ac:dyDescent="0.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 s="9">
        <f>(I2800/86400)+25569+(-5/24)</f>
        <v>42216.458333333336</v>
      </c>
      <c r="K2800">
        <v>1437063121</v>
      </c>
      <c r="L2800" s="9">
        <f>($K2800/86400)+DATE(1970,1,1)</f>
        <v>42201.675011574072</v>
      </c>
      <c r="M2800" t="b">
        <v>0</v>
      </c>
      <c r="N2800">
        <v>139</v>
      </c>
      <c r="O2800" s="5">
        <f>($E2800/$D2800)*100</f>
        <v>101.4</v>
      </c>
      <c r="P2800">
        <f>AVERAGE($E2800,$N2800)</f>
        <v>2604.5</v>
      </c>
      <c r="Q2800" t="s">
        <v>8317</v>
      </c>
      <c r="R2800" t="s">
        <v>8318</v>
      </c>
      <c r="S2800" t="s">
        <v>8271</v>
      </c>
      <c r="T2800" t="b">
        <v>1</v>
      </c>
    </row>
    <row r="2801" spans="1:20" ht="66" x14ac:dyDescent="0.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 s="9">
        <f>(I2801/86400)+25569+(-5/24)</f>
        <v>42538.458333333336</v>
      </c>
      <c r="K2801">
        <v>1463466070</v>
      </c>
      <c r="L2801" s="9">
        <f>($K2801/86400)+DATE(1970,1,1)</f>
        <v>42507.264699074076</v>
      </c>
      <c r="M2801" t="b">
        <v>0</v>
      </c>
      <c r="N2801">
        <v>130</v>
      </c>
      <c r="O2801" s="5">
        <f>($E2801/$D2801)*100</f>
        <v>116.6348</v>
      </c>
      <c r="P2801">
        <f>AVERAGE($E2801,$N2801)</f>
        <v>2980.87</v>
      </c>
      <c r="Q2801" t="s">
        <v>8317</v>
      </c>
      <c r="R2801" t="s">
        <v>8318</v>
      </c>
      <c r="S2801" t="s">
        <v>8271</v>
      </c>
      <c r="T2801" t="b">
        <v>1</v>
      </c>
    </row>
    <row r="2802" spans="1:20" ht="49.5" x14ac:dyDescent="0.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 s="9">
        <f>(I2802/86400)+25569+(-5/24)</f>
        <v>42008.344513888886</v>
      </c>
      <c r="K2802">
        <v>1415193366</v>
      </c>
      <c r="L2802" s="9">
        <f>($K2802/86400)+DATE(1970,1,1)</f>
        <v>41948.552847222221</v>
      </c>
      <c r="M2802" t="b">
        <v>0</v>
      </c>
      <c r="N2802">
        <v>31</v>
      </c>
      <c r="O2802" s="5">
        <f>($E2802/$D2802)*100</f>
        <v>133</v>
      </c>
      <c r="P2802">
        <f>AVERAGE($E2802,$N2802)</f>
        <v>680.5</v>
      </c>
      <c r="Q2802" t="s">
        <v>8317</v>
      </c>
      <c r="R2802" t="s">
        <v>8318</v>
      </c>
      <c r="S2802" t="s">
        <v>8271</v>
      </c>
      <c r="T2802" t="b">
        <v>1</v>
      </c>
    </row>
    <row r="2803" spans="1:20" ht="49.5" x14ac:dyDescent="0.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 s="9">
        <f>(I2803/86400)+25569+(-5/24)</f>
        <v>41922.25</v>
      </c>
      <c r="K2803">
        <v>1411019409</v>
      </c>
      <c r="L2803" s="9">
        <f>($K2803/86400)+DATE(1970,1,1)</f>
        <v>41900.243159722224</v>
      </c>
      <c r="M2803" t="b">
        <v>0</v>
      </c>
      <c r="N2803">
        <v>13</v>
      </c>
      <c r="O2803" s="5">
        <f>($E2803/$D2803)*100</f>
        <v>133.20000000000002</v>
      </c>
      <c r="P2803">
        <f>AVERAGE($E2803,$N2803)</f>
        <v>339.5</v>
      </c>
      <c r="Q2803" t="s">
        <v>8317</v>
      </c>
      <c r="R2803" t="s">
        <v>8318</v>
      </c>
      <c r="S2803" t="s">
        <v>8271</v>
      </c>
      <c r="T2803" t="b">
        <v>1</v>
      </c>
    </row>
    <row r="2804" spans="1:20" ht="66" x14ac:dyDescent="0.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 s="9">
        <f>(I2804/86400)+25569+(-5/24)</f>
        <v>42222.438738425924</v>
      </c>
      <c r="K2804">
        <v>1436283107</v>
      </c>
      <c r="L2804" s="9">
        <f>($K2804/86400)+DATE(1970,1,1)</f>
        <v>42192.64707175926</v>
      </c>
      <c r="M2804" t="b">
        <v>0</v>
      </c>
      <c r="N2804">
        <v>90</v>
      </c>
      <c r="O2804" s="5">
        <f>($E2804/$D2804)*100</f>
        <v>101.83333333333333</v>
      </c>
      <c r="P2804">
        <f>AVERAGE($E2804,$N2804)</f>
        <v>1572.5</v>
      </c>
      <c r="Q2804" t="s">
        <v>8317</v>
      </c>
      <c r="R2804" t="s">
        <v>8318</v>
      </c>
      <c r="S2804" t="s">
        <v>8271</v>
      </c>
      <c r="T2804" t="b">
        <v>1</v>
      </c>
    </row>
    <row r="2805" spans="1:20" ht="66" x14ac:dyDescent="0.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 s="9">
        <f>(I2805/86400)+25569+(-5/24)</f>
        <v>42200.791666666664</v>
      </c>
      <c r="K2805">
        <v>1433295276</v>
      </c>
      <c r="L2805" s="9">
        <f>($K2805/86400)+DATE(1970,1,1)</f>
        <v>42158.065694444449</v>
      </c>
      <c r="M2805" t="b">
        <v>0</v>
      </c>
      <c r="N2805">
        <v>141</v>
      </c>
      <c r="O2805" s="5">
        <f>($E2805/$D2805)*100</f>
        <v>127.95</v>
      </c>
      <c r="P2805">
        <f>AVERAGE($E2805,$N2805)</f>
        <v>6468</v>
      </c>
      <c r="Q2805" t="s">
        <v>8317</v>
      </c>
      <c r="R2805" t="s">
        <v>8318</v>
      </c>
      <c r="S2805" t="s">
        <v>8271</v>
      </c>
      <c r="T2805" t="b">
        <v>1</v>
      </c>
    </row>
    <row r="2806" spans="1:20" ht="66" x14ac:dyDescent="0.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 s="9">
        <f>(I2806/86400)+25569+(-5/24)</f>
        <v>41911.245254629626</v>
      </c>
      <c r="K2806">
        <v>1409395990</v>
      </c>
      <c r="L2806" s="9">
        <f>($K2806/86400)+DATE(1970,1,1)</f>
        <v>41881.453587962962</v>
      </c>
      <c r="M2806" t="b">
        <v>0</v>
      </c>
      <c r="N2806">
        <v>23</v>
      </c>
      <c r="O2806" s="5">
        <f>($E2806/$D2806)*100</f>
        <v>114.99999999999999</v>
      </c>
      <c r="P2806">
        <f>AVERAGE($E2806,$N2806)</f>
        <v>586.5</v>
      </c>
      <c r="Q2806" t="s">
        <v>8317</v>
      </c>
      <c r="R2806" t="s">
        <v>8318</v>
      </c>
      <c r="S2806" t="s">
        <v>8271</v>
      </c>
      <c r="T2806" t="b">
        <v>1</v>
      </c>
    </row>
    <row r="2807" spans="1:20" ht="66" x14ac:dyDescent="0.3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 s="9">
        <f>(I2807/86400)+25569+(-5/24)</f>
        <v>42238.2971412037</v>
      </c>
      <c r="K2807">
        <v>1438085273</v>
      </c>
      <c r="L2807" s="9">
        <f>($K2807/86400)+DATE(1970,1,1)</f>
        <v>42213.505474537036</v>
      </c>
      <c r="M2807" t="b">
        <v>0</v>
      </c>
      <c r="N2807">
        <v>18</v>
      </c>
      <c r="O2807" s="5">
        <f>($E2807/$D2807)*100</f>
        <v>110.00000000000001</v>
      </c>
      <c r="P2807">
        <f>AVERAGE($E2807,$N2807)</f>
        <v>229</v>
      </c>
      <c r="Q2807" t="s">
        <v>8317</v>
      </c>
      <c r="R2807" t="s">
        <v>8318</v>
      </c>
      <c r="S2807" t="s">
        <v>8271</v>
      </c>
      <c r="T2807" t="b">
        <v>1</v>
      </c>
    </row>
    <row r="2808" spans="1:20" ht="49.5" x14ac:dyDescent="0.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 s="9">
        <f>(I2808/86400)+25569+(-5/24)</f>
        <v>42221.249999999993</v>
      </c>
      <c r="K2808">
        <v>1435645490</v>
      </c>
      <c r="L2808" s="9">
        <f>($K2808/86400)+DATE(1970,1,1)</f>
        <v>42185.267245370371</v>
      </c>
      <c r="M2808" t="b">
        <v>0</v>
      </c>
      <c r="N2808">
        <v>76</v>
      </c>
      <c r="O2808" s="5">
        <f>($E2808/$D2808)*100</f>
        <v>112.1</v>
      </c>
      <c r="P2808">
        <f>AVERAGE($E2808,$N2808)</f>
        <v>1719.5</v>
      </c>
      <c r="Q2808" t="s">
        <v>8317</v>
      </c>
      <c r="R2808" t="s">
        <v>8318</v>
      </c>
      <c r="S2808" t="s">
        <v>8271</v>
      </c>
      <c r="T2808" t="b">
        <v>1</v>
      </c>
    </row>
    <row r="2809" spans="1:20" ht="33" x14ac:dyDescent="0.3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 s="9">
        <f>(I2809/86400)+25569+(-5/24)</f>
        <v>42184.664791666662</v>
      </c>
      <c r="K2809">
        <v>1433019438</v>
      </c>
      <c r="L2809" s="9">
        <f>($K2809/86400)+DATE(1970,1,1)</f>
        <v>42154.873124999998</v>
      </c>
      <c r="M2809" t="b">
        <v>0</v>
      </c>
      <c r="N2809">
        <v>93</v>
      </c>
      <c r="O2809" s="5">
        <f>($E2809/$D2809)*100</f>
        <v>126</v>
      </c>
      <c r="P2809">
        <f>AVERAGE($E2809,$N2809)</f>
        <v>3196.5</v>
      </c>
      <c r="Q2809" t="s">
        <v>8317</v>
      </c>
      <c r="R2809" t="s">
        <v>8318</v>
      </c>
      <c r="S2809" t="s">
        <v>8271</v>
      </c>
      <c r="T2809" t="b">
        <v>1</v>
      </c>
    </row>
    <row r="2810" spans="1:20" ht="66" x14ac:dyDescent="0.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 s="9">
        <f>(I2810/86400)+25569+(-5/24)</f>
        <v>42238.638136574074</v>
      </c>
      <c r="K2810">
        <v>1437682735</v>
      </c>
      <c r="L2810" s="9">
        <f>($K2810/86400)+DATE(1970,1,1)</f>
        <v>42208.84646990741</v>
      </c>
      <c r="M2810" t="b">
        <v>0</v>
      </c>
      <c r="N2810">
        <v>69</v>
      </c>
      <c r="O2810" s="5">
        <f>($E2810/$D2810)*100</f>
        <v>100.24444444444444</v>
      </c>
      <c r="P2810">
        <f>AVERAGE($E2810,$N2810)</f>
        <v>2290</v>
      </c>
      <c r="Q2810" t="s">
        <v>8317</v>
      </c>
      <c r="R2810" t="s">
        <v>8318</v>
      </c>
      <c r="S2810" t="s">
        <v>8271</v>
      </c>
      <c r="T2810" t="b">
        <v>1</v>
      </c>
    </row>
    <row r="2811" spans="1:20" ht="66" x14ac:dyDescent="0.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 s="9">
        <f>(I2811/86400)+25569+(-5/24)</f>
        <v>42459.402083333327</v>
      </c>
      <c r="K2811">
        <v>1458647725</v>
      </c>
      <c r="L2811" s="9">
        <f>($K2811/86400)+DATE(1970,1,1)</f>
        <v>42451.496817129635</v>
      </c>
      <c r="M2811" t="b">
        <v>0</v>
      </c>
      <c r="N2811">
        <v>21</v>
      </c>
      <c r="O2811" s="5">
        <f>($E2811/$D2811)*100</f>
        <v>102.4</v>
      </c>
      <c r="P2811">
        <f>AVERAGE($E2811,$N2811)</f>
        <v>1290.5</v>
      </c>
      <c r="Q2811" t="s">
        <v>8317</v>
      </c>
      <c r="R2811" t="s">
        <v>8318</v>
      </c>
      <c r="S2811" t="s">
        <v>8271</v>
      </c>
      <c r="T2811" t="b">
        <v>1</v>
      </c>
    </row>
    <row r="2812" spans="1:20" ht="66" x14ac:dyDescent="0.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 s="9">
        <f>(I2812/86400)+25569+(-5/24)</f>
        <v>41790.957638888889</v>
      </c>
      <c r="K2812">
        <v>1398828064</v>
      </c>
      <c r="L2812" s="9">
        <f>($K2812/86400)+DATE(1970,1,1)</f>
        <v>41759.13962962963</v>
      </c>
      <c r="M2812" t="b">
        <v>0</v>
      </c>
      <c r="N2812">
        <v>57</v>
      </c>
      <c r="O2812" s="5">
        <f>($E2812/$D2812)*100</f>
        <v>108.2</v>
      </c>
      <c r="P2812">
        <f>AVERAGE($E2812,$N2812)</f>
        <v>1381</v>
      </c>
      <c r="Q2812" t="s">
        <v>8317</v>
      </c>
      <c r="R2812" t="s">
        <v>8318</v>
      </c>
      <c r="S2812" t="s">
        <v>8271</v>
      </c>
      <c r="T2812" t="b">
        <v>1</v>
      </c>
    </row>
    <row r="2813" spans="1:20" ht="49.5" x14ac:dyDescent="0.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 s="9">
        <f>(I2813/86400)+25569+(-5/24)</f>
        <v>42058.288229166668</v>
      </c>
      <c r="K2813">
        <v>1422100503</v>
      </c>
      <c r="L2813" s="9">
        <f>($K2813/86400)+DATE(1970,1,1)</f>
        <v>42028.496562500004</v>
      </c>
      <c r="M2813" t="b">
        <v>0</v>
      </c>
      <c r="N2813">
        <v>108</v>
      </c>
      <c r="O2813" s="5">
        <f>($E2813/$D2813)*100</f>
        <v>100.27</v>
      </c>
      <c r="P2813">
        <f>AVERAGE($E2813,$N2813)</f>
        <v>5067.5</v>
      </c>
      <c r="Q2813" t="s">
        <v>8317</v>
      </c>
      <c r="R2813" t="s">
        <v>8318</v>
      </c>
      <c r="S2813" t="s">
        <v>8271</v>
      </c>
      <c r="T2813" t="b">
        <v>1</v>
      </c>
    </row>
    <row r="2814" spans="1:20" ht="49.5" x14ac:dyDescent="0.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 s="9">
        <f>(I2814/86400)+25569+(-5/24)</f>
        <v>42099.958333333336</v>
      </c>
      <c r="K2814">
        <v>1424368298</v>
      </c>
      <c r="L2814" s="9">
        <f>($K2814/86400)+DATE(1970,1,1)</f>
        <v>42054.74418981481</v>
      </c>
      <c r="M2814" t="b">
        <v>0</v>
      </c>
      <c r="N2814">
        <v>83</v>
      </c>
      <c r="O2814" s="5">
        <f>($E2814/$D2814)*100</f>
        <v>113.3</v>
      </c>
      <c r="P2814">
        <f>AVERAGE($E2814,$N2814)</f>
        <v>2874</v>
      </c>
      <c r="Q2814" t="s">
        <v>8317</v>
      </c>
      <c r="R2814" t="s">
        <v>8318</v>
      </c>
      <c r="S2814" t="s">
        <v>8271</v>
      </c>
      <c r="T2814" t="b">
        <v>1</v>
      </c>
    </row>
    <row r="2815" spans="1:20" ht="49.5" x14ac:dyDescent="0.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 s="9">
        <f>(I2815/86400)+25569+(-5/24)</f>
        <v>42718.534270833326</v>
      </c>
      <c r="K2815">
        <v>1479577761</v>
      </c>
      <c r="L2815" s="9">
        <f>($K2815/86400)+DATE(1970,1,1)</f>
        <v>42693.742604166662</v>
      </c>
      <c r="M2815" t="b">
        <v>0</v>
      </c>
      <c r="N2815">
        <v>96</v>
      </c>
      <c r="O2815" s="5">
        <f>($E2815/$D2815)*100</f>
        <v>127.57571428571428</v>
      </c>
      <c r="P2815">
        <f>AVERAGE($E2815,$N2815)</f>
        <v>1834.06</v>
      </c>
      <c r="Q2815" t="s">
        <v>8317</v>
      </c>
      <c r="R2815" t="s">
        <v>8318</v>
      </c>
      <c r="S2815" t="s">
        <v>8271</v>
      </c>
      <c r="T2815" t="b">
        <v>1</v>
      </c>
    </row>
    <row r="2816" spans="1:20" ht="49.5" x14ac:dyDescent="0.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 s="9">
        <f>(I2816/86400)+25569+(-5/24)</f>
        <v>42133.191145833327</v>
      </c>
      <c r="K2816">
        <v>1428572115</v>
      </c>
      <c r="L2816" s="9">
        <f>($K2816/86400)+DATE(1970,1,1)</f>
        <v>42103.399479166663</v>
      </c>
      <c r="M2816" t="b">
        <v>0</v>
      </c>
      <c r="N2816">
        <v>64</v>
      </c>
      <c r="O2816" s="5">
        <f>($E2816/$D2816)*100</f>
        <v>107.73333333333332</v>
      </c>
      <c r="P2816">
        <f>AVERAGE($E2816,$N2816)</f>
        <v>840</v>
      </c>
      <c r="Q2816" t="s">
        <v>8317</v>
      </c>
      <c r="R2816" t="s">
        <v>8318</v>
      </c>
      <c r="S2816" t="s">
        <v>8271</v>
      </c>
      <c r="T2816" t="b">
        <v>1</v>
      </c>
    </row>
    <row r="2817" spans="1:20" ht="49.5" x14ac:dyDescent="0.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 s="9">
        <f>(I2817/86400)+25569+(-5/24)</f>
        <v>42589.568391203698</v>
      </c>
      <c r="K2817">
        <v>1468003109</v>
      </c>
      <c r="L2817" s="9">
        <f>($K2817/86400)+DATE(1970,1,1)</f>
        <v>42559.776724537034</v>
      </c>
      <c r="M2817" t="b">
        <v>0</v>
      </c>
      <c r="N2817">
        <v>14</v>
      </c>
      <c r="O2817" s="5">
        <f>($E2817/$D2817)*100</f>
        <v>242</v>
      </c>
      <c r="P2817">
        <f>AVERAGE($E2817,$N2817)</f>
        <v>309.5</v>
      </c>
      <c r="Q2817" t="s">
        <v>8317</v>
      </c>
      <c r="R2817" t="s">
        <v>8318</v>
      </c>
      <c r="S2817" t="s">
        <v>8271</v>
      </c>
      <c r="T2817" t="b">
        <v>1</v>
      </c>
    </row>
    <row r="2818" spans="1:20" ht="66" x14ac:dyDescent="0.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 s="9">
        <f>(I2818/86400)+25569+(-5/24)</f>
        <v>42218.458333333336</v>
      </c>
      <c r="K2818">
        <v>1435921992</v>
      </c>
      <c r="L2818" s="9">
        <f>($K2818/86400)+DATE(1970,1,1)</f>
        <v>42188.467499999999</v>
      </c>
      <c r="M2818" t="b">
        <v>0</v>
      </c>
      <c r="N2818">
        <v>169</v>
      </c>
      <c r="O2818" s="5">
        <f>($E2818/$D2818)*100</f>
        <v>141.56666666666666</v>
      </c>
      <c r="P2818">
        <f>AVERAGE($E2818,$N2818)</f>
        <v>2208</v>
      </c>
      <c r="Q2818" t="s">
        <v>8317</v>
      </c>
      <c r="R2818" t="s">
        <v>8318</v>
      </c>
      <c r="S2818" t="s">
        <v>8271</v>
      </c>
      <c r="T2818" t="b">
        <v>1</v>
      </c>
    </row>
    <row r="2819" spans="1:20" ht="66" x14ac:dyDescent="0.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 s="9">
        <f>(I2819/86400)+25569+(-5/24)</f>
        <v>42063.42664351852</v>
      </c>
      <c r="K2819">
        <v>1421680462</v>
      </c>
      <c r="L2819" s="9">
        <f>($K2819/86400)+DATE(1970,1,1)</f>
        <v>42023.634976851856</v>
      </c>
      <c r="M2819" t="b">
        <v>0</v>
      </c>
      <c r="N2819">
        <v>33</v>
      </c>
      <c r="O2819" s="5">
        <f>($E2819/$D2819)*100</f>
        <v>130</v>
      </c>
      <c r="P2819">
        <f>AVERAGE($E2819,$N2819)</f>
        <v>406.5</v>
      </c>
      <c r="Q2819" t="s">
        <v>8317</v>
      </c>
      <c r="R2819" t="s">
        <v>8318</v>
      </c>
      <c r="S2819" t="s">
        <v>8271</v>
      </c>
      <c r="T2819" t="b">
        <v>1</v>
      </c>
    </row>
    <row r="2820" spans="1:20" ht="49.5" x14ac:dyDescent="0.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 s="9">
        <f>(I2820/86400)+25569+(-5/24)</f>
        <v>42270.389884259253</v>
      </c>
      <c r="K2820">
        <v>1441290086</v>
      </c>
      <c r="L2820" s="9">
        <f>($K2820/86400)+DATE(1970,1,1)</f>
        <v>42250.598217592589</v>
      </c>
      <c r="M2820" t="b">
        <v>0</v>
      </c>
      <c r="N2820">
        <v>102</v>
      </c>
      <c r="O2820" s="5">
        <f>($E2820/$D2820)*100</f>
        <v>106.03</v>
      </c>
      <c r="P2820">
        <f>AVERAGE($E2820,$N2820)</f>
        <v>5352.5</v>
      </c>
      <c r="Q2820" t="s">
        <v>8317</v>
      </c>
      <c r="R2820" t="s">
        <v>8318</v>
      </c>
      <c r="S2820" t="s">
        <v>8271</v>
      </c>
      <c r="T2820" t="b">
        <v>1</v>
      </c>
    </row>
    <row r="2821" spans="1:20" ht="66" x14ac:dyDescent="0.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 s="9">
        <f>(I2821/86400)+25569+(-5/24)</f>
        <v>42169.317233796297</v>
      </c>
      <c r="K2821">
        <v>1431693409</v>
      </c>
      <c r="L2821" s="9">
        <f>($K2821/86400)+DATE(1970,1,1)</f>
        <v>42139.525567129633</v>
      </c>
      <c r="M2821" t="b">
        <v>0</v>
      </c>
      <c r="N2821">
        <v>104</v>
      </c>
      <c r="O2821" s="5">
        <f>($E2821/$D2821)*100</f>
        <v>104.80000000000001</v>
      </c>
      <c r="P2821">
        <f>AVERAGE($E2821,$N2821)</f>
        <v>2672</v>
      </c>
      <c r="Q2821" t="s">
        <v>8317</v>
      </c>
      <c r="R2821" t="s">
        <v>8318</v>
      </c>
      <c r="S2821" t="s">
        <v>8271</v>
      </c>
      <c r="T2821" t="b">
        <v>1</v>
      </c>
    </row>
    <row r="2822" spans="1:20" ht="66" x14ac:dyDescent="0.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 s="9">
        <f>(I2822/86400)+25569+(-5/24)</f>
        <v>42425.791666666664</v>
      </c>
      <c r="K2822">
        <v>1454337589</v>
      </c>
      <c r="L2822" s="9">
        <f>($K2822/86400)+DATE(1970,1,1)</f>
        <v>42401.610983796301</v>
      </c>
      <c r="M2822" t="b">
        <v>0</v>
      </c>
      <c r="N2822">
        <v>20</v>
      </c>
      <c r="O2822" s="5">
        <f>($E2822/$D2822)*100</f>
        <v>136</v>
      </c>
      <c r="P2822">
        <f>AVERAGE($E2822,$N2822)</f>
        <v>146</v>
      </c>
      <c r="Q2822" t="s">
        <v>8317</v>
      </c>
      <c r="R2822" t="s">
        <v>8318</v>
      </c>
      <c r="S2822" t="s">
        <v>8271</v>
      </c>
      <c r="T2822" t="b">
        <v>1</v>
      </c>
    </row>
    <row r="2823" spans="1:20" ht="66" x14ac:dyDescent="0.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 s="9">
        <f>(I2823/86400)+25569+(-5/24)</f>
        <v>41905.714525462965</v>
      </c>
      <c r="K2823">
        <v>1408918135</v>
      </c>
      <c r="L2823" s="9">
        <f>($K2823/86400)+DATE(1970,1,1)</f>
        <v>41875.922858796301</v>
      </c>
      <c r="M2823" t="b">
        <v>0</v>
      </c>
      <c r="N2823">
        <v>35</v>
      </c>
      <c r="O2823" s="5">
        <f>($E2823/$D2823)*100</f>
        <v>100</v>
      </c>
      <c r="P2823">
        <f>AVERAGE($E2823,$N2823)</f>
        <v>517.5</v>
      </c>
      <c r="Q2823" t="s">
        <v>8317</v>
      </c>
      <c r="R2823" t="s">
        <v>8318</v>
      </c>
      <c r="S2823" t="s">
        <v>8271</v>
      </c>
      <c r="T2823" t="b">
        <v>1</v>
      </c>
    </row>
    <row r="2824" spans="1:20" ht="66" x14ac:dyDescent="0.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 s="9">
        <f>(I2824/86400)+25569+(-5/24)</f>
        <v>42090.433935185181</v>
      </c>
      <c r="K2824">
        <v>1424881492</v>
      </c>
      <c r="L2824" s="9">
        <f>($K2824/86400)+DATE(1970,1,1)</f>
        <v>42060.683935185181</v>
      </c>
      <c r="M2824" t="b">
        <v>0</v>
      </c>
      <c r="N2824">
        <v>94</v>
      </c>
      <c r="O2824" s="5">
        <f>($E2824/$D2824)*100</f>
        <v>100</v>
      </c>
      <c r="P2824">
        <f>AVERAGE($E2824,$N2824)</f>
        <v>3047</v>
      </c>
      <c r="Q2824" t="s">
        <v>8317</v>
      </c>
      <c r="R2824" t="s">
        <v>8318</v>
      </c>
      <c r="S2824" t="s">
        <v>8271</v>
      </c>
      <c r="T2824" t="b">
        <v>1</v>
      </c>
    </row>
    <row r="2825" spans="1:20" ht="66" x14ac:dyDescent="0.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 s="9">
        <f>(I2825/86400)+25569+(-5/24)</f>
        <v>42094.749305555553</v>
      </c>
      <c r="K2825">
        <v>1425428206</v>
      </c>
      <c r="L2825" s="9">
        <f>($K2825/86400)+DATE(1970,1,1)</f>
        <v>42067.011643518519</v>
      </c>
      <c r="M2825" t="b">
        <v>0</v>
      </c>
      <c r="N2825">
        <v>14</v>
      </c>
      <c r="O2825" s="5">
        <f>($E2825/$D2825)*100</f>
        <v>124</v>
      </c>
      <c r="P2825">
        <f>AVERAGE($E2825,$N2825)</f>
        <v>69</v>
      </c>
      <c r="Q2825" t="s">
        <v>8317</v>
      </c>
      <c r="R2825" t="s">
        <v>8318</v>
      </c>
      <c r="S2825" t="s">
        <v>8271</v>
      </c>
      <c r="T2825" t="b">
        <v>1</v>
      </c>
    </row>
    <row r="2826" spans="1:20" ht="49.5" x14ac:dyDescent="0.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 s="9">
        <f>(I2826/86400)+25569+(-5/24)</f>
        <v>42167.863194444442</v>
      </c>
      <c r="K2826">
        <v>1431412196</v>
      </c>
      <c r="L2826" s="9">
        <f>($K2826/86400)+DATE(1970,1,1)</f>
        <v>42136.270787037036</v>
      </c>
      <c r="M2826" t="b">
        <v>0</v>
      </c>
      <c r="N2826">
        <v>15</v>
      </c>
      <c r="O2826" s="5">
        <f>($E2826/$D2826)*100</f>
        <v>116.92307692307693</v>
      </c>
      <c r="P2826">
        <f>AVERAGE($E2826,$N2826)</f>
        <v>387.5</v>
      </c>
      <c r="Q2826" t="s">
        <v>8317</v>
      </c>
      <c r="R2826" t="s">
        <v>8318</v>
      </c>
      <c r="S2826" t="s">
        <v>8271</v>
      </c>
      <c r="T2826" t="b">
        <v>1</v>
      </c>
    </row>
    <row r="2827" spans="1:20" ht="66" x14ac:dyDescent="0.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 s="9">
        <f>(I2827/86400)+25569+(-5/24)</f>
        <v>42342.584328703706</v>
      </c>
      <c r="K2827">
        <v>1446663686</v>
      </c>
      <c r="L2827" s="9">
        <f>($K2827/86400)+DATE(1970,1,1)</f>
        <v>42312.792662037042</v>
      </c>
      <c r="M2827" t="b">
        <v>0</v>
      </c>
      <c r="N2827">
        <v>51</v>
      </c>
      <c r="O2827" s="5">
        <f>($E2827/$D2827)*100</f>
        <v>103.33333333333334</v>
      </c>
      <c r="P2827">
        <f>AVERAGE($E2827,$N2827)</f>
        <v>1575.5</v>
      </c>
      <c r="Q2827" t="s">
        <v>8317</v>
      </c>
      <c r="R2827" t="s">
        <v>8318</v>
      </c>
      <c r="S2827" t="s">
        <v>8271</v>
      </c>
      <c r="T2827" t="b">
        <v>1</v>
      </c>
    </row>
    <row r="2828" spans="1:20" ht="66" x14ac:dyDescent="0.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 s="9">
        <f>(I2828/86400)+25569+(-5/24)</f>
        <v>42195.083333333336</v>
      </c>
      <c r="K2828">
        <v>1434415812</v>
      </c>
      <c r="L2828" s="9">
        <f>($K2828/86400)+DATE(1970,1,1)</f>
        <v>42171.034861111111</v>
      </c>
      <c r="M2828" t="b">
        <v>0</v>
      </c>
      <c r="N2828">
        <v>19</v>
      </c>
      <c r="O2828" s="5">
        <f>($E2828/$D2828)*100</f>
        <v>107.74999999999999</v>
      </c>
      <c r="P2828">
        <f>AVERAGE($E2828,$N2828)</f>
        <v>1087</v>
      </c>
      <c r="Q2828" t="s">
        <v>8317</v>
      </c>
      <c r="R2828" t="s">
        <v>8318</v>
      </c>
      <c r="S2828" t="s">
        <v>8271</v>
      </c>
      <c r="T2828" t="b">
        <v>1</v>
      </c>
    </row>
    <row r="2829" spans="1:20" ht="66" x14ac:dyDescent="0.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 s="9">
        <f>(I2829/86400)+25569+(-5/24)</f>
        <v>42524.479166666664</v>
      </c>
      <c r="K2829">
        <v>1462379066</v>
      </c>
      <c r="L2829" s="9">
        <f>($K2829/86400)+DATE(1970,1,1)</f>
        <v>42494.683634259258</v>
      </c>
      <c r="M2829" t="b">
        <v>0</v>
      </c>
      <c r="N2829">
        <v>23</v>
      </c>
      <c r="O2829" s="5">
        <f>($E2829/$D2829)*100</f>
        <v>120.24999999999999</v>
      </c>
      <c r="P2829">
        <f>AVERAGE($E2829,$N2829)</f>
        <v>1214</v>
      </c>
      <c r="Q2829" t="s">
        <v>8317</v>
      </c>
      <c r="R2829" t="s">
        <v>8318</v>
      </c>
      <c r="S2829" t="s">
        <v>8271</v>
      </c>
      <c r="T2829" t="b">
        <v>1</v>
      </c>
    </row>
    <row r="2830" spans="1:20" ht="66" x14ac:dyDescent="0.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 s="9">
        <f>(I2830/86400)+25569+(-5/24)</f>
        <v>42279.749999999993</v>
      </c>
      <c r="K2830">
        <v>1441606869</v>
      </c>
      <c r="L2830" s="9">
        <f>($K2830/86400)+DATE(1970,1,1)</f>
        <v>42254.264687499999</v>
      </c>
      <c r="M2830" t="b">
        <v>0</v>
      </c>
      <c r="N2830">
        <v>97</v>
      </c>
      <c r="O2830" s="5">
        <f>($E2830/$D2830)*100</f>
        <v>100.37894736842105</v>
      </c>
      <c r="P2830">
        <f>AVERAGE($E2830,$N2830)</f>
        <v>4816.5</v>
      </c>
      <c r="Q2830" t="s">
        <v>8317</v>
      </c>
      <c r="R2830" t="s">
        <v>8318</v>
      </c>
      <c r="S2830" t="s">
        <v>8271</v>
      </c>
      <c r="T2830" t="b">
        <v>1</v>
      </c>
    </row>
    <row r="2831" spans="1:20" ht="66" x14ac:dyDescent="0.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 s="9">
        <f>(I2831/86400)+25569+(-5/24)</f>
        <v>42523.225902777776</v>
      </c>
      <c r="K2831">
        <v>1462443918</v>
      </c>
      <c r="L2831" s="9">
        <f>($K2831/86400)+DATE(1970,1,1)</f>
        <v>42495.434236111112</v>
      </c>
      <c r="M2831" t="b">
        <v>0</v>
      </c>
      <c r="N2831">
        <v>76</v>
      </c>
      <c r="O2831" s="5">
        <f>($E2831/$D2831)*100</f>
        <v>106.52</v>
      </c>
      <c r="P2831">
        <f>AVERAGE($E2831,$N2831)</f>
        <v>1369.5</v>
      </c>
      <c r="Q2831" t="s">
        <v>8317</v>
      </c>
      <c r="R2831" t="s">
        <v>8318</v>
      </c>
      <c r="S2831" t="s">
        <v>8271</v>
      </c>
      <c r="T2831" t="b">
        <v>1</v>
      </c>
    </row>
    <row r="2832" spans="1:20" ht="49.5" x14ac:dyDescent="0.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 s="9">
        <f>(I2832/86400)+25569+(-5/24)</f>
        <v>41770.957638888889</v>
      </c>
      <c r="K2832">
        <v>1398802148</v>
      </c>
      <c r="L2832" s="9">
        <f>($K2832/86400)+DATE(1970,1,1)</f>
        <v>41758.839675925927</v>
      </c>
      <c r="M2832" t="b">
        <v>0</v>
      </c>
      <c r="N2832">
        <v>11</v>
      </c>
      <c r="O2832" s="5">
        <f>($E2832/$D2832)*100</f>
        <v>100</v>
      </c>
      <c r="P2832">
        <f>AVERAGE($E2832,$N2832)</f>
        <v>1505.5</v>
      </c>
      <c r="Q2832" t="s">
        <v>8317</v>
      </c>
      <c r="R2832" t="s">
        <v>8318</v>
      </c>
      <c r="S2832" t="s">
        <v>8271</v>
      </c>
      <c r="T2832" t="b">
        <v>1</v>
      </c>
    </row>
    <row r="2833" spans="1:20" ht="49.5" x14ac:dyDescent="0.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 s="9">
        <f>(I2833/86400)+25569+(-5/24)</f>
        <v>42201.616550925923</v>
      </c>
      <c r="K2833">
        <v>1434484070</v>
      </c>
      <c r="L2833" s="9">
        <f>($K2833/86400)+DATE(1970,1,1)</f>
        <v>42171.824884259258</v>
      </c>
      <c r="M2833" t="b">
        <v>0</v>
      </c>
      <c r="N2833">
        <v>52</v>
      </c>
      <c r="O2833" s="5">
        <f>($E2833/$D2833)*100</f>
        <v>110.66666666666667</v>
      </c>
      <c r="P2833">
        <f>AVERAGE($E2833,$N2833)</f>
        <v>1686</v>
      </c>
      <c r="Q2833" t="s">
        <v>8317</v>
      </c>
      <c r="R2833" t="s">
        <v>8318</v>
      </c>
      <c r="S2833" t="s">
        <v>8271</v>
      </c>
      <c r="T2833" t="b">
        <v>1</v>
      </c>
    </row>
    <row r="2834" spans="1:20" ht="66" x14ac:dyDescent="0.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 s="9">
        <f>(I2834/86400)+25569+(-5/24)</f>
        <v>41966.708333333336</v>
      </c>
      <c r="K2834">
        <v>1414342894</v>
      </c>
      <c r="L2834" s="9">
        <f>($K2834/86400)+DATE(1970,1,1)</f>
        <v>41938.709421296298</v>
      </c>
      <c r="M2834" t="b">
        <v>0</v>
      </c>
      <c r="N2834">
        <v>95</v>
      </c>
      <c r="O2834" s="5">
        <f>($E2834/$D2834)*100</f>
        <v>114.71959999999999</v>
      </c>
      <c r="P2834">
        <f>AVERAGE($E2834,$N2834)</f>
        <v>1481.4949999999999</v>
      </c>
      <c r="Q2834" t="s">
        <v>8317</v>
      </c>
      <c r="R2834" t="s">
        <v>8318</v>
      </c>
      <c r="S2834" t="s">
        <v>8271</v>
      </c>
      <c r="T2834" t="b">
        <v>1</v>
      </c>
    </row>
    <row r="2835" spans="1:20" x14ac:dyDescent="0.3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 s="9">
        <f>(I2835/86400)+25569+(-5/24)</f>
        <v>42287.874999999993</v>
      </c>
      <c r="K2835">
        <v>1442804633</v>
      </c>
      <c r="L2835" s="9">
        <f>($K2835/86400)+DATE(1970,1,1)</f>
        <v>42268.127696759257</v>
      </c>
      <c r="M2835" t="b">
        <v>0</v>
      </c>
      <c r="N2835">
        <v>35</v>
      </c>
      <c r="O2835" s="5">
        <f>($E2835/$D2835)*100</f>
        <v>108.25925925925925</v>
      </c>
      <c r="P2835">
        <f>AVERAGE($E2835,$N2835)</f>
        <v>1479</v>
      </c>
      <c r="Q2835" t="s">
        <v>8317</v>
      </c>
      <c r="R2835" t="s">
        <v>8318</v>
      </c>
      <c r="S2835" t="s">
        <v>8271</v>
      </c>
      <c r="T2835" t="b">
        <v>1</v>
      </c>
    </row>
    <row r="2836" spans="1:20" ht="49.5" x14ac:dyDescent="0.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 s="9">
        <f>(I2836/86400)+25569+(-5/24)</f>
        <v>42034.751504629625</v>
      </c>
      <c r="K2836">
        <v>1421362930</v>
      </c>
      <c r="L2836" s="9">
        <f>($K2836/86400)+DATE(1970,1,1)</f>
        <v>42019.959837962961</v>
      </c>
      <c r="M2836" t="b">
        <v>0</v>
      </c>
      <c r="N2836">
        <v>21</v>
      </c>
      <c r="O2836" s="5">
        <f>($E2836/$D2836)*100</f>
        <v>170</v>
      </c>
      <c r="P2836">
        <f>AVERAGE($E2836,$N2836)</f>
        <v>690.5</v>
      </c>
      <c r="Q2836" t="s">
        <v>8317</v>
      </c>
      <c r="R2836" t="s">
        <v>8318</v>
      </c>
      <c r="S2836" t="s">
        <v>8271</v>
      </c>
      <c r="T2836" t="b">
        <v>1</v>
      </c>
    </row>
    <row r="2837" spans="1:20" ht="49.5" x14ac:dyDescent="0.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 s="9">
        <f>(I2837/86400)+25569+(-5/24)</f>
        <v>42342.791666666664</v>
      </c>
      <c r="K2837">
        <v>1446742417</v>
      </c>
      <c r="L2837" s="9">
        <f>($K2837/86400)+DATE(1970,1,1)</f>
        <v>42313.703900462962</v>
      </c>
      <c r="M2837" t="b">
        <v>0</v>
      </c>
      <c r="N2837">
        <v>93</v>
      </c>
      <c r="O2837" s="5">
        <f>($E2837/$D2837)*100</f>
        <v>187.09899999999999</v>
      </c>
      <c r="P2837">
        <f>AVERAGE($E2837,$N2837)</f>
        <v>981.995</v>
      </c>
      <c r="Q2837" t="s">
        <v>8317</v>
      </c>
      <c r="R2837" t="s">
        <v>8318</v>
      </c>
      <c r="S2837" t="s">
        <v>8271</v>
      </c>
      <c r="T2837" t="b">
        <v>1</v>
      </c>
    </row>
    <row r="2838" spans="1:20" ht="66" x14ac:dyDescent="0.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 s="9">
        <f>(I2838/86400)+25569+(-5/24)</f>
        <v>42783.999305555553</v>
      </c>
      <c r="K2838">
        <v>1484115418</v>
      </c>
      <c r="L2838" s="9">
        <f>($K2838/86400)+DATE(1970,1,1)</f>
        <v>42746.261782407411</v>
      </c>
      <c r="M2838" t="b">
        <v>0</v>
      </c>
      <c r="N2838">
        <v>11</v>
      </c>
      <c r="O2838" s="5">
        <f>($E2838/$D2838)*100</f>
        <v>107.77777777777777</v>
      </c>
      <c r="P2838">
        <f>AVERAGE($E2838,$N2838)</f>
        <v>248</v>
      </c>
      <c r="Q2838" t="s">
        <v>8317</v>
      </c>
      <c r="R2838" t="s">
        <v>8318</v>
      </c>
      <c r="S2838" t="s">
        <v>8271</v>
      </c>
      <c r="T2838" t="b">
        <v>1</v>
      </c>
    </row>
    <row r="2839" spans="1:20" ht="66" x14ac:dyDescent="0.3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 s="9">
        <f>(I2839/86400)+25569+(-5/24)</f>
        <v>42347.741712962961</v>
      </c>
      <c r="K2839">
        <v>1446241684</v>
      </c>
      <c r="L2839" s="9">
        <f>($K2839/86400)+DATE(1970,1,1)</f>
        <v>42307.908379629633</v>
      </c>
      <c r="M2839" t="b">
        <v>0</v>
      </c>
      <c r="N2839">
        <v>21</v>
      </c>
      <c r="O2839" s="5">
        <f>($E2839/$D2839)*100</f>
        <v>100</v>
      </c>
      <c r="P2839">
        <f>AVERAGE($E2839,$N2839)</f>
        <v>435.5</v>
      </c>
      <c r="Q2839" t="s">
        <v>8317</v>
      </c>
      <c r="R2839" t="s">
        <v>8318</v>
      </c>
      <c r="S2839" t="s">
        <v>8271</v>
      </c>
      <c r="T2839" t="b">
        <v>1</v>
      </c>
    </row>
    <row r="2840" spans="1:20" ht="49.5" x14ac:dyDescent="0.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 s="9">
        <f>(I2840/86400)+25569+(-5/24)</f>
        <v>41864.708333333328</v>
      </c>
      <c r="K2840">
        <v>1406039696</v>
      </c>
      <c r="L2840" s="9">
        <f>($K2840/86400)+DATE(1970,1,1)</f>
        <v>41842.607592592591</v>
      </c>
      <c r="M2840" t="b">
        <v>0</v>
      </c>
      <c r="N2840">
        <v>54</v>
      </c>
      <c r="O2840" s="5">
        <f>($E2840/$D2840)*100</f>
        <v>120.24999999999999</v>
      </c>
      <c r="P2840">
        <f>AVERAGE($E2840,$N2840)</f>
        <v>1229.5</v>
      </c>
      <c r="Q2840" t="s">
        <v>8317</v>
      </c>
      <c r="R2840" t="s">
        <v>8318</v>
      </c>
      <c r="S2840" t="s">
        <v>8271</v>
      </c>
      <c r="T2840" t="b">
        <v>1</v>
      </c>
    </row>
    <row r="2841" spans="1:20" ht="66" x14ac:dyDescent="0.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 s="9">
        <f>(I2841/86400)+25569+(-5/24)</f>
        <v>41875.999305555553</v>
      </c>
      <c r="K2841">
        <v>1406958354</v>
      </c>
      <c r="L2841" s="9">
        <f>($K2841/86400)+DATE(1970,1,1)</f>
        <v>41853.240208333329</v>
      </c>
      <c r="M2841" t="b">
        <v>0</v>
      </c>
      <c r="N2841">
        <v>31</v>
      </c>
      <c r="O2841" s="5">
        <f>($E2841/$D2841)*100</f>
        <v>111.42857142857143</v>
      </c>
      <c r="P2841">
        <f>AVERAGE($E2841,$N2841)</f>
        <v>1965.5</v>
      </c>
      <c r="Q2841" t="s">
        <v>8317</v>
      </c>
      <c r="R2841" t="s">
        <v>8318</v>
      </c>
      <c r="S2841" t="s">
        <v>8271</v>
      </c>
      <c r="T2841" t="b">
        <v>1</v>
      </c>
    </row>
    <row r="2842" spans="1:20" ht="66" x14ac:dyDescent="0.3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 s="9">
        <f>(I2842/86400)+25569+(-5/24)</f>
        <v>42081.499999999993</v>
      </c>
      <c r="K2842">
        <v>1424825479</v>
      </c>
      <c r="L2842" s="9">
        <f>($K2842/86400)+DATE(1970,1,1)</f>
        <v>42060.035636574074</v>
      </c>
      <c r="M2842" t="b">
        <v>0</v>
      </c>
      <c r="N2842">
        <v>132</v>
      </c>
      <c r="O2842" s="5">
        <f>($E2842/$D2842)*100</f>
        <v>104</v>
      </c>
      <c r="P2842">
        <f>AVERAGE($E2842,$N2842)</f>
        <v>1366</v>
      </c>
      <c r="Q2842" t="s">
        <v>8317</v>
      </c>
      <c r="R2842" t="s">
        <v>8318</v>
      </c>
      <c r="S2842" t="s">
        <v>8271</v>
      </c>
      <c r="T2842" t="b">
        <v>1</v>
      </c>
    </row>
    <row r="2843" spans="1:20" ht="66" x14ac:dyDescent="0.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 s="9">
        <f>(I2843/86400)+25569+(-5/24)</f>
        <v>42351.572881944441</v>
      </c>
      <c r="K2843">
        <v>1444844697</v>
      </c>
      <c r="L2843" s="9">
        <f>($K2843/86400)+DATE(1970,1,1)</f>
        <v>42291.739548611113</v>
      </c>
      <c r="M2843" t="b">
        <v>0</v>
      </c>
      <c r="N2843">
        <v>1</v>
      </c>
      <c r="O2843" s="5">
        <f>($E2843/$D2843)*100</f>
        <v>1</v>
      </c>
      <c r="P2843">
        <f>AVERAGE($E2843,$N2843)</f>
        <v>5.5</v>
      </c>
      <c r="Q2843" t="s">
        <v>8317</v>
      </c>
      <c r="R2843" t="s">
        <v>8318</v>
      </c>
      <c r="S2843" t="s">
        <v>8271</v>
      </c>
      <c r="T2843" t="b">
        <v>0</v>
      </c>
    </row>
    <row r="2844" spans="1:20" ht="66" x14ac:dyDescent="0.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 s="9">
        <f>(I2844/86400)+25569+(-5/24)</f>
        <v>41811.25</v>
      </c>
      <c r="K2844">
        <v>1401058295</v>
      </c>
      <c r="L2844" s="9">
        <f>($K2844/86400)+DATE(1970,1,1)</f>
        <v>41784.95248842593</v>
      </c>
      <c r="M2844" t="b">
        <v>0</v>
      </c>
      <c r="N2844">
        <v>0</v>
      </c>
      <c r="O2844" s="5">
        <f>($E2844/$D2844)*100</f>
        <v>0</v>
      </c>
      <c r="P2844">
        <f>AVERAGE($E2844,$N2844)</f>
        <v>0</v>
      </c>
      <c r="Q2844" t="s">
        <v>8317</v>
      </c>
      <c r="R2844" t="s">
        <v>8318</v>
      </c>
      <c r="S2844" t="s">
        <v>8271</v>
      </c>
      <c r="T2844" t="b">
        <v>0</v>
      </c>
    </row>
    <row r="2845" spans="1:20" ht="66" x14ac:dyDescent="0.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 s="9">
        <f>(I2845/86400)+25569+(-5/24)</f>
        <v>42533.958333333336</v>
      </c>
      <c r="K2845">
        <v>1462210950</v>
      </c>
      <c r="L2845" s="9">
        <f>($K2845/86400)+DATE(1970,1,1)</f>
        <v>42492.737847222219</v>
      </c>
      <c r="M2845" t="b">
        <v>0</v>
      </c>
      <c r="N2845">
        <v>0</v>
      </c>
      <c r="O2845" s="5">
        <f>($E2845/$D2845)*100</f>
        <v>0</v>
      </c>
      <c r="P2845">
        <f>AVERAGE($E2845,$N2845)</f>
        <v>0</v>
      </c>
      <c r="Q2845" t="s">
        <v>8317</v>
      </c>
      <c r="R2845" t="s">
        <v>8318</v>
      </c>
      <c r="S2845" t="s">
        <v>8271</v>
      </c>
      <c r="T2845" t="b">
        <v>0</v>
      </c>
    </row>
    <row r="2846" spans="1:20" ht="66" x14ac:dyDescent="0.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 s="9">
        <f>(I2846/86400)+25569+(-5/24)</f>
        <v>42739.337731481479</v>
      </c>
      <c r="K2846">
        <v>1480943180</v>
      </c>
      <c r="L2846" s="9">
        <f>($K2846/86400)+DATE(1970,1,1)</f>
        <v>42709.546064814815</v>
      </c>
      <c r="M2846" t="b">
        <v>0</v>
      </c>
      <c r="N2846">
        <v>1</v>
      </c>
      <c r="O2846" s="5">
        <f>($E2846/$D2846)*100</f>
        <v>5.4545454545454541</v>
      </c>
      <c r="P2846">
        <f>AVERAGE($E2846,$N2846)</f>
        <v>15.5</v>
      </c>
      <c r="Q2846" t="s">
        <v>8317</v>
      </c>
      <c r="R2846" t="s">
        <v>8318</v>
      </c>
      <c r="S2846" t="s">
        <v>8271</v>
      </c>
      <c r="T2846" t="b">
        <v>0</v>
      </c>
    </row>
    <row r="2847" spans="1:20" ht="49.5" x14ac:dyDescent="0.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 s="9">
        <f>(I2847/86400)+25569+(-5/24)</f>
        <v>42162.808252314811</v>
      </c>
      <c r="K2847">
        <v>1428539033</v>
      </c>
      <c r="L2847" s="9">
        <f>($K2847/86400)+DATE(1970,1,1)</f>
        <v>42103.016585648147</v>
      </c>
      <c r="M2847" t="b">
        <v>0</v>
      </c>
      <c r="N2847">
        <v>39</v>
      </c>
      <c r="O2847" s="5">
        <f>($E2847/$D2847)*100</f>
        <v>31.546666666666667</v>
      </c>
      <c r="P2847">
        <f>AVERAGE($E2847,$N2847)</f>
        <v>1202.5</v>
      </c>
      <c r="Q2847" t="s">
        <v>8317</v>
      </c>
      <c r="R2847" t="s">
        <v>8318</v>
      </c>
      <c r="S2847" t="s">
        <v>8271</v>
      </c>
      <c r="T2847" t="b">
        <v>0</v>
      </c>
    </row>
    <row r="2848" spans="1:20" ht="66" x14ac:dyDescent="0.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 s="9">
        <f>(I2848/86400)+25569+(-5/24)</f>
        <v>42153.483726851853</v>
      </c>
      <c r="K2848">
        <v>1429029394</v>
      </c>
      <c r="L2848" s="9">
        <f>($K2848/86400)+DATE(1970,1,1)</f>
        <v>42108.692060185189</v>
      </c>
      <c r="M2848" t="b">
        <v>0</v>
      </c>
      <c r="N2848">
        <v>0</v>
      </c>
      <c r="O2848" s="5">
        <f>($E2848/$D2848)*100</f>
        <v>0</v>
      </c>
      <c r="P2848">
        <f>AVERAGE($E2848,$N2848)</f>
        <v>0</v>
      </c>
      <c r="Q2848" t="s">
        <v>8317</v>
      </c>
      <c r="R2848" t="s">
        <v>8318</v>
      </c>
      <c r="S2848" t="s">
        <v>8271</v>
      </c>
      <c r="T2848" t="b">
        <v>0</v>
      </c>
    </row>
    <row r="2849" spans="1:20" ht="66" x14ac:dyDescent="0.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 s="9">
        <f>(I2849/86400)+25569+(-5/24)</f>
        <v>42513.597974537035</v>
      </c>
      <c r="K2849">
        <v>1458847265</v>
      </c>
      <c r="L2849" s="9">
        <f>($K2849/86400)+DATE(1970,1,1)</f>
        <v>42453.806307870371</v>
      </c>
      <c r="M2849" t="b">
        <v>0</v>
      </c>
      <c r="N2849">
        <v>0</v>
      </c>
      <c r="O2849" s="5">
        <f>($E2849/$D2849)*100</f>
        <v>0</v>
      </c>
      <c r="P2849">
        <f>AVERAGE($E2849,$N2849)</f>
        <v>0</v>
      </c>
      <c r="Q2849" t="s">
        <v>8317</v>
      </c>
      <c r="R2849" t="s">
        <v>8318</v>
      </c>
      <c r="S2849" t="s">
        <v>8271</v>
      </c>
      <c r="T2849" t="b">
        <v>0</v>
      </c>
    </row>
    <row r="2850" spans="1:20" ht="66" x14ac:dyDescent="0.3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 s="9">
        <f>(I2850/86400)+25569+(-5/24)</f>
        <v>42153.440497685187</v>
      </c>
      <c r="K2850">
        <v>1430321659</v>
      </c>
      <c r="L2850" s="9">
        <f>($K2850/86400)+DATE(1970,1,1)</f>
        <v>42123.648831018523</v>
      </c>
      <c r="M2850" t="b">
        <v>0</v>
      </c>
      <c r="N2850">
        <v>3</v>
      </c>
      <c r="O2850" s="5">
        <f>($E2850/$D2850)*100</f>
        <v>0.2</v>
      </c>
      <c r="P2850">
        <f>AVERAGE($E2850,$N2850)</f>
        <v>36.5</v>
      </c>
      <c r="Q2850" t="s">
        <v>8317</v>
      </c>
      <c r="R2850" t="s">
        <v>8318</v>
      </c>
      <c r="S2850" t="s">
        <v>8271</v>
      </c>
      <c r="T2850" t="b">
        <v>0</v>
      </c>
    </row>
    <row r="2851" spans="1:20" ht="49.5" x14ac:dyDescent="0.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 s="9">
        <f>(I2851/86400)+25569+(-5/24)</f>
        <v>42483.219907407409</v>
      </c>
      <c r="K2851">
        <v>1458814600</v>
      </c>
      <c r="L2851" s="9">
        <f>($K2851/86400)+DATE(1970,1,1)</f>
        <v>42453.428240740745</v>
      </c>
      <c r="M2851" t="b">
        <v>0</v>
      </c>
      <c r="N2851">
        <v>1</v>
      </c>
      <c r="O2851" s="5">
        <f>($E2851/$D2851)*100</f>
        <v>1</v>
      </c>
      <c r="P2851">
        <f>AVERAGE($E2851,$N2851)</f>
        <v>3</v>
      </c>
      <c r="Q2851" t="s">
        <v>8317</v>
      </c>
      <c r="R2851" t="s">
        <v>8318</v>
      </c>
      <c r="S2851" t="s">
        <v>8271</v>
      </c>
      <c r="T2851" t="b">
        <v>0</v>
      </c>
    </row>
    <row r="2852" spans="1:20" ht="66" x14ac:dyDescent="0.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 s="9">
        <f>(I2852/86400)+25569+(-5/24)</f>
        <v>41887.798738425925</v>
      </c>
      <c r="K2852">
        <v>1407370211</v>
      </c>
      <c r="L2852" s="9">
        <f>($K2852/86400)+DATE(1970,1,1)</f>
        <v>41858.007071759261</v>
      </c>
      <c r="M2852" t="b">
        <v>0</v>
      </c>
      <c r="N2852">
        <v>13</v>
      </c>
      <c r="O2852" s="5">
        <f>($E2852/$D2852)*100</f>
        <v>3.8875000000000002</v>
      </c>
      <c r="P2852">
        <f>AVERAGE($E2852,$N2852)</f>
        <v>162</v>
      </c>
      <c r="Q2852" t="s">
        <v>8317</v>
      </c>
      <c r="R2852" t="s">
        <v>8318</v>
      </c>
      <c r="S2852" t="s">
        <v>8271</v>
      </c>
      <c r="T2852" t="b">
        <v>0</v>
      </c>
    </row>
    <row r="2853" spans="1:20" ht="66" x14ac:dyDescent="0.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 s="9">
        <f>(I2853/86400)+25569+(-5/24)</f>
        <v>42398.761805555558</v>
      </c>
      <c r="K2853">
        <v>1453334629</v>
      </c>
      <c r="L2853" s="9">
        <f>($K2853/86400)+DATE(1970,1,1)</f>
        <v>42390.002650462964</v>
      </c>
      <c r="M2853" t="b">
        <v>0</v>
      </c>
      <c r="N2853">
        <v>0</v>
      </c>
      <c r="O2853" s="5">
        <f>($E2853/$D2853)*100</f>
        <v>0</v>
      </c>
      <c r="P2853">
        <f>AVERAGE($E2853,$N2853)</f>
        <v>0</v>
      </c>
      <c r="Q2853" t="s">
        <v>8317</v>
      </c>
      <c r="R2853" t="s">
        <v>8318</v>
      </c>
      <c r="S2853" t="s">
        <v>8271</v>
      </c>
      <c r="T2853" t="b">
        <v>0</v>
      </c>
    </row>
    <row r="2854" spans="1:20" ht="49.5" x14ac:dyDescent="0.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 s="9">
        <f>(I2854/86400)+25569+(-5/24)</f>
        <v>41810.836840277778</v>
      </c>
      <c r="K2854">
        <v>1400720703</v>
      </c>
      <c r="L2854" s="9">
        <f>($K2854/86400)+DATE(1970,1,1)</f>
        <v>41781.045173611114</v>
      </c>
      <c r="M2854" t="b">
        <v>0</v>
      </c>
      <c r="N2854">
        <v>6</v>
      </c>
      <c r="O2854" s="5">
        <f>($E2854/$D2854)*100</f>
        <v>1.9</v>
      </c>
      <c r="P2854">
        <f>AVERAGE($E2854,$N2854)</f>
        <v>50.5</v>
      </c>
      <c r="Q2854" t="s">
        <v>8317</v>
      </c>
      <c r="R2854" t="s">
        <v>8318</v>
      </c>
      <c r="S2854" t="s">
        <v>8271</v>
      </c>
      <c r="T2854" t="b">
        <v>0</v>
      </c>
    </row>
    <row r="2855" spans="1:20" ht="66" x14ac:dyDescent="0.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 s="9">
        <f>(I2855/86400)+25569+(-5/24)</f>
        <v>41895.98260416666</v>
      </c>
      <c r="K2855">
        <v>1405485297</v>
      </c>
      <c r="L2855" s="9">
        <f>($K2855/86400)+DATE(1970,1,1)</f>
        <v>41836.190937499996</v>
      </c>
      <c r="M2855" t="b">
        <v>0</v>
      </c>
      <c r="N2855">
        <v>0</v>
      </c>
      <c r="O2855" s="5">
        <f>($E2855/$D2855)*100</f>
        <v>0</v>
      </c>
      <c r="P2855">
        <f>AVERAGE($E2855,$N2855)</f>
        <v>0</v>
      </c>
      <c r="Q2855" t="s">
        <v>8317</v>
      </c>
      <c r="R2855" t="s">
        <v>8318</v>
      </c>
      <c r="S2855" t="s">
        <v>8271</v>
      </c>
      <c r="T2855" t="b">
        <v>0</v>
      </c>
    </row>
    <row r="2856" spans="1:20" ht="49.5" x14ac:dyDescent="0.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 s="9">
        <f>(I2856/86400)+25569+(-5/24)</f>
        <v>42131.508321759255</v>
      </c>
      <c r="K2856">
        <v>1429290719</v>
      </c>
      <c r="L2856" s="9">
        <f>($K2856/86400)+DATE(1970,1,1)</f>
        <v>42111.71665509259</v>
      </c>
      <c r="M2856" t="b">
        <v>0</v>
      </c>
      <c r="N2856">
        <v>14</v>
      </c>
      <c r="O2856" s="5">
        <f>($E2856/$D2856)*100</f>
        <v>41.699999999999996</v>
      </c>
      <c r="P2856">
        <f>AVERAGE($E2856,$N2856)</f>
        <v>215.5</v>
      </c>
      <c r="Q2856" t="s">
        <v>8317</v>
      </c>
      <c r="R2856" t="s">
        <v>8318</v>
      </c>
      <c r="S2856" t="s">
        <v>8271</v>
      </c>
      <c r="T2856" t="b">
        <v>0</v>
      </c>
    </row>
    <row r="2857" spans="1:20" ht="66" x14ac:dyDescent="0.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 s="9">
        <f>(I2857/86400)+25569+(-5/24)</f>
        <v>42398.773611111108</v>
      </c>
      <c r="K2857">
        <v>1451607071</v>
      </c>
      <c r="L2857" s="9">
        <f>($K2857/86400)+DATE(1970,1,1)</f>
        <v>42370.007766203707</v>
      </c>
      <c r="M2857" t="b">
        <v>0</v>
      </c>
      <c r="N2857">
        <v>5</v>
      </c>
      <c r="O2857" s="5">
        <f>($E2857/$D2857)*100</f>
        <v>50</v>
      </c>
      <c r="P2857">
        <f>AVERAGE($E2857,$N2857)</f>
        <v>152.5</v>
      </c>
      <c r="Q2857" t="s">
        <v>8317</v>
      </c>
      <c r="R2857" t="s">
        <v>8318</v>
      </c>
      <c r="S2857" t="s">
        <v>8271</v>
      </c>
      <c r="T2857" t="b">
        <v>0</v>
      </c>
    </row>
    <row r="2858" spans="1:20" ht="66" x14ac:dyDescent="0.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 s="9">
        <f>(I2858/86400)+25569+(-5/24)</f>
        <v>42224.69027777778</v>
      </c>
      <c r="K2858">
        <v>1433897647</v>
      </c>
      <c r="L2858" s="9">
        <f>($K2858/86400)+DATE(1970,1,1)</f>
        <v>42165.037581018521</v>
      </c>
      <c r="M2858" t="b">
        <v>0</v>
      </c>
      <c r="N2858">
        <v>6</v>
      </c>
      <c r="O2858" s="5">
        <f>($E2858/$D2858)*100</f>
        <v>4.8666666666666663</v>
      </c>
      <c r="P2858">
        <f>AVERAGE($E2858,$N2858)</f>
        <v>76</v>
      </c>
      <c r="Q2858" t="s">
        <v>8317</v>
      </c>
      <c r="R2858" t="s">
        <v>8318</v>
      </c>
      <c r="S2858" t="s">
        <v>8271</v>
      </c>
      <c r="T2858" t="b">
        <v>0</v>
      </c>
    </row>
    <row r="2859" spans="1:20" ht="66" x14ac:dyDescent="0.3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 s="9">
        <f>(I2859/86400)+25569+(-5/24)</f>
        <v>42786.541666666664</v>
      </c>
      <c r="K2859">
        <v>1482444295</v>
      </c>
      <c r="L2859" s="9">
        <f>($K2859/86400)+DATE(1970,1,1)</f>
        <v>42726.920081018514</v>
      </c>
      <c r="M2859" t="b">
        <v>0</v>
      </c>
      <c r="N2859">
        <v>15</v>
      </c>
      <c r="O2859" s="5">
        <f>($E2859/$D2859)*100</f>
        <v>19.736842105263158</v>
      </c>
      <c r="P2859">
        <f>AVERAGE($E2859,$N2859)</f>
        <v>3757.5</v>
      </c>
      <c r="Q2859" t="s">
        <v>8317</v>
      </c>
      <c r="R2859" t="s">
        <v>8318</v>
      </c>
      <c r="S2859" t="s">
        <v>8271</v>
      </c>
      <c r="T2859" t="b">
        <v>0</v>
      </c>
    </row>
    <row r="2860" spans="1:20" ht="66" x14ac:dyDescent="0.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 s="9">
        <f>(I2860/86400)+25569+(-5/24)</f>
        <v>41978.269444444442</v>
      </c>
      <c r="K2860">
        <v>1415711095</v>
      </c>
      <c r="L2860" s="9">
        <f>($K2860/86400)+DATE(1970,1,1)</f>
        <v>41954.545081018514</v>
      </c>
      <c r="M2860" t="b">
        <v>0</v>
      </c>
      <c r="N2860">
        <v>0</v>
      </c>
      <c r="O2860" s="5">
        <f>($E2860/$D2860)*100</f>
        <v>0</v>
      </c>
      <c r="P2860">
        <f>AVERAGE($E2860,$N2860)</f>
        <v>0</v>
      </c>
      <c r="Q2860" t="s">
        <v>8317</v>
      </c>
      <c r="R2860" t="s">
        <v>8318</v>
      </c>
      <c r="S2860" t="s">
        <v>8271</v>
      </c>
      <c r="T2860" t="b">
        <v>0</v>
      </c>
    </row>
    <row r="2861" spans="1:20" ht="49.5" x14ac:dyDescent="0.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 s="9">
        <f>(I2861/86400)+25569+(-5/24)</f>
        <v>42293.153981481482</v>
      </c>
      <c r="K2861">
        <v>1439800904</v>
      </c>
      <c r="L2861" s="9">
        <f>($K2861/86400)+DATE(1970,1,1)</f>
        <v>42233.362314814818</v>
      </c>
      <c r="M2861" t="b">
        <v>0</v>
      </c>
      <c r="N2861">
        <v>1</v>
      </c>
      <c r="O2861" s="5">
        <f>($E2861/$D2861)*100</f>
        <v>1.7500000000000002</v>
      </c>
      <c r="P2861">
        <f>AVERAGE($E2861,$N2861)</f>
        <v>18</v>
      </c>
      <c r="Q2861" t="s">
        <v>8317</v>
      </c>
      <c r="R2861" t="s">
        <v>8318</v>
      </c>
      <c r="S2861" t="s">
        <v>8271</v>
      </c>
      <c r="T2861" t="b">
        <v>0</v>
      </c>
    </row>
    <row r="2862" spans="1:20" ht="66" x14ac:dyDescent="0.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 s="9">
        <f>(I2862/86400)+25569+(-5/24)</f>
        <v>42540.592314814814</v>
      </c>
      <c r="K2862">
        <v>1461179576</v>
      </c>
      <c r="L2862" s="9">
        <f>($K2862/86400)+DATE(1970,1,1)</f>
        <v>42480.80064814815</v>
      </c>
      <c r="M2862" t="b">
        <v>0</v>
      </c>
      <c r="N2862">
        <v>9</v>
      </c>
      <c r="O2862" s="5">
        <f>($E2862/$D2862)*100</f>
        <v>6.65</v>
      </c>
      <c r="P2862">
        <f>AVERAGE($E2862,$N2862)</f>
        <v>137.5</v>
      </c>
      <c r="Q2862" t="s">
        <v>8317</v>
      </c>
      <c r="R2862" t="s">
        <v>8318</v>
      </c>
      <c r="S2862" t="s">
        <v>8271</v>
      </c>
      <c r="T2862" t="b">
        <v>0</v>
      </c>
    </row>
    <row r="2863" spans="1:20" ht="66" x14ac:dyDescent="0.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 s="9">
        <f>(I2863/86400)+25569+(-5/24)</f>
        <v>42271.3825</v>
      </c>
      <c r="K2863">
        <v>1441894248</v>
      </c>
      <c r="L2863" s="9">
        <f>($K2863/86400)+DATE(1970,1,1)</f>
        <v>42257.590833333335</v>
      </c>
      <c r="M2863" t="b">
        <v>0</v>
      </c>
      <c r="N2863">
        <v>3</v>
      </c>
      <c r="O2863" s="5">
        <f>($E2863/$D2863)*100</f>
        <v>32</v>
      </c>
      <c r="P2863">
        <f>AVERAGE($E2863,$N2863)</f>
        <v>41.5</v>
      </c>
      <c r="Q2863" t="s">
        <v>8317</v>
      </c>
      <c r="R2863" t="s">
        <v>8318</v>
      </c>
      <c r="S2863" t="s">
        <v>8271</v>
      </c>
      <c r="T2863" t="b">
        <v>0</v>
      </c>
    </row>
    <row r="2864" spans="1:20" ht="66" x14ac:dyDescent="0.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 s="9">
        <f>(I2864/86400)+25569+(-5/24)</f>
        <v>41814.581354166665</v>
      </c>
      <c r="K2864">
        <v>1401044229</v>
      </c>
      <c r="L2864" s="9">
        <f>($K2864/86400)+DATE(1970,1,1)</f>
        <v>41784.789687500001</v>
      </c>
      <c r="M2864" t="b">
        <v>0</v>
      </c>
      <c r="N2864">
        <v>3</v>
      </c>
      <c r="O2864" s="5">
        <f>($E2864/$D2864)*100</f>
        <v>0.43307086614173229</v>
      </c>
      <c r="P2864">
        <f>AVERAGE($E2864,$N2864)</f>
        <v>29</v>
      </c>
      <c r="Q2864" t="s">
        <v>8317</v>
      </c>
      <c r="R2864" t="s">
        <v>8318</v>
      </c>
      <c r="S2864" t="s">
        <v>8271</v>
      </c>
      <c r="T2864" t="b">
        <v>0</v>
      </c>
    </row>
    <row r="2865" spans="1:20" ht="66" x14ac:dyDescent="0.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 s="9">
        <f>(I2865/86400)+25569+(-5/24)</f>
        <v>41891.46670138889</v>
      </c>
      <c r="K2865">
        <v>1405095123</v>
      </c>
      <c r="L2865" s="9">
        <f>($K2865/86400)+DATE(1970,1,1)</f>
        <v>41831.675034722226</v>
      </c>
      <c r="M2865" t="b">
        <v>0</v>
      </c>
      <c r="N2865">
        <v>1</v>
      </c>
      <c r="O2865" s="5">
        <f>($E2865/$D2865)*100</f>
        <v>0.04</v>
      </c>
      <c r="P2865">
        <f>AVERAGE($E2865,$N2865)</f>
        <v>10.5</v>
      </c>
      <c r="Q2865" t="s">
        <v>8317</v>
      </c>
      <c r="R2865" t="s">
        <v>8318</v>
      </c>
      <c r="S2865" t="s">
        <v>8271</v>
      </c>
      <c r="T2865" t="b">
        <v>0</v>
      </c>
    </row>
    <row r="2866" spans="1:20" x14ac:dyDescent="0.3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 s="9">
        <f>(I2866/86400)+25569+(-5/24)</f>
        <v>42202.345833333333</v>
      </c>
      <c r="K2866">
        <v>1434552207</v>
      </c>
      <c r="L2866" s="9">
        <f>($K2866/86400)+DATE(1970,1,1)</f>
        <v>42172.613506944443</v>
      </c>
      <c r="M2866" t="b">
        <v>0</v>
      </c>
      <c r="N2866">
        <v>3</v>
      </c>
      <c r="O2866" s="5">
        <f>($E2866/$D2866)*100</f>
        <v>1.6</v>
      </c>
      <c r="P2866">
        <f>AVERAGE($E2866,$N2866)</f>
        <v>21.5</v>
      </c>
      <c r="Q2866" t="s">
        <v>8317</v>
      </c>
      <c r="R2866" t="s">
        <v>8318</v>
      </c>
      <c r="S2866" t="s">
        <v>8271</v>
      </c>
      <c r="T2866" t="b">
        <v>0</v>
      </c>
    </row>
    <row r="2867" spans="1:20" ht="66" x14ac:dyDescent="0.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 s="9">
        <f>(I2867/86400)+25569+(-5/24)</f>
        <v>42009.905775462961</v>
      </c>
      <c r="K2867">
        <v>1415328259</v>
      </c>
      <c r="L2867" s="9">
        <f>($K2867/86400)+DATE(1970,1,1)</f>
        <v>41950.114108796297</v>
      </c>
      <c r="M2867" t="b">
        <v>0</v>
      </c>
      <c r="N2867">
        <v>0</v>
      </c>
      <c r="O2867" s="5">
        <f>($E2867/$D2867)*100</f>
        <v>0</v>
      </c>
      <c r="P2867">
        <f>AVERAGE($E2867,$N2867)</f>
        <v>0</v>
      </c>
      <c r="Q2867" t="s">
        <v>8317</v>
      </c>
      <c r="R2867" t="s">
        <v>8318</v>
      </c>
      <c r="S2867" t="s">
        <v>8271</v>
      </c>
      <c r="T2867" t="b">
        <v>0</v>
      </c>
    </row>
    <row r="2868" spans="1:20" ht="49.5" x14ac:dyDescent="0.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 s="9">
        <f>(I2868/86400)+25569+(-5/24)</f>
        <v>42657.708333333336</v>
      </c>
      <c r="K2868">
        <v>1473893721</v>
      </c>
      <c r="L2868" s="9">
        <f>($K2868/86400)+DATE(1970,1,1)</f>
        <v>42627.955104166671</v>
      </c>
      <c r="M2868" t="b">
        <v>0</v>
      </c>
      <c r="N2868">
        <v>2</v>
      </c>
      <c r="O2868" s="5">
        <f>($E2868/$D2868)*100</f>
        <v>0.89999999999999991</v>
      </c>
      <c r="P2868">
        <f>AVERAGE($E2868,$N2868)</f>
        <v>23.5</v>
      </c>
      <c r="Q2868" t="s">
        <v>8317</v>
      </c>
      <c r="R2868" t="s">
        <v>8318</v>
      </c>
      <c r="S2868" t="s">
        <v>8271</v>
      </c>
      <c r="T2868" t="b">
        <v>0</v>
      </c>
    </row>
    <row r="2869" spans="1:20" ht="66" x14ac:dyDescent="0.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 s="9">
        <f>(I2869/86400)+25569+(-5/24)</f>
        <v>42554.958333333336</v>
      </c>
      <c r="K2869">
        <v>1465533672</v>
      </c>
      <c r="L2869" s="9">
        <f>($K2869/86400)+DATE(1970,1,1)</f>
        <v>42531.195277777777</v>
      </c>
      <c r="M2869" t="b">
        <v>0</v>
      </c>
      <c r="N2869">
        <v>10</v>
      </c>
      <c r="O2869" s="5">
        <f>($E2869/$D2869)*100</f>
        <v>20.16</v>
      </c>
      <c r="P2869">
        <f>AVERAGE($E2869,$N2869)</f>
        <v>257</v>
      </c>
      <c r="Q2869" t="s">
        <v>8317</v>
      </c>
      <c r="R2869" t="s">
        <v>8318</v>
      </c>
      <c r="S2869" t="s">
        <v>8271</v>
      </c>
      <c r="T2869" t="b">
        <v>0</v>
      </c>
    </row>
    <row r="2870" spans="1:20" ht="66" x14ac:dyDescent="0.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 s="9">
        <f>(I2870/86400)+25569+(-5/24)</f>
        <v>42648.618680555555</v>
      </c>
      <c r="K2870">
        <v>1473105054</v>
      </c>
      <c r="L2870" s="9">
        <f>($K2870/86400)+DATE(1970,1,1)</f>
        <v>42618.827013888891</v>
      </c>
      <c r="M2870" t="b">
        <v>0</v>
      </c>
      <c r="N2870">
        <v>60</v>
      </c>
      <c r="O2870" s="5">
        <f>($E2870/$D2870)*100</f>
        <v>42.011733333333332</v>
      </c>
      <c r="P2870">
        <f>AVERAGE($E2870,$N2870)</f>
        <v>3180.88</v>
      </c>
      <c r="Q2870" t="s">
        <v>8317</v>
      </c>
      <c r="R2870" t="s">
        <v>8318</v>
      </c>
      <c r="S2870" t="s">
        <v>8271</v>
      </c>
      <c r="T2870" t="b">
        <v>0</v>
      </c>
    </row>
    <row r="2871" spans="1:20" ht="66" x14ac:dyDescent="0.3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 s="9">
        <f>(I2871/86400)+25569+(-5/24)</f>
        <v>42570.385196759256</v>
      </c>
      <c r="K2871">
        <v>1466345681</v>
      </c>
      <c r="L2871" s="9">
        <f>($K2871/86400)+DATE(1970,1,1)</f>
        <v>42540.593530092592</v>
      </c>
      <c r="M2871" t="b">
        <v>0</v>
      </c>
      <c r="N2871">
        <v>5</v>
      </c>
      <c r="O2871" s="5">
        <f>($E2871/$D2871)*100</f>
        <v>0.88500000000000001</v>
      </c>
      <c r="P2871">
        <f>AVERAGE($E2871,$N2871)</f>
        <v>91</v>
      </c>
      <c r="Q2871" t="s">
        <v>8317</v>
      </c>
      <c r="R2871" t="s">
        <v>8318</v>
      </c>
      <c r="S2871" t="s">
        <v>8271</v>
      </c>
      <c r="T2871" t="b">
        <v>0</v>
      </c>
    </row>
    <row r="2872" spans="1:20" ht="66" x14ac:dyDescent="0.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 s="9">
        <f>(I2872/86400)+25569+(-5/24)</f>
        <v>41775.981076388889</v>
      </c>
      <c r="K2872">
        <v>1397709165</v>
      </c>
      <c r="L2872" s="9">
        <f>($K2872/86400)+DATE(1970,1,1)</f>
        <v>41746.189409722225</v>
      </c>
      <c r="M2872" t="b">
        <v>0</v>
      </c>
      <c r="N2872">
        <v>9</v>
      </c>
      <c r="O2872" s="5">
        <f>($E2872/$D2872)*100</f>
        <v>15</v>
      </c>
      <c r="P2872">
        <f>AVERAGE($E2872,$N2872)</f>
        <v>379.5</v>
      </c>
      <c r="Q2872" t="s">
        <v>8317</v>
      </c>
      <c r="R2872" t="s">
        <v>8318</v>
      </c>
      <c r="S2872" t="s">
        <v>8271</v>
      </c>
      <c r="T2872" t="b">
        <v>0</v>
      </c>
    </row>
    <row r="2873" spans="1:20" ht="49.5" x14ac:dyDescent="0.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 s="9">
        <f>(I2873/86400)+25569+(-5/24)</f>
        <v>41994.530243055553</v>
      </c>
      <c r="K2873">
        <v>1417455813</v>
      </c>
      <c r="L2873" s="9">
        <f>($K2873/86400)+DATE(1970,1,1)</f>
        <v>41974.738576388889</v>
      </c>
      <c r="M2873" t="b">
        <v>0</v>
      </c>
      <c r="N2873">
        <v>13</v>
      </c>
      <c r="O2873" s="5">
        <f>($E2873/$D2873)*100</f>
        <v>4.67</v>
      </c>
      <c r="P2873">
        <f>AVERAGE($E2873,$N2873)</f>
        <v>240</v>
      </c>
      <c r="Q2873" t="s">
        <v>8317</v>
      </c>
      <c r="R2873" t="s">
        <v>8318</v>
      </c>
      <c r="S2873" t="s">
        <v>8271</v>
      </c>
      <c r="T2873" t="b">
        <v>0</v>
      </c>
    </row>
    <row r="2874" spans="1:20" ht="49.5" x14ac:dyDescent="0.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 s="9">
        <f>(I2874/86400)+25569+(-5/24)</f>
        <v>42174.907847222225</v>
      </c>
      <c r="K2874">
        <v>1429584438</v>
      </c>
      <c r="L2874" s="9">
        <f>($K2874/86400)+DATE(1970,1,1)</f>
        <v>42115.11618055556</v>
      </c>
      <c r="M2874" t="b">
        <v>0</v>
      </c>
      <c r="N2874">
        <v>0</v>
      </c>
      <c r="O2874" s="5">
        <f>($E2874/$D2874)*100</f>
        <v>0</v>
      </c>
      <c r="P2874">
        <f>AVERAGE($E2874,$N2874)</f>
        <v>0</v>
      </c>
      <c r="Q2874" t="s">
        <v>8317</v>
      </c>
      <c r="R2874" t="s">
        <v>8318</v>
      </c>
      <c r="S2874" t="s">
        <v>8271</v>
      </c>
      <c r="T2874" t="b">
        <v>0</v>
      </c>
    </row>
    <row r="2875" spans="1:20" ht="66" x14ac:dyDescent="0.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 s="9">
        <f>(I2875/86400)+25569+(-5/24)</f>
        <v>42032.609155092585</v>
      </c>
      <c r="K2875">
        <v>1419881831</v>
      </c>
      <c r="L2875" s="9">
        <f>($K2875/86400)+DATE(1970,1,1)</f>
        <v>42002.817488425921</v>
      </c>
      <c r="M2875" t="b">
        <v>0</v>
      </c>
      <c r="N2875">
        <v>8</v>
      </c>
      <c r="O2875" s="5">
        <f>($E2875/$D2875)*100</f>
        <v>38.119999999999997</v>
      </c>
      <c r="P2875">
        <f>AVERAGE($E2875,$N2875)</f>
        <v>480.5</v>
      </c>
      <c r="Q2875" t="s">
        <v>8317</v>
      </c>
      <c r="R2875" t="s">
        <v>8318</v>
      </c>
      <c r="S2875" t="s">
        <v>8271</v>
      </c>
      <c r="T2875" t="b">
        <v>0</v>
      </c>
    </row>
    <row r="2876" spans="1:20" ht="66" x14ac:dyDescent="0.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 s="9">
        <f>(I2876/86400)+25569+(-5/24)</f>
        <v>42752.636412037034</v>
      </c>
      <c r="K2876">
        <v>1482092186</v>
      </c>
      <c r="L2876" s="9">
        <f>($K2876/86400)+DATE(1970,1,1)</f>
        <v>42722.84474537037</v>
      </c>
      <c r="M2876" t="b">
        <v>0</v>
      </c>
      <c r="N2876">
        <v>3</v>
      </c>
      <c r="O2876" s="5">
        <f>($E2876/$D2876)*100</f>
        <v>5.42</v>
      </c>
      <c r="P2876">
        <f>AVERAGE($E2876,$N2876)</f>
        <v>137</v>
      </c>
      <c r="Q2876" t="s">
        <v>8317</v>
      </c>
      <c r="R2876" t="s">
        <v>8318</v>
      </c>
      <c r="S2876" t="s">
        <v>8271</v>
      </c>
      <c r="T2876" t="b">
        <v>0</v>
      </c>
    </row>
    <row r="2877" spans="1:20" ht="66" x14ac:dyDescent="0.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 s="9">
        <f>(I2877/86400)+25569+(-5/24)</f>
        <v>42494.920057870368</v>
      </c>
      <c r="K2877">
        <v>1459825493</v>
      </c>
      <c r="L2877" s="9">
        <f>($K2877/86400)+DATE(1970,1,1)</f>
        <v>42465.128391203703</v>
      </c>
      <c r="M2877" t="b">
        <v>0</v>
      </c>
      <c r="N2877">
        <v>3</v>
      </c>
      <c r="O2877" s="5">
        <f>($E2877/$D2877)*100</f>
        <v>3.4999999999999996E-2</v>
      </c>
      <c r="P2877">
        <f>AVERAGE($E2877,$N2877)</f>
        <v>5</v>
      </c>
      <c r="Q2877" t="s">
        <v>8317</v>
      </c>
      <c r="R2877" t="s">
        <v>8318</v>
      </c>
      <c r="S2877" t="s">
        <v>8271</v>
      </c>
      <c r="T2877" t="b">
        <v>0</v>
      </c>
    </row>
    <row r="2878" spans="1:20" ht="66" x14ac:dyDescent="0.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 s="9">
        <f>(I2878/86400)+25569+(-5/24)</f>
        <v>42201.535636574066</v>
      </c>
      <c r="K2878">
        <v>1434477079</v>
      </c>
      <c r="L2878" s="9">
        <f>($K2878/86400)+DATE(1970,1,1)</f>
        <v>42171.743969907402</v>
      </c>
      <c r="M2878" t="b">
        <v>0</v>
      </c>
      <c r="N2878">
        <v>0</v>
      </c>
      <c r="O2878" s="5">
        <f>($E2878/$D2878)*100</f>
        <v>0</v>
      </c>
      <c r="P2878">
        <f>AVERAGE($E2878,$N2878)</f>
        <v>0</v>
      </c>
      <c r="Q2878" t="s">
        <v>8317</v>
      </c>
      <c r="R2878" t="s">
        <v>8318</v>
      </c>
      <c r="S2878" t="s">
        <v>8271</v>
      </c>
      <c r="T2878" t="b">
        <v>0</v>
      </c>
    </row>
    <row r="2879" spans="1:20" ht="82.5" x14ac:dyDescent="0.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 s="9">
        <f>(I2879/86400)+25569+(-5/24)</f>
        <v>42704.499999999993</v>
      </c>
      <c r="K2879">
        <v>1477781724</v>
      </c>
      <c r="L2879" s="9">
        <f>($K2879/86400)+DATE(1970,1,1)</f>
        <v>42672.955138888894</v>
      </c>
      <c r="M2879" t="b">
        <v>0</v>
      </c>
      <c r="N2879">
        <v>6</v>
      </c>
      <c r="O2879" s="5">
        <f>($E2879/$D2879)*100</f>
        <v>10.833333333333334</v>
      </c>
      <c r="P2879">
        <f>AVERAGE($E2879,$N2879)</f>
        <v>328</v>
      </c>
      <c r="Q2879" t="s">
        <v>8317</v>
      </c>
      <c r="R2879" t="s">
        <v>8318</v>
      </c>
      <c r="S2879" t="s">
        <v>8271</v>
      </c>
      <c r="T2879" t="b">
        <v>0</v>
      </c>
    </row>
    <row r="2880" spans="1:20" ht="66" x14ac:dyDescent="0.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 s="9">
        <f>(I2880/86400)+25569+(-5/24)</f>
        <v>42188.407349537032</v>
      </c>
      <c r="K2880">
        <v>1430750795</v>
      </c>
      <c r="L2880" s="9">
        <f>($K2880/86400)+DATE(1970,1,1)</f>
        <v>42128.615682870368</v>
      </c>
      <c r="M2880" t="b">
        <v>0</v>
      </c>
      <c r="N2880">
        <v>4</v>
      </c>
      <c r="O2880" s="5">
        <f>($E2880/$D2880)*100</f>
        <v>2.1</v>
      </c>
      <c r="P2880">
        <f>AVERAGE($E2880,$N2880)</f>
        <v>33.5</v>
      </c>
      <c r="Q2880" t="s">
        <v>8317</v>
      </c>
      <c r="R2880" t="s">
        <v>8318</v>
      </c>
      <c r="S2880" t="s">
        <v>8271</v>
      </c>
      <c r="T2880" t="b">
        <v>0</v>
      </c>
    </row>
    <row r="2881" spans="1:20" ht="49.5" x14ac:dyDescent="0.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 s="9">
        <f>(I2881/86400)+25569+(-5/24)</f>
        <v>42389.516909722217</v>
      </c>
      <c r="K2881">
        <v>1450718661</v>
      </c>
      <c r="L2881" s="9">
        <f>($K2881/86400)+DATE(1970,1,1)</f>
        <v>42359.725243055553</v>
      </c>
      <c r="M2881" t="b">
        <v>0</v>
      </c>
      <c r="N2881">
        <v>1</v>
      </c>
      <c r="O2881" s="5">
        <f>($E2881/$D2881)*100</f>
        <v>0.2589285714285714</v>
      </c>
      <c r="P2881">
        <f>AVERAGE($E2881,$N2881)</f>
        <v>15</v>
      </c>
      <c r="Q2881" t="s">
        <v>8317</v>
      </c>
      <c r="R2881" t="s">
        <v>8318</v>
      </c>
      <c r="S2881" t="s">
        <v>8271</v>
      </c>
      <c r="T2881" t="b">
        <v>0</v>
      </c>
    </row>
    <row r="2882" spans="1:20" ht="66" x14ac:dyDescent="0.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 s="9">
        <f>(I2882/86400)+25569+(-5/24)</f>
        <v>42236.503472222219</v>
      </c>
      <c r="K2882">
        <v>1436305452</v>
      </c>
      <c r="L2882" s="9">
        <f>($K2882/86400)+DATE(1970,1,1)</f>
        <v>42192.905694444446</v>
      </c>
      <c r="M2882" t="b">
        <v>0</v>
      </c>
      <c r="N2882">
        <v>29</v>
      </c>
      <c r="O2882" s="5">
        <f>($E2882/$D2882)*100</f>
        <v>23.333333333333332</v>
      </c>
      <c r="P2882">
        <f>AVERAGE($E2882,$N2882)</f>
        <v>1414.5</v>
      </c>
      <c r="Q2882" t="s">
        <v>8317</v>
      </c>
      <c r="R2882" t="s">
        <v>8318</v>
      </c>
      <c r="S2882" t="s">
        <v>8271</v>
      </c>
      <c r="T2882" t="b">
        <v>0</v>
      </c>
    </row>
    <row r="2883" spans="1:20" ht="49.5" x14ac:dyDescent="0.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 s="9">
        <f>(I2883/86400)+25569+(-5/24)</f>
        <v>41976.430972222217</v>
      </c>
      <c r="K2883">
        <v>1412432436</v>
      </c>
      <c r="L2883" s="9">
        <f>($K2883/86400)+DATE(1970,1,1)</f>
        <v>41916.597638888888</v>
      </c>
      <c r="M2883" t="b">
        <v>0</v>
      </c>
      <c r="N2883">
        <v>0</v>
      </c>
      <c r="O2883" s="5">
        <f>($E2883/$D2883)*100</f>
        <v>0</v>
      </c>
      <c r="P2883">
        <f>AVERAGE($E2883,$N2883)</f>
        <v>0</v>
      </c>
      <c r="Q2883" t="s">
        <v>8317</v>
      </c>
      <c r="R2883" t="s">
        <v>8318</v>
      </c>
      <c r="S2883" t="s">
        <v>8271</v>
      </c>
      <c r="T2883" t="b">
        <v>0</v>
      </c>
    </row>
    <row r="2884" spans="1:20" ht="66" x14ac:dyDescent="0.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 s="9">
        <f>(I2884/86400)+25569+(-5/24)</f>
        <v>42491.387939814813</v>
      </c>
      <c r="K2884">
        <v>1459520318</v>
      </c>
      <c r="L2884" s="9">
        <f>($K2884/86400)+DATE(1970,1,1)</f>
        <v>42461.596273148149</v>
      </c>
      <c r="M2884" t="b">
        <v>0</v>
      </c>
      <c r="N2884">
        <v>4</v>
      </c>
      <c r="O2884" s="5">
        <f>($E2884/$D2884)*100</f>
        <v>33.6</v>
      </c>
      <c r="P2884">
        <f>AVERAGE($E2884,$N2884)</f>
        <v>128</v>
      </c>
      <c r="Q2884" t="s">
        <v>8317</v>
      </c>
      <c r="R2884" t="s">
        <v>8318</v>
      </c>
      <c r="S2884" t="s">
        <v>8271</v>
      </c>
      <c r="T2884" t="b">
        <v>0</v>
      </c>
    </row>
    <row r="2885" spans="1:20" ht="66" x14ac:dyDescent="0.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 s="9">
        <f>(I2885/86400)+25569+(-5/24)</f>
        <v>42405.999305555553</v>
      </c>
      <c r="K2885">
        <v>1451684437</v>
      </c>
      <c r="L2885" s="9">
        <f>($K2885/86400)+DATE(1970,1,1)</f>
        <v>42370.90320601852</v>
      </c>
      <c r="M2885" t="b">
        <v>0</v>
      </c>
      <c r="N2885">
        <v>5</v>
      </c>
      <c r="O2885" s="5">
        <f>($E2885/$D2885)*100</f>
        <v>19.079999999999998</v>
      </c>
      <c r="P2885">
        <f>AVERAGE($E2885,$N2885)</f>
        <v>956.5</v>
      </c>
      <c r="Q2885" t="s">
        <v>8317</v>
      </c>
      <c r="R2885" t="s">
        <v>8318</v>
      </c>
      <c r="S2885" t="s">
        <v>8271</v>
      </c>
      <c r="T2885" t="b">
        <v>0</v>
      </c>
    </row>
    <row r="2886" spans="1:20" ht="49.5" x14ac:dyDescent="0.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 s="9">
        <f>(I2886/86400)+25569+(-5/24)</f>
        <v>41978.518923611111</v>
      </c>
      <c r="K2886">
        <v>1415208435</v>
      </c>
      <c r="L2886" s="9">
        <f>($K2886/86400)+DATE(1970,1,1)</f>
        <v>41948.727256944447</v>
      </c>
      <c r="M2886" t="b">
        <v>0</v>
      </c>
      <c r="N2886">
        <v>4</v>
      </c>
      <c r="O2886" s="5">
        <f>($E2886/$D2886)*100</f>
        <v>0.41111111111111115</v>
      </c>
      <c r="P2886">
        <f>AVERAGE($E2886,$N2886)</f>
        <v>94.5</v>
      </c>
      <c r="Q2886" t="s">
        <v>8317</v>
      </c>
      <c r="R2886" t="s">
        <v>8318</v>
      </c>
      <c r="S2886" t="s">
        <v>8271</v>
      </c>
      <c r="T2886" t="b">
        <v>0</v>
      </c>
    </row>
    <row r="2887" spans="1:20" ht="49.5" x14ac:dyDescent="0.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 s="9">
        <f>(I2887/86400)+25569+(-5/24)</f>
        <v>42076.82640046296</v>
      </c>
      <c r="K2887">
        <v>1423705801</v>
      </c>
      <c r="L2887" s="9">
        <f>($K2887/86400)+DATE(1970,1,1)</f>
        <v>42047.07640046296</v>
      </c>
      <c r="M2887" t="b">
        <v>0</v>
      </c>
      <c r="N2887">
        <v>5</v>
      </c>
      <c r="O2887" s="5">
        <f>($E2887/$D2887)*100</f>
        <v>32.5</v>
      </c>
      <c r="P2887">
        <f>AVERAGE($E2887,$N2887)</f>
        <v>67.5</v>
      </c>
      <c r="Q2887" t="s">
        <v>8317</v>
      </c>
      <c r="R2887" t="s">
        <v>8318</v>
      </c>
      <c r="S2887" t="s">
        <v>8271</v>
      </c>
      <c r="T2887" t="b">
        <v>0</v>
      </c>
    </row>
    <row r="2888" spans="1:20" ht="66" x14ac:dyDescent="0.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 s="9">
        <f>(I2888/86400)+25569+(-5/24)</f>
        <v>42265.957638888889</v>
      </c>
      <c r="K2888">
        <v>1442243484</v>
      </c>
      <c r="L2888" s="9">
        <f>($K2888/86400)+DATE(1970,1,1)</f>
        <v>42261.632916666669</v>
      </c>
      <c r="M2888" t="b">
        <v>0</v>
      </c>
      <c r="N2888">
        <v>1</v>
      </c>
      <c r="O2888" s="5">
        <f>($E2888/$D2888)*100</f>
        <v>5</v>
      </c>
      <c r="P2888">
        <f>AVERAGE($E2888,$N2888)</f>
        <v>5.5</v>
      </c>
      <c r="Q2888" t="s">
        <v>8317</v>
      </c>
      <c r="R2888" t="s">
        <v>8318</v>
      </c>
      <c r="S2888" t="s">
        <v>8271</v>
      </c>
      <c r="T2888" t="b">
        <v>0</v>
      </c>
    </row>
    <row r="2889" spans="1:20" ht="66" x14ac:dyDescent="0.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 s="9">
        <f>(I2889/86400)+25569+(-5/24)</f>
        <v>42015.219027777777</v>
      </c>
      <c r="K2889">
        <v>1418379324</v>
      </c>
      <c r="L2889" s="9">
        <f>($K2889/86400)+DATE(1970,1,1)</f>
        <v>41985.427361111113</v>
      </c>
      <c r="M2889" t="b">
        <v>0</v>
      </c>
      <c r="N2889">
        <v>1</v>
      </c>
      <c r="O2889" s="5">
        <f>($E2889/$D2889)*100</f>
        <v>0.16666666666666669</v>
      </c>
      <c r="P2889">
        <f>AVERAGE($E2889,$N2889)</f>
        <v>3</v>
      </c>
      <c r="Q2889" t="s">
        <v>8317</v>
      </c>
      <c r="R2889" t="s">
        <v>8318</v>
      </c>
      <c r="S2889" t="s">
        <v>8271</v>
      </c>
      <c r="T2889" t="b">
        <v>0</v>
      </c>
    </row>
    <row r="2890" spans="1:20" ht="66" x14ac:dyDescent="0.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 s="9">
        <f>(I2890/86400)+25569+(-5/24)</f>
        <v>41929.999305555553</v>
      </c>
      <c r="K2890">
        <v>1412945440</v>
      </c>
      <c r="L2890" s="9">
        <f>($K2890/86400)+DATE(1970,1,1)</f>
        <v>41922.535185185188</v>
      </c>
      <c r="M2890" t="b">
        <v>0</v>
      </c>
      <c r="N2890">
        <v>0</v>
      </c>
      <c r="O2890" s="5">
        <f>($E2890/$D2890)*100</f>
        <v>0</v>
      </c>
      <c r="P2890">
        <f>AVERAGE($E2890,$N2890)</f>
        <v>0</v>
      </c>
      <c r="Q2890" t="s">
        <v>8317</v>
      </c>
      <c r="R2890" t="s">
        <v>8318</v>
      </c>
      <c r="S2890" t="s">
        <v>8271</v>
      </c>
      <c r="T2890" t="b">
        <v>0</v>
      </c>
    </row>
    <row r="2891" spans="1:20" ht="49.5" x14ac:dyDescent="0.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 s="9">
        <f>(I2891/86400)+25569+(-5/24)</f>
        <v>41880.654918981476</v>
      </c>
      <c r="K2891">
        <v>1406752985</v>
      </c>
      <c r="L2891" s="9">
        <f>($K2891/86400)+DATE(1970,1,1)</f>
        <v>41850.863252314812</v>
      </c>
      <c r="M2891" t="b">
        <v>0</v>
      </c>
      <c r="N2891">
        <v>14</v>
      </c>
      <c r="O2891" s="5">
        <f>($E2891/$D2891)*100</f>
        <v>38.066666666666663</v>
      </c>
      <c r="P2891">
        <f>AVERAGE($E2891,$N2891)</f>
        <v>578</v>
      </c>
      <c r="Q2891" t="s">
        <v>8317</v>
      </c>
      <c r="R2891" t="s">
        <v>8318</v>
      </c>
      <c r="S2891" t="s">
        <v>8271</v>
      </c>
      <c r="T2891" t="b">
        <v>0</v>
      </c>
    </row>
    <row r="2892" spans="1:20" ht="66" x14ac:dyDescent="0.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 s="9">
        <f>(I2892/86400)+25569+(-5/24)</f>
        <v>41859.916666666664</v>
      </c>
      <c r="K2892">
        <v>1405100992</v>
      </c>
      <c r="L2892" s="9">
        <f>($K2892/86400)+DATE(1970,1,1)</f>
        <v>41831.742962962962</v>
      </c>
      <c r="M2892" t="b">
        <v>0</v>
      </c>
      <c r="N2892">
        <v>3</v>
      </c>
      <c r="O2892" s="5">
        <f>($E2892/$D2892)*100</f>
        <v>1.05</v>
      </c>
      <c r="P2892">
        <f>AVERAGE($E2892,$N2892)</f>
        <v>12</v>
      </c>
      <c r="Q2892" t="s">
        <v>8317</v>
      </c>
      <c r="R2892" t="s">
        <v>8318</v>
      </c>
      <c r="S2892" t="s">
        <v>8271</v>
      </c>
      <c r="T2892" t="b">
        <v>0</v>
      </c>
    </row>
    <row r="2893" spans="1:20" ht="66" x14ac:dyDescent="0.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 s="9">
        <f>(I2893/86400)+25569+(-5/24)</f>
        <v>42475.633425925924</v>
      </c>
      <c r="K2893">
        <v>1455570728</v>
      </c>
      <c r="L2893" s="9">
        <f>($K2893/86400)+DATE(1970,1,1)</f>
        <v>42415.883425925931</v>
      </c>
      <c r="M2893" t="b">
        <v>0</v>
      </c>
      <c r="N2893">
        <v>10</v>
      </c>
      <c r="O2893" s="5">
        <f>($E2893/$D2893)*100</f>
        <v>2.73</v>
      </c>
      <c r="P2893">
        <f>AVERAGE($E2893,$N2893)</f>
        <v>141.5</v>
      </c>
      <c r="Q2893" t="s">
        <v>8317</v>
      </c>
      <c r="R2893" t="s">
        <v>8318</v>
      </c>
      <c r="S2893" t="s">
        <v>8271</v>
      </c>
      <c r="T2893" t="b">
        <v>0</v>
      </c>
    </row>
    <row r="2894" spans="1:20" ht="49.5" x14ac:dyDescent="0.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 s="9">
        <f>(I2894/86400)+25569+(-5/24)</f>
        <v>41876.666666666664</v>
      </c>
      <c r="K2894">
        <v>1408381704</v>
      </c>
      <c r="L2894" s="9">
        <f>($K2894/86400)+DATE(1970,1,1)</f>
        <v>41869.714166666665</v>
      </c>
      <c r="M2894" t="b">
        <v>0</v>
      </c>
      <c r="N2894">
        <v>17</v>
      </c>
      <c r="O2894" s="5">
        <f>($E2894/$D2894)*100</f>
        <v>9.0909090909090917</v>
      </c>
      <c r="P2894">
        <f>AVERAGE($E2894,$N2894)</f>
        <v>258.5</v>
      </c>
      <c r="Q2894" t="s">
        <v>8317</v>
      </c>
      <c r="R2894" t="s">
        <v>8318</v>
      </c>
      <c r="S2894" t="s">
        <v>8271</v>
      </c>
      <c r="T2894" t="b">
        <v>0</v>
      </c>
    </row>
    <row r="2895" spans="1:20" ht="33" x14ac:dyDescent="0.3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 s="9">
        <f>(I2895/86400)+25569+(-5/24)</f>
        <v>42012.874999999993</v>
      </c>
      <c r="K2895">
        <v>1415644395</v>
      </c>
      <c r="L2895" s="9">
        <f>($K2895/86400)+DATE(1970,1,1)</f>
        <v>41953.773090277777</v>
      </c>
      <c r="M2895" t="b">
        <v>0</v>
      </c>
      <c r="N2895">
        <v>2</v>
      </c>
      <c r="O2895" s="5">
        <f>($E2895/$D2895)*100</f>
        <v>0.5</v>
      </c>
      <c r="P2895">
        <f>AVERAGE($E2895,$N2895)</f>
        <v>13.5</v>
      </c>
      <c r="Q2895" t="s">
        <v>8317</v>
      </c>
      <c r="R2895" t="s">
        <v>8318</v>
      </c>
      <c r="S2895" t="s">
        <v>8271</v>
      </c>
      <c r="T2895" t="b">
        <v>0</v>
      </c>
    </row>
    <row r="2896" spans="1:20" ht="33" x14ac:dyDescent="0.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 s="9">
        <f>(I2896/86400)+25569+(-5/24)</f>
        <v>42097.736284722218</v>
      </c>
      <c r="K2896">
        <v>1422920415</v>
      </c>
      <c r="L2896" s="9">
        <f>($K2896/86400)+DATE(1970,1,1)</f>
        <v>42037.986284722225</v>
      </c>
      <c r="M2896" t="b">
        <v>0</v>
      </c>
      <c r="N2896">
        <v>0</v>
      </c>
      <c r="O2896" s="5">
        <f>($E2896/$D2896)*100</f>
        <v>0</v>
      </c>
      <c r="P2896">
        <f>AVERAGE($E2896,$N2896)</f>
        <v>0</v>
      </c>
      <c r="Q2896" t="s">
        <v>8317</v>
      </c>
      <c r="R2896" t="s">
        <v>8318</v>
      </c>
      <c r="S2896" t="s">
        <v>8271</v>
      </c>
      <c r="T2896" t="b">
        <v>0</v>
      </c>
    </row>
    <row r="2897" spans="1:20" ht="66" x14ac:dyDescent="0.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 s="9">
        <f>(I2897/86400)+25569+(-5/24)</f>
        <v>41812.666666666664</v>
      </c>
      <c r="K2897">
        <v>1403356792</v>
      </c>
      <c r="L2897" s="9">
        <f>($K2897/86400)+DATE(1970,1,1)</f>
        <v>41811.555462962962</v>
      </c>
      <c r="M2897" t="b">
        <v>0</v>
      </c>
      <c r="N2897">
        <v>4</v>
      </c>
      <c r="O2897" s="5">
        <f>($E2897/$D2897)*100</f>
        <v>4.5999999999999996</v>
      </c>
      <c r="P2897">
        <f>AVERAGE($E2897,$N2897)</f>
        <v>13.5</v>
      </c>
      <c r="Q2897" t="s">
        <v>8317</v>
      </c>
      <c r="R2897" t="s">
        <v>8318</v>
      </c>
      <c r="S2897" t="s">
        <v>8271</v>
      </c>
      <c r="T2897" t="b">
        <v>0</v>
      </c>
    </row>
    <row r="2898" spans="1:20" ht="49.5" x14ac:dyDescent="0.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 s="9">
        <f>(I2898/86400)+25569+(-5/24)</f>
        <v>42716.041666666664</v>
      </c>
      <c r="K2898">
        <v>1480283321</v>
      </c>
      <c r="L2898" s="9">
        <f>($K2898/86400)+DATE(1970,1,1)</f>
        <v>42701.908807870372</v>
      </c>
      <c r="M2898" t="b">
        <v>0</v>
      </c>
      <c r="N2898">
        <v>12</v>
      </c>
      <c r="O2898" s="5">
        <f>($E2898/$D2898)*100</f>
        <v>20.833333333333336</v>
      </c>
      <c r="P2898">
        <f>AVERAGE($E2898,$N2898)</f>
        <v>318.5</v>
      </c>
      <c r="Q2898" t="s">
        <v>8317</v>
      </c>
      <c r="R2898" t="s">
        <v>8318</v>
      </c>
      <c r="S2898" t="s">
        <v>8271</v>
      </c>
      <c r="T2898" t="b">
        <v>0</v>
      </c>
    </row>
    <row r="2899" spans="1:20" ht="66" x14ac:dyDescent="0.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 s="9">
        <f>(I2899/86400)+25569+(-5/24)</f>
        <v>42288.436863425923</v>
      </c>
      <c r="K2899">
        <v>1441985458</v>
      </c>
      <c r="L2899" s="9">
        <f>($K2899/86400)+DATE(1970,1,1)</f>
        <v>42258.646504629629</v>
      </c>
      <c r="M2899" t="b">
        <v>0</v>
      </c>
      <c r="N2899">
        <v>3</v>
      </c>
      <c r="O2899" s="5">
        <f>($E2899/$D2899)*100</f>
        <v>4.583333333333333</v>
      </c>
      <c r="P2899">
        <f>AVERAGE($E2899,$N2899)</f>
        <v>276.5</v>
      </c>
      <c r="Q2899" t="s">
        <v>8317</v>
      </c>
      <c r="R2899" t="s">
        <v>8318</v>
      </c>
      <c r="S2899" t="s">
        <v>8271</v>
      </c>
      <c r="T2899" t="b">
        <v>0</v>
      </c>
    </row>
    <row r="2900" spans="1:20" ht="66" x14ac:dyDescent="0.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 s="9">
        <f>(I2900/86400)+25569+(-5/24)</f>
        <v>42308.456631944442</v>
      </c>
      <c r="K2900">
        <v>1443715053</v>
      </c>
      <c r="L2900" s="9">
        <f>($K2900/86400)+DATE(1970,1,1)</f>
        <v>42278.664965277778</v>
      </c>
      <c r="M2900" t="b">
        <v>0</v>
      </c>
      <c r="N2900">
        <v>12</v>
      </c>
      <c r="O2900" s="5">
        <f>($E2900/$D2900)*100</f>
        <v>4.2133333333333338</v>
      </c>
      <c r="P2900">
        <f>AVERAGE($E2900,$N2900)</f>
        <v>164</v>
      </c>
      <c r="Q2900" t="s">
        <v>8317</v>
      </c>
      <c r="R2900" t="s">
        <v>8318</v>
      </c>
      <c r="S2900" t="s">
        <v>8271</v>
      </c>
      <c r="T2900" t="b">
        <v>0</v>
      </c>
    </row>
    <row r="2901" spans="1:20" ht="66" x14ac:dyDescent="0.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 s="9">
        <f>(I2901/86400)+25569+(-5/24)</f>
        <v>42574.869884259257</v>
      </c>
      <c r="K2901">
        <v>1464141158</v>
      </c>
      <c r="L2901" s="9">
        <f>($K2901/86400)+DATE(1970,1,1)</f>
        <v>42515.078217592592</v>
      </c>
      <c r="M2901" t="b">
        <v>0</v>
      </c>
      <c r="N2901">
        <v>0</v>
      </c>
      <c r="O2901" s="5">
        <f>($E2901/$D2901)*100</f>
        <v>0</v>
      </c>
      <c r="P2901">
        <f>AVERAGE($E2901,$N2901)</f>
        <v>0</v>
      </c>
      <c r="Q2901" t="s">
        <v>8317</v>
      </c>
      <c r="R2901" t="s">
        <v>8318</v>
      </c>
      <c r="S2901" t="s">
        <v>8271</v>
      </c>
      <c r="T2901" t="b">
        <v>0</v>
      </c>
    </row>
    <row r="2902" spans="1:20" ht="66" x14ac:dyDescent="0.3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 s="9">
        <f>(I2902/86400)+25569+(-5/24)</f>
        <v>41860.025833333333</v>
      </c>
      <c r="K2902">
        <v>1404970632</v>
      </c>
      <c r="L2902" s="9">
        <f>($K2902/86400)+DATE(1970,1,1)</f>
        <v>41830.234166666669</v>
      </c>
      <c r="M2902" t="b">
        <v>0</v>
      </c>
      <c r="N2902">
        <v>7</v>
      </c>
      <c r="O2902" s="5">
        <f>($E2902/$D2902)*100</f>
        <v>61.909090909090914</v>
      </c>
      <c r="P2902">
        <f>AVERAGE($E2902,$N2902)</f>
        <v>1706</v>
      </c>
      <c r="Q2902" t="s">
        <v>8317</v>
      </c>
      <c r="R2902" t="s">
        <v>8318</v>
      </c>
      <c r="S2902" t="s">
        <v>8271</v>
      </c>
      <c r="T2902" t="b">
        <v>0</v>
      </c>
    </row>
    <row r="2903" spans="1:20" ht="66" x14ac:dyDescent="0.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 s="9">
        <f>(I2903/86400)+25569+(-5/24)</f>
        <v>42042.696053240739</v>
      </c>
      <c r="K2903">
        <v>1418161339</v>
      </c>
      <c r="L2903" s="9">
        <f>($K2903/86400)+DATE(1970,1,1)</f>
        <v>41982.904386574075</v>
      </c>
      <c r="M2903" t="b">
        <v>0</v>
      </c>
      <c r="N2903">
        <v>2</v>
      </c>
      <c r="O2903" s="5">
        <f>($E2903/$D2903)*100</f>
        <v>0.8</v>
      </c>
      <c r="P2903">
        <f>AVERAGE($E2903,$N2903)</f>
        <v>4</v>
      </c>
      <c r="Q2903" t="s">
        <v>8317</v>
      </c>
      <c r="R2903" t="s">
        <v>8318</v>
      </c>
      <c r="S2903" t="s">
        <v>8271</v>
      </c>
      <c r="T2903" t="b">
        <v>0</v>
      </c>
    </row>
    <row r="2904" spans="1:20" ht="49.5" x14ac:dyDescent="0.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 s="9">
        <f>(I2904/86400)+25569+(-5/24)</f>
        <v>42240.231435185182</v>
      </c>
      <c r="K2904">
        <v>1437820396</v>
      </c>
      <c r="L2904" s="9">
        <f>($K2904/86400)+DATE(1970,1,1)</f>
        <v>42210.439768518518</v>
      </c>
      <c r="M2904" t="b">
        <v>0</v>
      </c>
      <c r="N2904">
        <v>1</v>
      </c>
      <c r="O2904" s="5">
        <f>($E2904/$D2904)*100</f>
        <v>1.6666666666666666E-2</v>
      </c>
      <c r="P2904">
        <f>AVERAGE($E2904,$N2904)</f>
        <v>13</v>
      </c>
      <c r="Q2904" t="s">
        <v>8317</v>
      </c>
      <c r="R2904" t="s">
        <v>8318</v>
      </c>
      <c r="S2904" t="s">
        <v>8271</v>
      </c>
      <c r="T2904" t="b">
        <v>0</v>
      </c>
    </row>
    <row r="2905" spans="1:20" ht="66" x14ac:dyDescent="0.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 s="9">
        <f>(I2905/86400)+25569+(-5/24)</f>
        <v>42255.95854166666</v>
      </c>
      <c r="K2905">
        <v>1436587218</v>
      </c>
      <c r="L2905" s="9">
        <f>($K2905/86400)+DATE(1970,1,1)</f>
        <v>42196.166874999995</v>
      </c>
      <c r="M2905" t="b">
        <v>0</v>
      </c>
      <c r="N2905">
        <v>4</v>
      </c>
      <c r="O2905" s="5">
        <f>($E2905/$D2905)*100</f>
        <v>0.77999999999999992</v>
      </c>
      <c r="P2905">
        <f>AVERAGE($E2905,$N2905)</f>
        <v>21.5</v>
      </c>
      <c r="Q2905" t="s">
        <v>8317</v>
      </c>
      <c r="R2905" t="s">
        <v>8318</v>
      </c>
      <c r="S2905" t="s">
        <v>8271</v>
      </c>
      <c r="T2905" t="b">
        <v>0</v>
      </c>
    </row>
    <row r="2906" spans="1:20" ht="49.5" x14ac:dyDescent="0.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 s="9">
        <f>(I2906/86400)+25569+(-5/24)</f>
        <v>41952.291666666664</v>
      </c>
      <c r="K2906">
        <v>1414538031</v>
      </c>
      <c r="L2906" s="9">
        <f>($K2906/86400)+DATE(1970,1,1)</f>
        <v>41940.967951388891</v>
      </c>
      <c r="M2906" t="b">
        <v>0</v>
      </c>
      <c r="N2906">
        <v>4</v>
      </c>
      <c r="O2906" s="5">
        <f>($E2906/$D2906)*100</f>
        <v>5</v>
      </c>
      <c r="P2906">
        <f>AVERAGE($E2906,$N2906)</f>
        <v>39.5</v>
      </c>
      <c r="Q2906" t="s">
        <v>8317</v>
      </c>
      <c r="R2906" t="s">
        <v>8318</v>
      </c>
      <c r="S2906" t="s">
        <v>8271</v>
      </c>
      <c r="T2906" t="b">
        <v>0</v>
      </c>
    </row>
    <row r="2907" spans="1:20" ht="49.5" x14ac:dyDescent="0.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 s="9">
        <f>(I2907/86400)+25569+(-5/24)</f>
        <v>42619.848530092589</v>
      </c>
      <c r="K2907">
        <v>1472001713</v>
      </c>
      <c r="L2907" s="9">
        <f>($K2907/86400)+DATE(1970,1,1)</f>
        <v>42606.056863425925</v>
      </c>
      <c r="M2907" t="b">
        <v>0</v>
      </c>
      <c r="N2907">
        <v>17</v>
      </c>
      <c r="O2907" s="5">
        <f>($E2907/$D2907)*100</f>
        <v>17.771428571428572</v>
      </c>
      <c r="P2907">
        <f>AVERAGE($E2907,$N2907)</f>
        <v>319.5</v>
      </c>
      <c r="Q2907" t="s">
        <v>8317</v>
      </c>
      <c r="R2907" t="s">
        <v>8318</v>
      </c>
      <c r="S2907" t="s">
        <v>8271</v>
      </c>
      <c r="T2907" t="b">
        <v>0</v>
      </c>
    </row>
    <row r="2908" spans="1:20" ht="66" x14ac:dyDescent="0.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 s="9">
        <f>(I2908/86400)+25569+(-5/24)</f>
        <v>42216.833333333336</v>
      </c>
      <c r="K2908">
        <v>1436888066</v>
      </c>
      <c r="L2908" s="9">
        <f>($K2908/86400)+DATE(1970,1,1)</f>
        <v>42199.648912037039</v>
      </c>
      <c r="M2908" t="b">
        <v>0</v>
      </c>
      <c r="N2908">
        <v>7</v>
      </c>
      <c r="O2908" s="5">
        <f>($E2908/$D2908)*100</f>
        <v>9.4166666666666661</v>
      </c>
      <c r="P2908">
        <f>AVERAGE($E2908,$N2908)</f>
        <v>286</v>
      </c>
      <c r="Q2908" t="s">
        <v>8317</v>
      </c>
      <c r="R2908" t="s">
        <v>8318</v>
      </c>
      <c r="S2908" t="s">
        <v>8271</v>
      </c>
      <c r="T2908" t="b">
        <v>0</v>
      </c>
    </row>
    <row r="2909" spans="1:20" ht="66" x14ac:dyDescent="0.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 s="9">
        <f>(I2909/86400)+25569+(-5/24)</f>
        <v>42504.669409722221</v>
      </c>
      <c r="K2909">
        <v>1458075837</v>
      </c>
      <c r="L2909" s="9">
        <f>($K2909/86400)+DATE(1970,1,1)</f>
        <v>42444.877743055556</v>
      </c>
      <c r="M2909" t="b">
        <v>0</v>
      </c>
      <c r="N2909">
        <v>2</v>
      </c>
      <c r="O2909" s="5">
        <f>($E2909/$D2909)*100</f>
        <v>0.08</v>
      </c>
      <c r="P2909">
        <f>AVERAGE($E2909,$N2909)</f>
        <v>2</v>
      </c>
      <c r="Q2909" t="s">
        <v>8317</v>
      </c>
      <c r="R2909" t="s">
        <v>8318</v>
      </c>
      <c r="S2909" t="s">
        <v>8271</v>
      </c>
      <c r="T2909" t="b">
        <v>0</v>
      </c>
    </row>
    <row r="2910" spans="1:20" ht="66" x14ac:dyDescent="0.3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 s="9">
        <f>(I2910/86400)+25569+(-5/24)</f>
        <v>42529.523368055554</v>
      </c>
      <c r="K2910">
        <v>1462815219</v>
      </c>
      <c r="L2910" s="9">
        <f>($K2910/86400)+DATE(1970,1,1)</f>
        <v>42499.73170138889</v>
      </c>
      <c r="M2910" t="b">
        <v>0</v>
      </c>
      <c r="N2910">
        <v>5</v>
      </c>
      <c r="O2910" s="5">
        <f>($E2910/$D2910)*100</f>
        <v>2.75</v>
      </c>
      <c r="P2910">
        <f>AVERAGE($E2910,$N2910)</f>
        <v>134.5</v>
      </c>
      <c r="Q2910" t="s">
        <v>8317</v>
      </c>
      <c r="R2910" t="s">
        <v>8318</v>
      </c>
      <c r="S2910" t="s">
        <v>8271</v>
      </c>
      <c r="T2910" t="b">
        <v>0</v>
      </c>
    </row>
    <row r="2911" spans="1:20" ht="66" x14ac:dyDescent="0.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 s="9">
        <f>(I2911/86400)+25569+(-5/24)</f>
        <v>41968.615277777775</v>
      </c>
      <c r="K2911">
        <v>1413527001</v>
      </c>
      <c r="L2911" s="9">
        <f>($K2911/86400)+DATE(1970,1,1)</f>
        <v>41929.266215277778</v>
      </c>
      <c r="M2911" t="b">
        <v>0</v>
      </c>
      <c r="N2911">
        <v>1</v>
      </c>
      <c r="O2911" s="5">
        <f>($E2911/$D2911)*100</f>
        <v>1.1111111111111112E-2</v>
      </c>
      <c r="P2911">
        <f>AVERAGE($E2911,$N2911)</f>
        <v>10.5</v>
      </c>
      <c r="Q2911" t="s">
        <v>8317</v>
      </c>
      <c r="R2911" t="s">
        <v>8318</v>
      </c>
      <c r="S2911" t="s">
        <v>8271</v>
      </c>
      <c r="T2911" t="b">
        <v>0</v>
      </c>
    </row>
    <row r="2912" spans="1:20" ht="66" x14ac:dyDescent="0.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 s="9">
        <f>(I2912/86400)+25569+(-5/24)</f>
        <v>42167.632951388885</v>
      </c>
      <c r="K2912">
        <v>1428955887</v>
      </c>
      <c r="L2912" s="9">
        <f>($K2912/86400)+DATE(1970,1,1)</f>
        <v>42107.841284722221</v>
      </c>
      <c r="M2912" t="b">
        <v>0</v>
      </c>
      <c r="N2912">
        <v>1</v>
      </c>
      <c r="O2912" s="5">
        <f>($E2912/$D2912)*100</f>
        <v>3.3333333333333335E-3</v>
      </c>
      <c r="P2912">
        <f>AVERAGE($E2912,$N2912)</f>
        <v>1</v>
      </c>
      <c r="Q2912" t="s">
        <v>8317</v>
      </c>
      <c r="R2912" t="s">
        <v>8318</v>
      </c>
      <c r="S2912" t="s">
        <v>8271</v>
      </c>
      <c r="T2912" t="b">
        <v>0</v>
      </c>
    </row>
    <row r="2913" spans="1:20" ht="66" x14ac:dyDescent="0.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 s="9">
        <f>(I2913/86400)+25569+(-5/24)</f>
        <v>42182.560486111113</v>
      </c>
      <c r="K2913">
        <v>1431973626</v>
      </c>
      <c r="L2913" s="9">
        <f>($K2913/86400)+DATE(1970,1,1)</f>
        <v>42142.768819444449</v>
      </c>
      <c r="M2913" t="b">
        <v>0</v>
      </c>
      <c r="N2913">
        <v>14</v>
      </c>
      <c r="O2913" s="5">
        <f>($E2913/$D2913)*100</f>
        <v>36.5</v>
      </c>
      <c r="P2913">
        <f>AVERAGE($E2913,$N2913)</f>
        <v>335.5</v>
      </c>
      <c r="Q2913" t="s">
        <v>8317</v>
      </c>
      <c r="R2913" t="s">
        <v>8318</v>
      </c>
      <c r="S2913" t="s">
        <v>8271</v>
      </c>
      <c r="T2913" t="b">
        <v>0</v>
      </c>
    </row>
    <row r="2914" spans="1:20" ht="66" x14ac:dyDescent="0.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 s="9">
        <f>(I2914/86400)+25569+(-5/24)</f>
        <v>42383.923310185179</v>
      </c>
      <c r="K2914">
        <v>1450235374</v>
      </c>
      <c r="L2914" s="9">
        <f>($K2914/86400)+DATE(1970,1,1)</f>
        <v>42354.131643518514</v>
      </c>
      <c r="M2914" t="b">
        <v>0</v>
      </c>
      <c r="N2914">
        <v>26</v>
      </c>
      <c r="O2914" s="5">
        <f>($E2914/$D2914)*100</f>
        <v>14.058171745152354</v>
      </c>
      <c r="P2914">
        <f>AVERAGE($E2914,$N2914)</f>
        <v>1028</v>
      </c>
      <c r="Q2914" t="s">
        <v>8317</v>
      </c>
      <c r="R2914" t="s">
        <v>8318</v>
      </c>
      <c r="S2914" t="s">
        <v>8271</v>
      </c>
      <c r="T2914" t="b">
        <v>0</v>
      </c>
    </row>
    <row r="2915" spans="1:20" ht="66" x14ac:dyDescent="0.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 s="9">
        <f>(I2915/86400)+25569+(-5/24)</f>
        <v>41888.714571759258</v>
      </c>
      <c r="K2915">
        <v>1404857339</v>
      </c>
      <c r="L2915" s="9">
        <f>($K2915/86400)+DATE(1970,1,1)</f>
        <v>41828.922905092593</v>
      </c>
      <c r="M2915" t="b">
        <v>0</v>
      </c>
      <c r="N2915">
        <v>2</v>
      </c>
      <c r="O2915" s="5">
        <f>($E2915/$D2915)*100</f>
        <v>0.02</v>
      </c>
      <c r="P2915">
        <f>AVERAGE($E2915,$N2915)</f>
        <v>2</v>
      </c>
      <c r="Q2915" t="s">
        <v>8317</v>
      </c>
      <c r="R2915" t="s">
        <v>8318</v>
      </c>
      <c r="S2915" t="s">
        <v>8271</v>
      </c>
      <c r="T2915" t="b">
        <v>0</v>
      </c>
    </row>
    <row r="2916" spans="1:20" ht="33" x14ac:dyDescent="0.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 s="9">
        <f>(I2916/86400)+25569+(-5/24)</f>
        <v>42077.657337962963</v>
      </c>
      <c r="K2916">
        <v>1421185594</v>
      </c>
      <c r="L2916" s="9">
        <f>($K2916/86400)+DATE(1970,1,1)</f>
        <v>42017.907337962963</v>
      </c>
      <c r="M2916" t="b">
        <v>0</v>
      </c>
      <c r="N2916">
        <v>1</v>
      </c>
      <c r="O2916" s="5">
        <f>($E2916/$D2916)*100</f>
        <v>4.0000000000000001E-3</v>
      </c>
      <c r="P2916">
        <f>AVERAGE($E2916,$N2916)</f>
        <v>1</v>
      </c>
      <c r="Q2916" t="s">
        <v>8317</v>
      </c>
      <c r="R2916" t="s">
        <v>8318</v>
      </c>
      <c r="S2916" t="s">
        <v>8271</v>
      </c>
      <c r="T2916" t="b">
        <v>0</v>
      </c>
    </row>
    <row r="2917" spans="1:20" ht="49.5" x14ac:dyDescent="0.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 s="9">
        <f>(I2917/86400)+25569+(-5/24)</f>
        <v>42445.1480324074</v>
      </c>
      <c r="K2917">
        <v>1455528790</v>
      </c>
      <c r="L2917" s="9">
        <f>($K2917/86400)+DATE(1970,1,1)</f>
        <v>42415.398032407407</v>
      </c>
      <c r="M2917" t="b">
        <v>0</v>
      </c>
      <c r="N2917">
        <v>3</v>
      </c>
      <c r="O2917" s="5">
        <f>($E2917/$D2917)*100</f>
        <v>61.1</v>
      </c>
      <c r="P2917">
        <f>AVERAGE($E2917,$N2917)</f>
        <v>307</v>
      </c>
      <c r="Q2917" t="s">
        <v>8317</v>
      </c>
      <c r="R2917" t="s">
        <v>8318</v>
      </c>
      <c r="S2917" t="s">
        <v>8271</v>
      </c>
      <c r="T2917" t="b">
        <v>0</v>
      </c>
    </row>
    <row r="2918" spans="1:20" ht="49.5" x14ac:dyDescent="0.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 s="9">
        <f>(I2918/86400)+25569+(-5/24)</f>
        <v>41778.268391203703</v>
      </c>
      <c r="K2918">
        <v>1398511589</v>
      </c>
      <c r="L2918" s="9">
        <f>($K2918/86400)+DATE(1970,1,1)</f>
        <v>41755.476724537039</v>
      </c>
      <c r="M2918" t="b">
        <v>0</v>
      </c>
      <c r="N2918">
        <v>7</v>
      </c>
      <c r="O2918" s="5">
        <f>($E2918/$D2918)*100</f>
        <v>7.8378378378378386</v>
      </c>
      <c r="P2918">
        <f>AVERAGE($E2918,$N2918)</f>
        <v>76</v>
      </c>
      <c r="Q2918" t="s">
        <v>8317</v>
      </c>
      <c r="R2918" t="s">
        <v>8318</v>
      </c>
      <c r="S2918" t="s">
        <v>8271</v>
      </c>
      <c r="T2918" t="b">
        <v>0</v>
      </c>
    </row>
    <row r="2919" spans="1:20" ht="49.5" x14ac:dyDescent="0.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 s="9">
        <f>(I2919/86400)+25569+(-5/24)</f>
        <v>42263.026006944441</v>
      </c>
      <c r="K2919">
        <v>1440826647</v>
      </c>
      <c r="L2919" s="9">
        <f>($K2919/86400)+DATE(1970,1,1)</f>
        <v>42245.234340277777</v>
      </c>
      <c r="M2919" t="b">
        <v>0</v>
      </c>
      <c r="N2919">
        <v>9</v>
      </c>
      <c r="O2919" s="5">
        <f>($E2919/$D2919)*100</f>
        <v>21.85</v>
      </c>
      <c r="P2919">
        <f>AVERAGE($E2919,$N2919)</f>
        <v>223</v>
      </c>
      <c r="Q2919" t="s">
        <v>8317</v>
      </c>
      <c r="R2919" t="s">
        <v>8318</v>
      </c>
      <c r="S2919" t="s">
        <v>8271</v>
      </c>
      <c r="T2919" t="b">
        <v>0</v>
      </c>
    </row>
    <row r="2920" spans="1:20" ht="49.5" x14ac:dyDescent="0.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 s="9">
        <f>(I2920/86400)+25569+(-5/24)</f>
        <v>42306.421377314815</v>
      </c>
      <c r="K2920">
        <v>1443712007</v>
      </c>
      <c r="L2920" s="9">
        <f>($K2920/86400)+DATE(1970,1,1)</f>
        <v>42278.629710648151</v>
      </c>
      <c r="M2920" t="b">
        <v>0</v>
      </c>
      <c r="N2920">
        <v>20</v>
      </c>
      <c r="O2920" s="5">
        <f>($E2920/$D2920)*100</f>
        <v>27.24</v>
      </c>
      <c r="P2920">
        <f>AVERAGE($E2920,$N2920)</f>
        <v>691</v>
      </c>
      <c r="Q2920" t="s">
        <v>8317</v>
      </c>
      <c r="R2920" t="s">
        <v>8318</v>
      </c>
      <c r="S2920" t="s">
        <v>8271</v>
      </c>
      <c r="T2920" t="b">
        <v>0</v>
      </c>
    </row>
    <row r="2921" spans="1:20" ht="49.5" x14ac:dyDescent="0.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 s="9">
        <f>(I2921/86400)+25569+(-5/24)</f>
        <v>41856.411215277774</v>
      </c>
      <c r="K2921">
        <v>1404658329</v>
      </c>
      <c r="L2921" s="9">
        <f>($K2921/86400)+DATE(1970,1,1)</f>
        <v>41826.61954861111</v>
      </c>
      <c r="M2921" t="b">
        <v>0</v>
      </c>
      <c r="N2921">
        <v>6</v>
      </c>
      <c r="O2921" s="5">
        <f>($E2921/$D2921)*100</f>
        <v>8.5</v>
      </c>
      <c r="P2921">
        <f>AVERAGE($E2921,$N2921)</f>
        <v>28.5</v>
      </c>
      <c r="Q2921" t="s">
        <v>8317</v>
      </c>
      <c r="R2921" t="s">
        <v>8318</v>
      </c>
      <c r="S2921" t="s">
        <v>8271</v>
      </c>
      <c r="T2921" t="b">
        <v>0</v>
      </c>
    </row>
    <row r="2922" spans="1:20" ht="66" x14ac:dyDescent="0.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 s="9">
        <f>(I2922/86400)+25569+(-5/24)</f>
        <v>42088.54247685185</v>
      </c>
      <c r="K2922">
        <v>1424718070</v>
      </c>
      <c r="L2922" s="9">
        <f>($K2922/86400)+DATE(1970,1,1)</f>
        <v>42058.792476851857</v>
      </c>
      <c r="M2922" t="b">
        <v>0</v>
      </c>
      <c r="N2922">
        <v>13</v>
      </c>
      <c r="O2922" s="5">
        <f>($E2922/$D2922)*100</f>
        <v>26.840000000000003</v>
      </c>
      <c r="P2922">
        <f>AVERAGE($E2922,$N2922)</f>
        <v>342</v>
      </c>
      <c r="Q2922" t="s">
        <v>8317</v>
      </c>
      <c r="R2922" t="s">
        <v>8318</v>
      </c>
      <c r="S2922" t="s">
        <v>8271</v>
      </c>
      <c r="T2922" t="b">
        <v>0</v>
      </c>
    </row>
    <row r="2923" spans="1:20" ht="49.5" x14ac:dyDescent="0.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 s="9">
        <f>(I2923/86400)+25569+(-5/24)</f>
        <v>41907.678287037037</v>
      </c>
      <c r="K2923">
        <v>1409087804</v>
      </c>
      <c r="L2923" s="9">
        <f>($K2923/86400)+DATE(1970,1,1)</f>
        <v>41877.886620370373</v>
      </c>
      <c r="M2923" t="b">
        <v>0</v>
      </c>
      <c r="N2923">
        <v>3</v>
      </c>
      <c r="O2923" s="5">
        <f>($E2923/$D2923)*100</f>
        <v>129</v>
      </c>
      <c r="P2923">
        <f>AVERAGE($E2923,$N2923)</f>
        <v>66</v>
      </c>
      <c r="Q2923" t="s">
        <v>8317</v>
      </c>
      <c r="R2923" t="s">
        <v>8359</v>
      </c>
      <c r="S2923" t="s">
        <v>8305</v>
      </c>
      <c r="T2923" t="b">
        <v>1</v>
      </c>
    </row>
    <row r="2924" spans="1:20" ht="66" x14ac:dyDescent="0.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 s="9">
        <f>(I2924/86400)+25569+(-5/24)</f>
        <v>42142.665821759256</v>
      </c>
      <c r="K2924">
        <v>1428094727</v>
      </c>
      <c r="L2924" s="9">
        <f>($K2924/86400)+DATE(1970,1,1)</f>
        <v>42097.874155092592</v>
      </c>
      <c r="M2924" t="b">
        <v>0</v>
      </c>
      <c r="N2924">
        <v>6</v>
      </c>
      <c r="O2924" s="5">
        <f>($E2924/$D2924)*100</f>
        <v>100</v>
      </c>
      <c r="P2924">
        <f>AVERAGE($E2924,$N2924)</f>
        <v>253</v>
      </c>
      <c r="Q2924" t="s">
        <v>8317</v>
      </c>
      <c r="R2924" t="s">
        <v>8359</v>
      </c>
      <c r="S2924" t="s">
        <v>8305</v>
      </c>
      <c r="T2924" t="b">
        <v>1</v>
      </c>
    </row>
    <row r="2925" spans="1:20" ht="49.5" x14ac:dyDescent="0.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 s="9">
        <f>(I2925/86400)+25569+(-5/24)</f>
        <v>42027.916666666664</v>
      </c>
      <c r="K2925">
        <v>1420774779</v>
      </c>
      <c r="L2925" s="9">
        <f>($K2925/86400)+DATE(1970,1,1)</f>
        <v>42013.15253472222</v>
      </c>
      <c r="M2925" t="b">
        <v>0</v>
      </c>
      <c r="N2925">
        <v>10</v>
      </c>
      <c r="O2925" s="5">
        <f>($E2925/$D2925)*100</f>
        <v>100</v>
      </c>
      <c r="P2925">
        <f>AVERAGE($E2925,$N2925)</f>
        <v>155</v>
      </c>
      <c r="Q2925" t="s">
        <v>8317</v>
      </c>
      <c r="R2925" t="s">
        <v>8359</v>
      </c>
      <c r="S2925" t="s">
        <v>8305</v>
      </c>
      <c r="T2925" t="b">
        <v>1</v>
      </c>
    </row>
    <row r="2926" spans="1:20" ht="66" x14ac:dyDescent="0.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 s="9">
        <f>(I2926/86400)+25569+(-5/24)</f>
        <v>42132.957638888889</v>
      </c>
      <c r="K2926">
        <v>1428585710</v>
      </c>
      <c r="L2926" s="9">
        <f>($K2926/86400)+DATE(1970,1,1)</f>
        <v>42103.556828703702</v>
      </c>
      <c r="M2926" t="b">
        <v>0</v>
      </c>
      <c r="N2926">
        <v>147</v>
      </c>
      <c r="O2926" s="5">
        <f>($E2926/$D2926)*100</f>
        <v>103.2</v>
      </c>
      <c r="P2926">
        <f>AVERAGE($E2926,$N2926)</f>
        <v>12973.5</v>
      </c>
      <c r="Q2926" t="s">
        <v>8317</v>
      </c>
      <c r="R2926" t="s">
        <v>8359</v>
      </c>
      <c r="S2926" t="s">
        <v>8305</v>
      </c>
      <c r="T2926" t="b">
        <v>1</v>
      </c>
    </row>
    <row r="2927" spans="1:20" ht="49.5" x14ac:dyDescent="0.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 s="9">
        <f>(I2927/86400)+25569+(-5/24)</f>
        <v>41893.375787037039</v>
      </c>
      <c r="K2927">
        <v>1407852068</v>
      </c>
      <c r="L2927" s="9">
        <f>($K2927/86400)+DATE(1970,1,1)</f>
        <v>41863.584120370375</v>
      </c>
      <c r="M2927" t="b">
        <v>0</v>
      </c>
      <c r="N2927">
        <v>199</v>
      </c>
      <c r="O2927" s="5">
        <f>($E2927/$D2927)*100</f>
        <v>102.44597777777777</v>
      </c>
      <c r="P2927">
        <f>AVERAGE($E2927,$N2927)</f>
        <v>23149.845000000001</v>
      </c>
      <c r="Q2927" t="s">
        <v>8317</v>
      </c>
      <c r="R2927" t="s">
        <v>8359</v>
      </c>
      <c r="S2927" t="s">
        <v>8305</v>
      </c>
      <c r="T2927" t="b">
        <v>1</v>
      </c>
    </row>
    <row r="2928" spans="1:20" ht="66" x14ac:dyDescent="0.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 s="9">
        <f>(I2928/86400)+25569+(-5/24)</f>
        <v>42058.557627314811</v>
      </c>
      <c r="K2928">
        <v>1423506179</v>
      </c>
      <c r="L2928" s="9">
        <f>($K2928/86400)+DATE(1970,1,1)</f>
        <v>42044.765960648147</v>
      </c>
      <c r="M2928" t="b">
        <v>0</v>
      </c>
      <c r="N2928">
        <v>50</v>
      </c>
      <c r="O2928" s="5">
        <f>($E2928/$D2928)*100</f>
        <v>125</v>
      </c>
      <c r="P2928">
        <f>AVERAGE($E2928,$N2928)</f>
        <v>1900</v>
      </c>
      <c r="Q2928" t="s">
        <v>8317</v>
      </c>
      <c r="R2928" t="s">
        <v>8359</v>
      </c>
      <c r="S2928" t="s">
        <v>8305</v>
      </c>
      <c r="T2928" t="b">
        <v>1</v>
      </c>
    </row>
    <row r="2929" spans="1:20" ht="66" x14ac:dyDescent="0.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 s="9">
        <f>(I2929/86400)+25569+(-5/24)</f>
        <v>41835</v>
      </c>
      <c r="K2929">
        <v>1402934629</v>
      </c>
      <c r="L2929" s="9">
        <f>($K2929/86400)+DATE(1970,1,1)</f>
        <v>41806.669317129628</v>
      </c>
      <c r="M2929" t="b">
        <v>0</v>
      </c>
      <c r="N2929">
        <v>21</v>
      </c>
      <c r="O2929" s="5">
        <f>($E2929/$D2929)*100</f>
        <v>130.83333333333334</v>
      </c>
      <c r="P2929">
        <f>AVERAGE($E2929,$N2929)</f>
        <v>1188</v>
      </c>
      <c r="Q2929" t="s">
        <v>8317</v>
      </c>
      <c r="R2929" t="s">
        <v>8359</v>
      </c>
      <c r="S2929" t="s">
        <v>8305</v>
      </c>
      <c r="T2929" t="b">
        <v>1</v>
      </c>
    </row>
    <row r="2930" spans="1:20" ht="33" x14ac:dyDescent="0.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 s="9">
        <f>(I2930/86400)+25569+(-5/24)</f>
        <v>42433.789884259262</v>
      </c>
      <c r="K2930">
        <v>1454543846</v>
      </c>
      <c r="L2930" s="9">
        <f>($K2930/86400)+DATE(1970,1,1)</f>
        <v>42403.998217592598</v>
      </c>
      <c r="M2930" t="b">
        <v>0</v>
      </c>
      <c r="N2930">
        <v>24</v>
      </c>
      <c r="O2930" s="5">
        <f>($E2930/$D2930)*100</f>
        <v>100</v>
      </c>
      <c r="P2930">
        <f>AVERAGE($E2930,$N2930)</f>
        <v>512</v>
      </c>
      <c r="Q2930" t="s">
        <v>8317</v>
      </c>
      <c r="R2930" t="s">
        <v>8359</v>
      </c>
      <c r="S2930" t="s">
        <v>8305</v>
      </c>
      <c r="T2930" t="b">
        <v>1</v>
      </c>
    </row>
    <row r="2931" spans="1:20" ht="66" x14ac:dyDescent="0.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 s="9">
        <f>(I2931/86400)+25569+(-5/24)</f>
        <v>41784.355995370366</v>
      </c>
      <c r="K2931">
        <v>1398432758</v>
      </c>
      <c r="L2931" s="9">
        <f>($K2931/86400)+DATE(1970,1,1)</f>
        <v>41754.564328703702</v>
      </c>
      <c r="M2931" t="b">
        <v>0</v>
      </c>
      <c r="N2931">
        <v>32</v>
      </c>
      <c r="O2931" s="5">
        <f>($E2931/$D2931)*100</f>
        <v>102.06937499999999</v>
      </c>
      <c r="P2931">
        <f>AVERAGE($E2931,$N2931)</f>
        <v>4098.7749999999996</v>
      </c>
      <c r="Q2931" t="s">
        <v>8317</v>
      </c>
      <c r="R2931" t="s">
        <v>8359</v>
      </c>
      <c r="S2931" t="s">
        <v>8305</v>
      </c>
      <c r="T2931" t="b">
        <v>1</v>
      </c>
    </row>
    <row r="2932" spans="1:20" ht="66" x14ac:dyDescent="0.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 s="9">
        <f>(I2932/86400)+25569+(-5/24)</f>
        <v>42131.375740740739</v>
      </c>
      <c r="K2932">
        <v>1428415264</v>
      </c>
      <c r="L2932" s="9">
        <f>($K2932/86400)+DATE(1970,1,1)</f>
        <v>42101.584074074075</v>
      </c>
      <c r="M2932" t="b">
        <v>0</v>
      </c>
      <c r="N2932">
        <v>62</v>
      </c>
      <c r="O2932" s="5">
        <f>($E2932/$D2932)*100</f>
        <v>100.92000000000002</v>
      </c>
      <c r="P2932">
        <f>AVERAGE($E2932,$N2932)</f>
        <v>5077</v>
      </c>
      <c r="Q2932" t="s">
        <v>8317</v>
      </c>
      <c r="R2932" t="s">
        <v>8359</v>
      </c>
      <c r="S2932" t="s">
        <v>8305</v>
      </c>
      <c r="T2932" t="b">
        <v>1</v>
      </c>
    </row>
    <row r="2933" spans="1:20" ht="66" x14ac:dyDescent="0.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 s="9">
        <f>(I2933/86400)+25569+(-5/24)</f>
        <v>41897.047222222223</v>
      </c>
      <c r="K2933">
        <v>1408604363</v>
      </c>
      <c r="L2933" s="9">
        <f>($K2933/86400)+DATE(1970,1,1)</f>
        <v>41872.291238425925</v>
      </c>
      <c r="M2933" t="b">
        <v>0</v>
      </c>
      <c r="N2933">
        <v>9</v>
      </c>
      <c r="O2933" s="5">
        <f>($E2933/$D2933)*100</f>
        <v>106</v>
      </c>
      <c r="P2933">
        <f>AVERAGE($E2933,$N2933)</f>
        <v>402</v>
      </c>
      <c r="Q2933" t="s">
        <v>8317</v>
      </c>
      <c r="R2933" t="s">
        <v>8359</v>
      </c>
      <c r="S2933" t="s">
        <v>8305</v>
      </c>
      <c r="T2933" t="b">
        <v>1</v>
      </c>
    </row>
    <row r="2934" spans="1:20" ht="66" x14ac:dyDescent="0.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 s="9">
        <f>(I2934/86400)+25569+(-5/24)</f>
        <v>42056.249999999993</v>
      </c>
      <c r="K2934">
        <v>1421812637</v>
      </c>
      <c r="L2934" s="9">
        <f>($K2934/86400)+DATE(1970,1,1)</f>
        <v>42025.164780092593</v>
      </c>
      <c r="M2934" t="b">
        <v>0</v>
      </c>
      <c r="N2934">
        <v>38</v>
      </c>
      <c r="O2934" s="5">
        <f>($E2934/$D2934)*100</f>
        <v>105.0967741935484</v>
      </c>
      <c r="P2934">
        <f>AVERAGE($E2934,$N2934)</f>
        <v>1648</v>
      </c>
      <c r="Q2934" t="s">
        <v>8317</v>
      </c>
      <c r="R2934" t="s">
        <v>8359</v>
      </c>
      <c r="S2934" t="s">
        <v>8305</v>
      </c>
      <c r="T2934" t="b">
        <v>1</v>
      </c>
    </row>
    <row r="2935" spans="1:20" ht="66" x14ac:dyDescent="0.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 s="9">
        <f>(I2935/86400)+25569+(-5/24)</f>
        <v>42525.748298611106</v>
      </c>
      <c r="K2935">
        <v>1462489053</v>
      </c>
      <c r="L2935" s="9">
        <f>($K2935/86400)+DATE(1970,1,1)</f>
        <v>42495.956631944442</v>
      </c>
      <c r="M2935" t="b">
        <v>0</v>
      </c>
      <c r="N2935">
        <v>54</v>
      </c>
      <c r="O2935" s="5">
        <f>($E2935/$D2935)*100</f>
        <v>102.76</v>
      </c>
      <c r="P2935">
        <f>AVERAGE($E2935,$N2935)</f>
        <v>1311.5</v>
      </c>
      <c r="Q2935" t="s">
        <v>8317</v>
      </c>
      <c r="R2935" t="s">
        <v>8359</v>
      </c>
      <c r="S2935" t="s">
        <v>8305</v>
      </c>
      <c r="T2935" t="b">
        <v>1</v>
      </c>
    </row>
    <row r="2936" spans="1:20" ht="49.5" x14ac:dyDescent="0.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 s="9">
        <f>(I2936/86400)+25569+(-5/24)</f>
        <v>41805.427824074075</v>
      </c>
      <c r="K2936">
        <v>1400253364</v>
      </c>
      <c r="L2936" s="9">
        <f>($K2936/86400)+DATE(1970,1,1)</f>
        <v>41775.636157407411</v>
      </c>
      <c r="M2936" t="b">
        <v>0</v>
      </c>
      <c r="N2936">
        <v>37</v>
      </c>
      <c r="O2936" s="5">
        <f>($E2936/$D2936)*100</f>
        <v>108</v>
      </c>
      <c r="P2936">
        <f>AVERAGE($E2936,$N2936)</f>
        <v>1368.5</v>
      </c>
      <c r="Q2936" t="s">
        <v>8317</v>
      </c>
      <c r="R2936" t="s">
        <v>8359</v>
      </c>
      <c r="S2936" t="s">
        <v>8305</v>
      </c>
      <c r="T2936" t="b">
        <v>1</v>
      </c>
    </row>
    <row r="2937" spans="1:20" ht="49.5" x14ac:dyDescent="0.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 s="9">
        <f>(I2937/86400)+25569+(-5/24)</f>
        <v>42611.499999999993</v>
      </c>
      <c r="K2937">
        <v>1467468008</v>
      </c>
      <c r="L2937" s="9">
        <f>($K2937/86400)+DATE(1970,1,1)</f>
        <v>42553.583425925928</v>
      </c>
      <c r="M2937" t="b">
        <v>0</v>
      </c>
      <c r="N2937">
        <v>39</v>
      </c>
      <c r="O2937" s="5">
        <f>($E2937/$D2937)*100</f>
        <v>100.88571428571429</v>
      </c>
      <c r="P2937">
        <f>AVERAGE($E2937,$N2937)</f>
        <v>1785</v>
      </c>
      <c r="Q2937" t="s">
        <v>8317</v>
      </c>
      <c r="R2937" t="s">
        <v>8359</v>
      </c>
      <c r="S2937" t="s">
        <v>8305</v>
      </c>
      <c r="T2937" t="b">
        <v>1</v>
      </c>
    </row>
    <row r="2938" spans="1:20" ht="66" x14ac:dyDescent="0.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 s="9">
        <f>(I2938/86400)+25569+(-5/24)</f>
        <v>41924.999305555553</v>
      </c>
      <c r="K2938">
        <v>1412091423</v>
      </c>
      <c r="L2938" s="9">
        <f>($K2938/86400)+DATE(1970,1,1)</f>
        <v>41912.650729166664</v>
      </c>
      <c r="M2938" t="b">
        <v>0</v>
      </c>
      <c r="N2938">
        <v>34</v>
      </c>
      <c r="O2938" s="5">
        <f>($E2938/$D2938)*100</f>
        <v>128</v>
      </c>
      <c r="P2938">
        <f>AVERAGE($E2938,$N2938)</f>
        <v>657</v>
      </c>
      <c r="Q2938" t="s">
        <v>8317</v>
      </c>
      <c r="R2938" t="s">
        <v>8359</v>
      </c>
      <c r="S2938" t="s">
        <v>8305</v>
      </c>
      <c r="T2938" t="b">
        <v>1</v>
      </c>
    </row>
    <row r="2939" spans="1:20" ht="33" x14ac:dyDescent="0.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 s="9">
        <f>(I2939/86400)+25569+(-5/24)</f>
        <v>41833.248993055553</v>
      </c>
      <c r="K2939">
        <v>1402657113</v>
      </c>
      <c r="L2939" s="9">
        <f>($K2939/86400)+DATE(1970,1,1)</f>
        <v>41803.457326388889</v>
      </c>
      <c r="M2939" t="b">
        <v>0</v>
      </c>
      <c r="N2939">
        <v>55</v>
      </c>
      <c r="O2939" s="5">
        <f>($E2939/$D2939)*100</f>
        <v>133.33333333333331</v>
      </c>
      <c r="P2939">
        <f>AVERAGE($E2939,$N2939)</f>
        <v>1027.5</v>
      </c>
      <c r="Q2939" t="s">
        <v>8317</v>
      </c>
      <c r="R2939" t="s">
        <v>8359</v>
      </c>
      <c r="S2939" t="s">
        <v>8305</v>
      </c>
      <c r="T2939" t="b">
        <v>1</v>
      </c>
    </row>
    <row r="2940" spans="1:20" ht="66" x14ac:dyDescent="0.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 s="9">
        <f>(I2940/86400)+25569+(-5/24)</f>
        <v>42034.495532407404</v>
      </c>
      <c r="K2940">
        <v>1420044814</v>
      </c>
      <c r="L2940" s="9">
        <f>($K2940/86400)+DATE(1970,1,1)</f>
        <v>42004.703865740739</v>
      </c>
      <c r="M2940" t="b">
        <v>0</v>
      </c>
      <c r="N2940">
        <v>32</v>
      </c>
      <c r="O2940" s="5">
        <f>($E2940/$D2940)*100</f>
        <v>101.375</v>
      </c>
      <c r="P2940">
        <f>AVERAGE($E2940,$N2940)</f>
        <v>2043.5</v>
      </c>
      <c r="Q2940" t="s">
        <v>8317</v>
      </c>
      <c r="R2940" t="s">
        <v>8359</v>
      </c>
      <c r="S2940" t="s">
        <v>8305</v>
      </c>
      <c r="T2940" t="b">
        <v>1</v>
      </c>
    </row>
    <row r="2941" spans="1:20" ht="66" x14ac:dyDescent="0.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 s="9">
        <f>(I2941/86400)+25569+(-5/24)</f>
        <v>41878.833333333328</v>
      </c>
      <c r="K2941">
        <v>1406316312</v>
      </c>
      <c r="L2941" s="9">
        <f>($K2941/86400)+DATE(1970,1,1)</f>
        <v>41845.809166666666</v>
      </c>
      <c r="M2941" t="b">
        <v>0</v>
      </c>
      <c r="N2941">
        <v>25</v>
      </c>
      <c r="O2941" s="5">
        <f>($E2941/$D2941)*100</f>
        <v>102.875</v>
      </c>
      <c r="P2941">
        <f>AVERAGE($E2941,$N2941)</f>
        <v>4127.5</v>
      </c>
      <c r="Q2941" t="s">
        <v>8317</v>
      </c>
      <c r="R2941" t="s">
        <v>8359</v>
      </c>
      <c r="S2941" t="s">
        <v>8305</v>
      </c>
      <c r="T2941" t="b">
        <v>1</v>
      </c>
    </row>
    <row r="2942" spans="1:20" ht="49.5" x14ac:dyDescent="0.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 s="9">
        <f>(I2942/86400)+25569+(-5/24)</f>
        <v>42022.565023148149</v>
      </c>
      <c r="K2942">
        <v>1418150018</v>
      </c>
      <c r="L2942" s="9">
        <f>($K2942/86400)+DATE(1970,1,1)</f>
        <v>41982.773356481484</v>
      </c>
      <c r="M2942" t="b">
        <v>0</v>
      </c>
      <c r="N2942">
        <v>33</v>
      </c>
      <c r="O2942" s="5">
        <f>($E2942/$D2942)*100</f>
        <v>107.24000000000001</v>
      </c>
      <c r="P2942">
        <f>AVERAGE($E2942,$N2942)</f>
        <v>1357</v>
      </c>
      <c r="Q2942" t="s">
        <v>8317</v>
      </c>
      <c r="R2942" t="s">
        <v>8359</v>
      </c>
      <c r="S2942" t="s">
        <v>8305</v>
      </c>
      <c r="T2942" t="b">
        <v>1</v>
      </c>
    </row>
    <row r="2943" spans="1:20" ht="66" x14ac:dyDescent="0.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 s="9">
        <f>(I2943/86400)+25569+(-5/24)</f>
        <v>42064.751793981479</v>
      </c>
      <c r="K2943">
        <v>1422658955</v>
      </c>
      <c r="L2943" s="9">
        <f>($K2943/86400)+DATE(1970,1,1)</f>
        <v>42034.960127314815</v>
      </c>
      <c r="M2943" t="b">
        <v>0</v>
      </c>
      <c r="N2943">
        <v>1</v>
      </c>
      <c r="O2943" s="5">
        <f>($E2943/$D2943)*100</f>
        <v>4.0000000000000001E-3</v>
      </c>
      <c r="P2943">
        <f>AVERAGE($E2943,$N2943)</f>
        <v>1</v>
      </c>
      <c r="Q2943" t="s">
        <v>8317</v>
      </c>
      <c r="R2943" t="s">
        <v>8357</v>
      </c>
      <c r="S2943" t="s">
        <v>8303</v>
      </c>
      <c r="T2943" t="b">
        <v>0</v>
      </c>
    </row>
    <row r="2944" spans="1:20" ht="66" x14ac:dyDescent="0.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 s="9">
        <f>(I2944/86400)+25569+(-5/24)</f>
        <v>42354.637499999997</v>
      </c>
      <c r="K2944">
        <v>1448565459</v>
      </c>
      <c r="L2944" s="9">
        <f>($K2944/86400)+DATE(1970,1,1)</f>
        <v>42334.803923611107</v>
      </c>
      <c r="M2944" t="b">
        <v>0</v>
      </c>
      <c r="N2944">
        <v>202</v>
      </c>
      <c r="O2944" s="5">
        <f>($E2944/$D2944)*100</f>
        <v>20.424999999999997</v>
      </c>
      <c r="P2944">
        <f>AVERAGE($E2944,$N2944)</f>
        <v>20526</v>
      </c>
      <c r="Q2944" t="s">
        <v>8317</v>
      </c>
      <c r="R2944" t="s">
        <v>8357</v>
      </c>
      <c r="S2944" t="s">
        <v>8303</v>
      </c>
      <c r="T2944" t="b">
        <v>0</v>
      </c>
    </row>
    <row r="2945" spans="1:20" ht="66" x14ac:dyDescent="0.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 s="9">
        <f>(I2945/86400)+25569+(-5/24)</f>
        <v>42106.921064814807</v>
      </c>
      <c r="K2945">
        <v>1426302380</v>
      </c>
      <c r="L2945" s="9">
        <f>($K2945/86400)+DATE(1970,1,1)</f>
        <v>42077.129398148143</v>
      </c>
      <c r="M2945" t="b">
        <v>0</v>
      </c>
      <c r="N2945">
        <v>0</v>
      </c>
      <c r="O2945" s="5">
        <f>($E2945/$D2945)*100</f>
        <v>0</v>
      </c>
      <c r="P2945">
        <f>AVERAGE($E2945,$N2945)</f>
        <v>0</v>
      </c>
      <c r="Q2945" t="s">
        <v>8317</v>
      </c>
      <c r="R2945" t="s">
        <v>8357</v>
      </c>
      <c r="S2945" t="s">
        <v>8303</v>
      </c>
      <c r="T2945" t="b">
        <v>0</v>
      </c>
    </row>
    <row r="2946" spans="1:20" ht="49.5" x14ac:dyDescent="0.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 s="9">
        <f>(I2946/86400)+25569+(-5/24)</f>
        <v>42162.705995370365</v>
      </c>
      <c r="K2946">
        <v>1431122198</v>
      </c>
      <c r="L2946" s="9">
        <f>($K2946/86400)+DATE(1970,1,1)</f>
        <v>42132.9143287037</v>
      </c>
      <c r="M2946" t="b">
        <v>0</v>
      </c>
      <c r="N2946">
        <v>1</v>
      </c>
      <c r="O2946" s="5">
        <f>($E2946/$D2946)*100</f>
        <v>1</v>
      </c>
      <c r="P2946">
        <f>AVERAGE($E2946,$N2946)</f>
        <v>50.5</v>
      </c>
      <c r="Q2946" t="s">
        <v>8317</v>
      </c>
      <c r="R2946" t="s">
        <v>8357</v>
      </c>
      <c r="S2946" t="s">
        <v>8303</v>
      </c>
      <c r="T2946" t="b">
        <v>0</v>
      </c>
    </row>
    <row r="2947" spans="1:20" ht="66" x14ac:dyDescent="0.3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 s="9">
        <f>(I2947/86400)+25569+(-5/24)</f>
        <v>42147.931250000001</v>
      </c>
      <c r="K2947">
        <v>1429845660</v>
      </c>
      <c r="L2947" s="9">
        <f>($K2947/86400)+DATE(1970,1,1)</f>
        <v>42118.139583333337</v>
      </c>
      <c r="M2947" t="b">
        <v>0</v>
      </c>
      <c r="N2947">
        <v>0</v>
      </c>
      <c r="O2947" s="5">
        <f>($E2947/$D2947)*100</f>
        <v>0</v>
      </c>
      <c r="P2947">
        <f>AVERAGE($E2947,$N2947)</f>
        <v>0</v>
      </c>
      <c r="Q2947" t="s">
        <v>8317</v>
      </c>
      <c r="R2947" t="s">
        <v>8357</v>
      </c>
      <c r="S2947" t="s">
        <v>8303</v>
      </c>
      <c r="T2947" t="b">
        <v>0</v>
      </c>
    </row>
    <row r="2948" spans="1:20" ht="66" x14ac:dyDescent="0.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 s="9">
        <f>(I2948/86400)+25569+(-5/24)</f>
        <v>42597.322824074072</v>
      </c>
      <c r="K2948">
        <v>1468673092</v>
      </c>
      <c r="L2948" s="9">
        <f>($K2948/86400)+DATE(1970,1,1)</f>
        <v>42567.531157407408</v>
      </c>
      <c r="M2948" t="b">
        <v>0</v>
      </c>
      <c r="N2948">
        <v>2</v>
      </c>
      <c r="O2948" s="5">
        <f>($E2948/$D2948)*100</f>
        <v>0.1</v>
      </c>
      <c r="P2948">
        <f>AVERAGE($E2948,$N2948)</f>
        <v>2</v>
      </c>
      <c r="Q2948" t="s">
        <v>8317</v>
      </c>
      <c r="R2948" t="s">
        <v>8357</v>
      </c>
      <c r="S2948" t="s">
        <v>8303</v>
      </c>
      <c r="T2948" t="b">
        <v>0</v>
      </c>
    </row>
    <row r="2949" spans="1:20" ht="66" x14ac:dyDescent="0.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 s="9">
        <f>(I2949/86400)+25569+(-5/24)</f>
        <v>42698.507638888885</v>
      </c>
      <c r="K2949">
        <v>1475760567</v>
      </c>
      <c r="L2949" s="9">
        <f>($K2949/86400)+DATE(1970,1,1)</f>
        <v>42649.562118055561</v>
      </c>
      <c r="M2949" t="b">
        <v>0</v>
      </c>
      <c r="N2949">
        <v>13</v>
      </c>
      <c r="O2949" s="5">
        <f>($E2949/$D2949)*100</f>
        <v>4.2880000000000003</v>
      </c>
      <c r="P2949">
        <f>AVERAGE($E2949,$N2949)</f>
        <v>542.5</v>
      </c>
      <c r="Q2949" t="s">
        <v>8317</v>
      </c>
      <c r="R2949" t="s">
        <v>8357</v>
      </c>
      <c r="S2949" t="s">
        <v>8303</v>
      </c>
      <c r="T2949" t="b">
        <v>0</v>
      </c>
    </row>
    <row r="2950" spans="1:20" ht="66" x14ac:dyDescent="0.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 s="9">
        <f>(I2950/86400)+25569+(-5/24)</f>
        <v>42157.440891203696</v>
      </c>
      <c r="K2950">
        <v>1428075293</v>
      </c>
      <c r="L2950" s="9">
        <f>($K2950/86400)+DATE(1970,1,1)</f>
        <v>42097.649224537032</v>
      </c>
      <c r="M2950" t="b">
        <v>0</v>
      </c>
      <c r="N2950">
        <v>9</v>
      </c>
      <c r="O2950" s="5">
        <f>($E2950/$D2950)*100</f>
        <v>4.8000000000000004E-3</v>
      </c>
      <c r="P2950">
        <f>AVERAGE($E2950,$N2950)</f>
        <v>16.5</v>
      </c>
      <c r="Q2950" t="s">
        <v>8317</v>
      </c>
      <c r="R2950" t="s">
        <v>8357</v>
      </c>
      <c r="S2950" t="s">
        <v>8303</v>
      </c>
      <c r="T2950" t="b">
        <v>0</v>
      </c>
    </row>
    <row r="2951" spans="1:20" ht="66" x14ac:dyDescent="0.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 s="9">
        <f>(I2951/86400)+25569+(-5/24)</f>
        <v>42327.656446759262</v>
      </c>
      <c r="K2951">
        <v>1445370317</v>
      </c>
      <c r="L2951" s="9">
        <f>($K2951/86400)+DATE(1970,1,1)</f>
        <v>42297.823113425926</v>
      </c>
      <c r="M2951" t="b">
        <v>0</v>
      </c>
      <c r="N2951">
        <v>2</v>
      </c>
      <c r="O2951" s="5">
        <f>($E2951/$D2951)*100</f>
        <v>2.5</v>
      </c>
      <c r="P2951">
        <f>AVERAGE($E2951,$N2951)</f>
        <v>13.5</v>
      </c>
      <c r="Q2951" t="s">
        <v>8317</v>
      </c>
      <c r="R2951" t="s">
        <v>8357</v>
      </c>
      <c r="S2951" t="s">
        <v>8303</v>
      </c>
      <c r="T2951" t="b">
        <v>0</v>
      </c>
    </row>
    <row r="2952" spans="1:20" ht="66" x14ac:dyDescent="0.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 s="9">
        <f>(I2952/86400)+25569+(-5/24)</f>
        <v>42392.156851851854</v>
      </c>
      <c r="K2952">
        <v>1450946752</v>
      </c>
      <c r="L2952" s="9">
        <f>($K2952/86400)+DATE(1970,1,1)</f>
        <v>42362.36518518519</v>
      </c>
      <c r="M2952" t="b">
        <v>0</v>
      </c>
      <c r="N2952">
        <v>0</v>
      </c>
      <c r="O2952" s="5">
        <f>($E2952/$D2952)*100</f>
        <v>0</v>
      </c>
      <c r="P2952">
        <f>AVERAGE($E2952,$N2952)</f>
        <v>0</v>
      </c>
      <c r="Q2952" t="s">
        <v>8317</v>
      </c>
      <c r="R2952" t="s">
        <v>8357</v>
      </c>
      <c r="S2952" t="s">
        <v>8303</v>
      </c>
      <c r="T2952" t="b">
        <v>0</v>
      </c>
    </row>
    <row r="2953" spans="1:20" ht="66" x14ac:dyDescent="0.3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 s="9">
        <f>(I2953/86400)+25569+(-5/24)</f>
        <v>41917.594594907401</v>
      </c>
      <c r="K2953">
        <v>1408648573</v>
      </c>
      <c r="L2953" s="9">
        <f>($K2953/86400)+DATE(1970,1,1)</f>
        <v>41872.802928240737</v>
      </c>
      <c r="M2953" t="b">
        <v>0</v>
      </c>
      <c r="N2953">
        <v>58</v>
      </c>
      <c r="O2953" s="5">
        <f>($E2953/$D2953)*100</f>
        <v>2.1919999999999997</v>
      </c>
      <c r="P2953">
        <f>AVERAGE($E2953,$N2953)</f>
        <v>577</v>
      </c>
      <c r="Q2953" t="s">
        <v>8317</v>
      </c>
      <c r="R2953" t="s">
        <v>8357</v>
      </c>
      <c r="S2953" t="s">
        <v>8303</v>
      </c>
      <c r="T2953" t="b">
        <v>0</v>
      </c>
    </row>
    <row r="2954" spans="1:20" ht="66" x14ac:dyDescent="0.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 s="9">
        <f>(I2954/86400)+25569+(-5/24)</f>
        <v>42659.958333333336</v>
      </c>
      <c r="K2954">
        <v>1473957239</v>
      </c>
      <c r="L2954" s="9">
        <f>($K2954/86400)+DATE(1970,1,1)</f>
        <v>42628.690266203703</v>
      </c>
      <c r="M2954" t="b">
        <v>0</v>
      </c>
      <c r="N2954">
        <v>8</v>
      </c>
      <c r="O2954" s="5">
        <f>($E2954/$D2954)*100</f>
        <v>8.0250000000000004</v>
      </c>
      <c r="P2954">
        <f>AVERAGE($E2954,$N2954)</f>
        <v>806.5</v>
      </c>
      <c r="Q2954" t="s">
        <v>8317</v>
      </c>
      <c r="R2954" t="s">
        <v>8357</v>
      </c>
      <c r="S2954" t="s">
        <v>8303</v>
      </c>
      <c r="T2954" t="b">
        <v>0</v>
      </c>
    </row>
    <row r="2955" spans="1:20" ht="66" x14ac:dyDescent="0.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 s="9">
        <f>(I2955/86400)+25569+(-5/24)</f>
        <v>42285.583576388883</v>
      </c>
      <c r="K2955">
        <v>1441738821</v>
      </c>
      <c r="L2955" s="9">
        <f>($K2955/86400)+DATE(1970,1,1)</f>
        <v>42255.791909722218</v>
      </c>
      <c r="M2955" t="b">
        <v>0</v>
      </c>
      <c r="N2955">
        <v>3</v>
      </c>
      <c r="O2955" s="5">
        <f>($E2955/$D2955)*100</f>
        <v>0.15125</v>
      </c>
      <c r="P2955">
        <f>AVERAGE($E2955,$N2955)</f>
        <v>304</v>
      </c>
      <c r="Q2955" t="s">
        <v>8317</v>
      </c>
      <c r="R2955" t="s">
        <v>8357</v>
      </c>
      <c r="S2955" t="s">
        <v>8303</v>
      </c>
      <c r="T2955" t="b">
        <v>0</v>
      </c>
    </row>
    <row r="2956" spans="1:20" ht="66" x14ac:dyDescent="0.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 s="9">
        <f>(I2956/86400)+25569+(-5/24)</f>
        <v>42810.333368055552</v>
      </c>
      <c r="K2956">
        <v>1487944803</v>
      </c>
      <c r="L2956" s="9">
        <f>($K2956/86400)+DATE(1970,1,1)</f>
        <v>42790.583368055552</v>
      </c>
      <c r="M2956" t="b">
        <v>0</v>
      </c>
      <c r="N2956">
        <v>0</v>
      </c>
      <c r="O2956" s="5">
        <f>($E2956/$D2956)*100</f>
        <v>0</v>
      </c>
      <c r="P2956">
        <f>AVERAGE($E2956,$N2956)</f>
        <v>0</v>
      </c>
      <c r="Q2956" t="s">
        <v>8317</v>
      </c>
      <c r="R2956" t="s">
        <v>8357</v>
      </c>
      <c r="S2956" t="s">
        <v>8303</v>
      </c>
      <c r="T2956" t="b">
        <v>0</v>
      </c>
    </row>
    <row r="2957" spans="1:20" ht="49.5" x14ac:dyDescent="0.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 s="9">
        <f>(I2957/86400)+25569+(-5/24)</f>
        <v>42171.532974537033</v>
      </c>
      <c r="K2957">
        <v>1431884849</v>
      </c>
      <c r="L2957" s="9">
        <f>($K2957/86400)+DATE(1970,1,1)</f>
        <v>42141.741307870368</v>
      </c>
      <c r="M2957" t="b">
        <v>0</v>
      </c>
      <c r="N2957">
        <v>11</v>
      </c>
      <c r="O2957" s="5">
        <f>($E2957/$D2957)*100</f>
        <v>59.583333333333336</v>
      </c>
      <c r="P2957">
        <f>AVERAGE($E2957,$N2957)</f>
        <v>363</v>
      </c>
      <c r="Q2957" t="s">
        <v>8317</v>
      </c>
      <c r="R2957" t="s">
        <v>8357</v>
      </c>
      <c r="S2957" t="s">
        <v>8303</v>
      </c>
      <c r="T2957" t="b">
        <v>0</v>
      </c>
    </row>
    <row r="2958" spans="1:20" ht="66" x14ac:dyDescent="0.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 s="9">
        <f>(I2958/86400)+25569+(-5/24)</f>
        <v>42494.750578703701</v>
      </c>
      <c r="K2958">
        <v>1459810850</v>
      </c>
      <c r="L2958" s="9">
        <f>($K2958/86400)+DATE(1970,1,1)</f>
        <v>42464.958912037036</v>
      </c>
      <c r="M2958" t="b">
        <v>0</v>
      </c>
      <c r="N2958">
        <v>20</v>
      </c>
      <c r="O2958" s="5">
        <f>($E2958/$D2958)*100</f>
        <v>16.734177215189874</v>
      </c>
      <c r="P2958">
        <f>AVERAGE($E2958,$N2958)</f>
        <v>671</v>
      </c>
      <c r="Q2958" t="s">
        <v>8317</v>
      </c>
      <c r="R2958" t="s">
        <v>8357</v>
      </c>
      <c r="S2958" t="s">
        <v>8303</v>
      </c>
      <c r="T2958" t="b">
        <v>0</v>
      </c>
    </row>
    <row r="2959" spans="1:20" ht="49.5" x14ac:dyDescent="0.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 s="9">
        <f>(I2959/86400)+25569+(-5/24)</f>
        <v>42090.761249999996</v>
      </c>
      <c r="K2959">
        <v>1422317772</v>
      </c>
      <c r="L2959" s="9">
        <f>($K2959/86400)+DATE(1970,1,1)</f>
        <v>42031.011249999996</v>
      </c>
      <c r="M2959" t="b">
        <v>0</v>
      </c>
      <c r="N2959">
        <v>3</v>
      </c>
      <c r="O2959" s="5">
        <f>($E2959/$D2959)*100</f>
        <v>1.8666666666666669</v>
      </c>
      <c r="P2959">
        <f>AVERAGE($E2959,$N2959)</f>
        <v>141.5</v>
      </c>
      <c r="Q2959" t="s">
        <v>8317</v>
      </c>
      <c r="R2959" t="s">
        <v>8357</v>
      </c>
      <c r="S2959" t="s">
        <v>8303</v>
      </c>
      <c r="T2959" t="b">
        <v>0</v>
      </c>
    </row>
    <row r="2960" spans="1:20" ht="49.5" x14ac:dyDescent="0.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 s="9">
        <f>(I2960/86400)+25569+(-5/24)</f>
        <v>42498.529131944444</v>
      </c>
      <c r="K2960">
        <v>1457548917</v>
      </c>
      <c r="L2960" s="9">
        <f>($K2960/86400)+DATE(1970,1,1)</f>
        <v>42438.779131944444</v>
      </c>
      <c r="M2960" t="b">
        <v>0</v>
      </c>
      <c r="N2960">
        <v>0</v>
      </c>
      <c r="O2960" s="5">
        <f>($E2960/$D2960)*100</f>
        <v>0</v>
      </c>
      <c r="P2960">
        <f>AVERAGE($E2960,$N2960)</f>
        <v>0</v>
      </c>
      <c r="Q2960" t="s">
        <v>8317</v>
      </c>
      <c r="R2960" t="s">
        <v>8357</v>
      </c>
      <c r="S2960" t="s">
        <v>8303</v>
      </c>
      <c r="T2960" t="b">
        <v>0</v>
      </c>
    </row>
    <row r="2961" spans="1:20" ht="66" x14ac:dyDescent="0.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 s="9">
        <f>(I2961/86400)+25569+(-5/24)</f>
        <v>42527.800057870372</v>
      </c>
      <c r="K2961">
        <v>1462666325</v>
      </c>
      <c r="L2961" s="9">
        <f>($K2961/86400)+DATE(1970,1,1)</f>
        <v>42498.008391203708</v>
      </c>
      <c r="M2961" t="b">
        <v>0</v>
      </c>
      <c r="N2961">
        <v>0</v>
      </c>
      <c r="O2961" s="5">
        <f>($E2961/$D2961)*100</f>
        <v>0</v>
      </c>
      <c r="P2961">
        <f>AVERAGE($E2961,$N2961)</f>
        <v>0</v>
      </c>
      <c r="Q2961" t="s">
        <v>8317</v>
      </c>
      <c r="R2961" t="s">
        <v>8357</v>
      </c>
      <c r="S2961" t="s">
        <v>8303</v>
      </c>
      <c r="T2961" t="b">
        <v>0</v>
      </c>
    </row>
    <row r="2962" spans="1:20" ht="49.5" x14ac:dyDescent="0.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 s="9">
        <f>(I2962/86400)+25569+(-5/24)</f>
        <v>41893.54887731481</v>
      </c>
      <c r="K2962">
        <v>1407867023</v>
      </c>
      <c r="L2962" s="9">
        <f>($K2962/86400)+DATE(1970,1,1)</f>
        <v>41863.757210648146</v>
      </c>
      <c r="M2962" t="b">
        <v>0</v>
      </c>
      <c r="N2962">
        <v>0</v>
      </c>
      <c r="O2962" s="5">
        <f>($E2962/$D2962)*100</f>
        <v>0</v>
      </c>
      <c r="P2962">
        <f>AVERAGE($E2962,$N2962)</f>
        <v>0</v>
      </c>
      <c r="Q2962" t="s">
        <v>8317</v>
      </c>
      <c r="R2962" t="s">
        <v>8357</v>
      </c>
      <c r="S2962" t="s">
        <v>8303</v>
      </c>
      <c r="T2962" t="b">
        <v>0</v>
      </c>
    </row>
    <row r="2963" spans="1:20" ht="66" x14ac:dyDescent="0.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 s="9">
        <f>(I2963/86400)+25569+(-5/24)</f>
        <v>42088.958333333336</v>
      </c>
      <c r="K2963">
        <v>1424927159</v>
      </c>
      <c r="L2963" s="9">
        <f>($K2963/86400)+DATE(1970,1,1)</f>
        <v>42061.212488425925</v>
      </c>
      <c r="M2963" t="b">
        <v>0</v>
      </c>
      <c r="N2963">
        <v>108</v>
      </c>
      <c r="O2963" s="5">
        <f>($E2963/$D2963)*100</f>
        <v>109.62</v>
      </c>
      <c r="P2963">
        <f>AVERAGE($E2963,$N2963)</f>
        <v>2794.5</v>
      </c>
      <c r="Q2963" t="s">
        <v>8317</v>
      </c>
      <c r="R2963" t="s">
        <v>8318</v>
      </c>
      <c r="S2963" t="s">
        <v>8271</v>
      </c>
      <c r="T2963" t="b">
        <v>1</v>
      </c>
    </row>
    <row r="2964" spans="1:20" ht="66" x14ac:dyDescent="0.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 s="9">
        <f>(I2964/86400)+25569+(-5/24)</f>
        <v>42064.082638888889</v>
      </c>
      <c r="K2964">
        <v>1422769906</v>
      </c>
      <c r="L2964" s="9">
        <f>($K2964/86400)+DATE(1970,1,1)</f>
        <v>42036.24428240741</v>
      </c>
      <c r="M2964" t="b">
        <v>0</v>
      </c>
      <c r="N2964">
        <v>20</v>
      </c>
      <c r="O2964" s="5">
        <f>($E2964/$D2964)*100</f>
        <v>121.8</v>
      </c>
      <c r="P2964">
        <f>AVERAGE($E2964,$N2964)</f>
        <v>619</v>
      </c>
      <c r="Q2964" t="s">
        <v>8317</v>
      </c>
      <c r="R2964" t="s">
        <v>8318</v>
      </c>
      <c r="S2964" t="s">
        <v>8271</v>
      </c>
      <c r="T2964" t="b">
        <v>1</v>
      </c>
    </row>
    <row r="2965" spans="1:20" ht="66" x14ac:dyDescent="0.3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 s="9">
        <f>(I2965/86400)+25569+(-5/24)</f>
        <v>42187.26185185185</v>
      </c>
      <c r="K2965">
        <v>1433243824</v>
      </c>
      <c r="L2965" s="9">
        <f>($K2965/86400)+DATE(1970,1,1)</f>
        <v>42157.470185185186</v>
      </c>
      <c r="M2965" t="b">
        <v>0</v>
      </c>
      <c r="N2965">
        <v>98</v>
      </c>
      <c r="O2965" s="5">
        <f>($E2965/$D2965)*100</f>
        <v>106.85</v>
      </c>
      <c r="P2965">
        <f>AVERAGE($E2965,$N2965)</f>
        <v>5391.5</v>
      </c>
      <c r="Q2965" t="s">
        <v>8317</v>
      </c>
      <c r="R2965" t="s">
        <v>8318</v>
      </c>
      <c r="S2965" t="s">
        <v>8271</v>
      </c>
      <c r="T2965" t="b">
        <v>1</v>
      </c>
    </row>
    <row r="2966" spans="1:20" ht="66" x14ac:dyDescent="0.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 s="9">
        <f>(I2966/86400)+25569+(-5/24)</f>
        <v>41857.688888888886</v>
      </c>
      <c r="K2966">
        <v>1404769819</v>
      </c>
      <c r="L2966" s="9">
        <f>($K2966/86400)+DATE(1970,1,1)</f>
        <v>41827.909942129627</v>
      </c>
      <c r="M2966" t="b">
        <v>0</v>
      </c>
      <c r="N2966">
        <v>196</v>
      </c>
      <c r="O2966" s="5">
        <f>($E2966/$D2966)*100</f>
        <v>100.71379999999999</v>
      </c>
      <c r="P2966">
        <f>AVERAGE($E2966,$N2966)</f>
        <v>2615.8449999999998</v>
      </c>
      <c r="Q2966" t="s">
        <v>8317</v>
      </c>
      <c r="R2966" t="s">
        <v>8318</v>
      </c>
      <c r="S2966" t="s">
        <v>8271</v>
      </c>
      <c r="T2966" t="b">
        <v>1</v>
      </c>
    </row>
    <row r="2967" spans="1:20" ht="66" x14ac:dyDescent="0.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 s="9">
        <f>(I2967/86400)+25569+(-5/24)</f>
        <v>42192.521215277775</v>
      </c>
      <c r="K2967">
        <v>1433698233</v>
      </c>
      <c r="L2967" s="9">
        <f>($K2967/86400)+DATE(1970,1,1)</f>
        <v>42162.729548611111</v>
      </c>
      <c r="M2967" t="b">
        <v>0</v>
      </c>
      <c r="N2967">
        <v>39</v>
      </c>
      <c r="O2967" s="5">
        <f>($E2967/$D2967)*100</f>
        <v>109.00000000000001</v>
      </c>
      <c r="P2967">
        <f>AVERAGE($E2967,$N2967)</f>
        <v>837</v>
      </c>
      <c r="Q2967" t="s">
        <v>8317</v>
      </c>
      <c r="R2967" t="s">
        <v>8318</v>
      </c>
      <c r="S2967" t="s">
        <v>8271</v>
      </c>
      <c r="T2967" t="b">
        <v>1</v>
      </c>
    </row>
    <row r="2968" spans="1:20" ht="66" x14ac:dyDescent="0.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 s="9">
        <f>(I2968/86400)+25569+(-5/24)</f>
        <v>42263.530231481483</v>
      </c>
      <c r="K2968">
        <v>1439833412</v>
      </c>
      <c r="L2968" s="9">
        <f>($K2968/86400)+DATE(1970,1,1)</f>
        <v>42233.738564814819</v>
      </c>
      <c r="M2968" t="b">
        <v>0</v>
      </c>
      <c r="N2968">
        <v>128</v>
      </c>
      <c r="O2968" s="5">
        <f>($E2968/$D2968)*100</f>
        <v>113.63000000000001</v>
      </c>
      <c r="P2968">
        <f>AVERAGE($E2968,$N2968)</f>
        <v>5745.5</v>
      </c>
      <c r="Q2968" t="s">
        <v>8317</v>
      </c>
      <c r="R2968" t="s">
        <v>8318</v>
      </c>
      <c r="S2968" t="s">
        <v>8271</v>
      </c>
      <c r="T2968" t="b">
        <v>1</v>
      </c>
    </row>
    <row r="2969" spans="1:20" ht="49.5" x14ac:dyDescent="0.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 s="9">
        <f>(I2969/86400)+25569+(-5/24)</f>
        <v>42071.947824074072</v>
      </c>
      <c r="K2969">
        <v>1423284292</v>
      </c>
      <c r="L2969" s="9">
        <f>($K2969/86400)+DATE(1970,1,1)</f>
        <v>42042.197824074072</v>
      </c>
      <c r="M2969" t="b">
        <v>0</v>
      </c>
      <c r="N2969">
        <v>71</v>
      </c>
      <c r="O2969" s="5">
        <f>($E2969/$D2969)*100</f>
        <v>113.92</v>
      </c>
      <c r="P2969">
        <f>AVERAGE($E2969,$N2969)</f>
        <v>2883.5</v>
      </c>
      <c r="Q2969" t="s">
        <v>8317</v>
      </c>
      <c r="R2969" t="s">
        <v>8318</v>
      </c>
      <c r="S2969" t="s">
        <v>8271</v>
      </c>
      <c r="T2969" t="b">
        <v>1</v>
      </c>
    </row>
    <row r="2970" spans="1:20" ht="33" x14ac:dyDescent="0.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 s="9">
        <f>(I2970/86400)+25569+(-5/24)</f>
        <v>42598.957638888889</v>
      </c>
      <c r="K2970">
        <v>1470227660</v>
      </c>
      <c r="L2970" s="9">
        <f>($K2970/86400)+DATE(1970,1,1)</f>
        <v>42585.523842592593</v>
      </c>
      <c r="M2970" t="b">
        <v>0</v>
      </c>
      <c r="N2970">
        <v>47</v>
      </c>
      <c r="O2970" s="5">
        <f>($E2970/$D2970)*100</f>
        <v>106</v>
      </c>
      <c r="P2970">
        <f>AVERAGE($E2970,$N2970)</f>
        <v>1878.5</v>
      </c>
      <c r="Q2970" t="s">
        <v>8317</v>
      </c>
      <c r="R2970" t="s">
        <v>8318</v>
      </c>
      <c r="S2970" t="s">
        <v>8271</v>
      </c>
      <c r="T2970" t="b">
        <v>1</v>
      </c>
    </row>
    <row r="2971" spans="1:20" ht="66" x14ac:dyDescent="0.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 s="9">
        <f>(I2971/86400)+25569+(-5/24)</f>
        <v>42127.743750000001</v>
      </c>
      <c r="K2971">
        <v>1428087153</v>
      </c>
      <c r="L2971" s="9">
        <f>($K2971/86400)+DATE(1970,1,1)</f>
        <v>42097.786493055552</v>
      </c>
      <c r="M2971" t="b">
        <v>0</v>
      </c>
      <c r="N2971">
        <v>17</v>
      </c>
      <c r="O2971" s="5">
        <f>($E2971/$D2971)*100</f>
        <v>162.5</v>
      </c>
      <c r="P2971">
        <f>AVERAGE($E2971,$N2971)</f>
        <v>821</v>
      </c>
      <c r="Q2971" t="s">
        <v>8317</v>
      </c>
      <c r="R2971" t="s">
        <v>8318</v>
      </c>
      <c r="S2971" t="s">
        <v>8271</v>
      </c>
      <c r="T2971" t="b">
        <v>1</v>
      </c>
    </row>
    <row r="2972" spans="1:20" ht="49.5" x14ac:dyDescent="0.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 s="9">
        <f>(I2972/86400)+25569+(-5/24)</f>
        <v>41838.461238425924</v>
      </c>
      <c r="K2972">
        <v>1403107451</v>
      </c>
      <c r="L2972" s="9">
        <f>($K2972/86400)+DATE(1970,1,1)</f>
        <v>41808.669571759259</v>
      </c>
      <c r="M2972" t="b">
        <v>0</v>
      </c>
      <c r="N2972">
        <v>91</v>
      </c>
      <c r="O2972" s="5">
        <f>($E2972/$D2972)*100</f>
        <v>106</v>
      </c>
      <c r="P2972">
        <f>AVERAGE($E2972,$N2972)</f>
        <v>3225.5</v>
      </c>
      <c r="Q2972" t="s">
        <v>8317</v>
      </c>
      <c r="R2972" t="s">
        <v>8318</v>
      </c>
      <c r="S2972" t="s">
        <v>8271</v>
      </c>
      <c r="T2972" t="b">
        <v>1</v>
      </c>
    </row>
    <row r="2973" spans="1:20" ht="66" x14ac:dyDescent="0.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 s="9">
        <f>(I2973/86400)+25569+(-5/24)</f>
        <v>41882.449976851851</v>
      </c>
      <c r="K2973">
        <v>1406908078</v>
      </c>
      <c r="L2973" s="9">
        <f>($K2973/86400)+DATE(1970,1,1)</f>
        <v>41852.658310185187</v>
      </c>
      <c r="M2973" t="b">
        <v>0</v>
      </c>
      <c r="N2973">
        <v>43</v>
      </c>
      <c r="O2973" s="5">
        <f>($E2973/$D2973)*100</f>
        <v>100.15624999999999</v>
      </c>
      <c r="P2973">
        <f>AVERAGE($E2973,$N2973)</f>
        <v>1624</v>
      </c>
      <c r="Q2973" t="s">
        <v>8317</v>
      </c>
      <c r="R2973" t="s">
        <v>8318</v>
      </c>
      <c r="S2973" t="s">
        <v>8271</v>
      </c>
      <c r="T2973" t="b">
        <v>1</v>
      </c>
    </row>
    <row r="2974" spans="1:20" ht="33" x14ac:dyDescent="0.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 s="9">
        <f>(I2974/86400)+25569+(-5/24)</f>
        <v>42708.833333333336</v>
      </c>
      <c r="K2974">
        <v>1479609520</v>
      </c>
      <c r="L2974" s="9">
        <f>($K2974/86400)+DATE(1970,1,1)</f>
        <v>42694.110185185185</v>
      </c>
      <c r="M2974" t="b">
        <v>0</v>
      </c>
      <c r="N2974">
        <v>17</v>
      </c>
      <c r="O2974" s="5">
        <f>($E2974/$D2974)*100</f>
        <v>105.35000000000001</v>
      </c>
      <c r="P2974">
        <f>AVERAGE($E2974,$N2974)</f>
        <v>1062</v>
      </c>
      <c r="Q2974" t="s">
        <v>8317</v>
      </c>
      <c r="R2974" t="s">
        <v>8318</v>
      </c>
      <c r="S2974" t="s">
        <v>8271</v>
      </c>
      <c r="T2974" t="b">
        <v>1</v>
      </c>
    </row>
    <row r="2975" spans="1:20" ht="66" x14ac:dyDescent="0.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 s="9">
        <f>(I2975/86400)+25569+(-5/24)</f>
        <v>42369.958333333336</v>
      </c>
      <c r="K2975">
        <v>1449171508</v>
      </c>
      <c r="L2975" s="9">
        <f>($K2975/86400)+DATE(1970,1,1)</f>
        <v>42341.818379629629</v>
      </c>
      <c r="M2975" t="b">
        <v>0</v>
      </c>
      <c r="N2975">
        <v>33</v>
      </c>
      <c r="O2975" s="5">
        <f>($E2975/$D2975)*100</f>
        <v>174.8</v>
      </c>
      <c r="P2975">
        <f>AVERAGE($E2975,$N2975)</f>
        <v>4386.5</v>
      </c>
      <c r="Q2975" t="s">
        <v>8317</v>
      </c>
      <c r="R2975" t="s">
        <v>8318</v>
      </c>
      <c r="S2975" t="s">
        <v>8271</v>
      </c>
      <c r="T2975" t="b">
        <v>1</v>
      </c>
    </row>
    <row r="2976" spans="1:20" ht="66" x14ac:dyDescent="0.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 s="9">
        <f>(I2976/86400)+25569+(-5/24)</f>
        <v>41907.857638888883</v>
      </c>
      <c r="K2976">
        <v>1409275671</v>
      </c>
      <c r="L2976" s="9">
        <f>($K2976/86400)+DATE(1970,1,1)</f>
        <v>41880.061006944445</v>
      </c>
      <c r="M2976" t="b">
        <v>0</v>
      </c>
      <c r="N2976">
        <v>87</v>
      </c>
      <c r="O2976" s="5">
        <f>($E2976/$D2976)*100</f>
        <v>102</v>
      </c>
      <c r="P2976">
        <f>AVERAGE($E2976,$N2976)</f>
        <v>2593.5</v>
      </c>
      <c r="Q2976" t="s">
        <v>8317</v>
      </c>
      <c r="R2976" t="s">
        <v>8318</v>
      </c>
      <c r="S2976" t="s">
        <v>8271</v>
      </c>
      <c r="T2976" t="b">
        <v>1</v>
      </c>
    </row>
    <row r="2977" spans="1:20" ht="66" x14ac:dyDescent="0.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 s="9">
        <f>(I2977/86400)+25569+(-5/24)</f>
        <v>41969.916666666664</v>
      </c>
      <c r="K2977">
        <v>1414599886</v>
      </c>
      <c r="L2977" s="9">
        <f>($K2977/86400)+DATE(1970,1,1)</f>
        <v>41941.683865740742</v>
      </c>
      <c r="M2977" t="b">
        <v>0</v>
      </c>
      <c r="N2977">
        <v>113</v>
      </c>
      <c r="O2977" s="5">
        <f>($E2977/$D2977)*100</f>
        <v>100.125</v>
      </c>
      <c r="P2977">
        <f>AVERAGE($E2977,$N2977)</f>
        <v>4061.5</v>
      </c>
      <c r="Q2977" t="s">
        <v>8317</v>
      </c>
      <c r="R2977" t="s">
        <v>8318</v>
      </c>
      <c r="S2977" t="s">
        <v>8271</v>
      </c>
      <c r="T2977" t="b">
        <v>1</v>
      </c>
    </row>
    <row r="2978" spans="1:20" ht="49.5" x14ac:dyDescent="0.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 s="9">
        <f>(I2978/86400)+25569+(-5/24)</f>
        <v>42442.291666666664</v>
      </c>
      <c r="K2978">
        <v>1456421530</v>
      </c>
      <c r="L2978" s="9">
        <f>($K2978/86400)+DATE(1970,1,1)</f>
        <v>42425.730671296296</v>
      </c>
      <c r="M2978" t="b">
        <v>0</v>
      </c>
      <c r="N2978">
        <v>14</v>
      </c>
      <c r="O2978" s="5">
        <f>($E2978/$D2978)*100</f>
        <v>171.42857142857142</v>
      </c>
      <c r="P2978">
        <f>AVERAGE($E2978,$N2978)</f>
        <v>67</v>
      </c>
      <c r="Q2978" t="s">
        <v>8317</v>
      </c>
      <c r="R2978" t="s">
        <v>8318</v>
      </c>
      <c r="S2978" t="s">
        <v>8271</v>
      </c>
      <c r="T2978" t="b">
        <v>1</v>
      </c>
    </row>
    <row r="2979" spans="1:20" ht="66" x14ac:dyDescent="0.3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 s="9">
        <f>(I2979/86400)+25569+(-5/24)</f>
        <v>42085.884722222218</v>
      </c>
      <c r="K2979">
        <v>1421960934</v>
      </c>
      <c r="L2979" s="9">
        <f>($K2979/86400)+DATE(1970,1,1)</f>
        <v>42026.88118055556</v>
      </c>
      <c r="M2979" t="b">
        <v>0</v>
      </c>
      <c r="N2979">
        <v>30</v>
      </c>
      <c r="O2979" s="5">
        <f>($E2979/$D2979)*100</f>
        <v>113.56666666666666</v>
      </c>
      <c r="P2979">
        <f>AVERAGE($E2979,$N2979)</f>
        <v>1718.5</v>
      </c>
      <c r="Q2979" t="s">
        <v>8317</v>
      </c>
      <c r="R2979" t="s">
        <v>8318</v>
      </c>
      <c r="S2979" t="s">
        <v>8271</v>
      </c>
      <c r="T2979" t="b">
        <v>1</v>
      </c>
    </row>
    <row r="2980" spans="1:20" ht="66" x14ac:dyDescent="0.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 s="9">
        <f>(I2980/86400)+25569+(-5/24)</f>
        <v>41932.040972222218</v>
      </c>
      <c r="K2980">
        <v>1412954547</v>
      </c>
      <c r="L2980" s="9">
        <f>($K2980/86400)+DATE(1970,1,1)</f>
        <v>41922.640590277777</v>
      </c>
      <c r="M2980" t="b">
        <v>0</v>
      </c>
      <c r="N2980">
        <v>16</v>
      </c>
      <c r="O2980" s="5">
        <f>($E2980/$D2980)*100</f>
        <v>129.46666666666667</v>
      </c>
      <c r="P2980">
        <f>AVERAGE($E2980,$N2980)</f>
        <v>493.5</v>
      </c>
      <c r="Q2980" t="s">
        <v>8317</v>
      </c>
      <c r="R2980" t="s">
        <v>8318</v>
      </c>
      <c r="S2980" t="s">
        <v>8271</v>
      </c>
      <c r="T2980" t="b">
        <v>1</v>
      </c>
    </row>
    <row r="2981" spans="1:20" ht="66" x14ac:dyDescent="0.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 s="9">
        <f>(I2981/86400)+25569+(-5/24)</f>
        <v>42010.041666666664</v>
      </c>
      <c r="K2981">
        <v>1419104823</v>
      </c>
      <c r="L2981" s="9">
        <f>($K2981/86400)+DATE(1970,1,1)</f>
        <v>41993.824340277773</v>
      </c>
      <c r="M2981" t="b">
        <v>0</v>
      </c>
      <c r="N2981">
        <v>46</v>
      </c>
      <c r="O2981" s="5">
        <f>($E2981/$D2981)*100</f>
        <v>101.4</v>
      </c>
      <c r="P2981">
        <f>AVERAGE($E2981,$N2981)</f>
        <v>2558</v>
      </c>
      <c r="Q2981" t="s">
        <v>8317</v>
      </c>
      <c r="R2981" t="s">
        <v>8318</v>
      </c>
      <c r="S2981" t="s">
        <v>8271</v>
      </c>
      <c r="T2981" t="b">
        <v>1</v>
      </c>
    </row>
    <row r="2982" spans="1:20" ht="49.5" x14ac:dyDescent="0.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 s="9">
        <f>(I2982/86400)+25569+(-5/24)</f>
        <v>42239.874999999993</v>
      </c>
      <c r="K2982">
        <v>1438639130</v>
      </c>
      <c r="L2982" s="9">
        <f>($K2982/86400)+DATE(1970,1,1)</f>
        <v>42219.915856481486</v>
      </c>
      <c r="M2982" t="b">
        <v>0</v>
      </c>
      <c r="N2982">
        <v>24</v>
      </c>
      <c r="O2982" s="5">
        <f>($E2982/$D2982)*100</f>
        <v>109.16666666666666</v>
      </c>
      <c r="P2982">
        <f>AVERAGE($E2982,$N2982)</f>
        <v>1649.5</v>
      </c>
      <c r="Q2982" t="s">
        <v>8317</v>
      </c>
      <c r="R2982" t="s">
        <v>8318</v>
      </c>
      <c r="S2982" t="s">
        <v>8271</v>
      </c>
      <c r="T2982" t="b">
        <v>1</v>
      </c>
    </row>
    <row r="2983" spans="1:20" ht="66" x14ac:dyDescent="0.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 s="9">
        <f>(I2983/86400)+25569+(-5/24)</f>
        <v>42270.351342592585</v>
      </c>
      <c r="K2983">
        <v>1439126756</v>
      </c>
      <c r="L2983" s="9">
        <f>($K2983/86400)+DATE(1970,1,1)</f>
        <v>42225.559675925921</v>
      </c>
      <c r="M2983" t="b">
        <v>1</v>
      </c>
      <c r="N2983">
        <v>97</v>
      </c>
      <c r="O2983" s="5">
        <f>($E2983/$D2983)*100</f>
        <v>128.92500000000001</v>
      </c>
      <c r="P2983">
        <f>AVERAGE($E2983,$N2983)</f>
        <v>2627</v>
      </c>
      <c r="Q2983" t="s">
        <v>8317</v>
      </c>
      <c r="R2983" t="s">
        <v>8357</v>
      </c>
      <c r="S2983" t="s">
        <v>8303</v>
      </c>
      <c r="T2983" t="b">
        <v>1</v>
      </c>
    </row>
    <row r="2984" spans="1:20" ht="49.5" x14ac:dyDescent="0.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 s="9">
        <f>(I2984/86400)+25569+(-5/24)</f>
        <v>42411.478506944441</v>
      </c>
      <c r="K2984">
        <v>1452616143</v>
      </c>
      <c r="L2984" s="9">
        <f>($K2984/86400)+DATE(1970,1,1)</f>
        <v>42381.686840277776</v>
      </c>
      <c r="M2984" t="b">
        <v>1</v>
      </c>
      <c r="N2984">
        <v>59</v>
      </c>
      <c r="O2984" s="5">
        <f>($E2984/$D2984)*100</f>
        <v>102.06</v>
      </c>
      <c r="P2984">
        <f>AVERAGE($E2984,$N2984)</f>
        <v>2581</v>
      </c>
      <c r="Q2984" t="s">
        <v>8317</v>
      </c>
      <c r="R2984" t="s">
        <v>8357</v>
      </c>
      <c r="S2984" t="s">
        <v>8303</v>
      </c>
      <c r="T2984" t="b">
        <v>1</v>
      </c>
    </row>
    <row r="2985" spans="1:20" ht="49.5" x14ac:dyDescent="0.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 s="9">
        <f>(I2985/86400)+25569+(-5/24)</f>
        <v>41954.465694444443</v>
      </c>
      <c r="K2985">
        <v>1410534636</v>
      </c>
      <c r="L2985" s="9">
        <f>($K2985/86400)+DATE(1970,1,1)</f>
        <v>41894.632361111115</v>
      </c>
      <c r="M2985" t="b">
        <v>1</v>
      </c>
      <c r="N2985">
        <v>1095</v>
      </c>
      <c r="O2985" s="5">
        <f>($E2985/$D2985)*100</f>
        <v>146.53957758620692</v>
      </c>
      <c r="P2985">
        <f>AVERAGE($E2985,$N2985)</f>
        <v>85540.455000000002</v>
      </c>
      <c r="Q2985" t="s">
        <v>8317</v>
      </c>
      <c r="R2985" t="s">
        <v>8357</v>
      </c>
      <c r="S2985" t="s">
        <v>8303</v>
      </c>
      <c r="T2985" t="b">
        <v>1</v>
      </c>
    </row>
    <row r="2986" spans="1:20" ht="66" x14ac:dyDescent="0.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 s="9">
        <f>(I2986/86400)+25569+(-5/24)</f>
        <v>42606.070381944439</v>
      </c>
      <c r="K2986">
        <v>1469428881</v>
      </c>
      <c r="L2986" s="9">
        <f>($K2986/86400)+DATE(1970,1,1)</f>
        <v>42576.278715277775</v>
      </c>
      <c r="M2986" t="b">
        <v>1</v>
      </c>
      <c r="N2986">
        <v>218</v>
      </c>
      <c r="O2986" s="5">
        <f>($E2986/$D2986)*100</f>
        <v>100.352</v>
      </c>
      <c r="P2986">
        <f>AVERAGE($E2986,$N2986)</f>
        <v>12653</v>
      </c>
      <c r="Q2986" t="s">
        <v>8317</v>
      </c>
      <c r="R2986" t="s">
        <v>8357</v>
      </c>
      <c r="S2986" t="s">
        <v>8303</v>
      </c>
      <c r="T2986" t="b">
        <v>1</v>
      </c>
    </row>
    <row r="2987" spans="1:20" ht="66" x14ac:dyDescent="0.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 s="9">
        <f>(I2987/86400)+25569+(-5/24)</f>
        <v>42673.958333333336</v>
      </c>
      <c r="K2987">
        <v>1476228128</v>
      </c>
      <c r="L2987" s="9">
        <f>($K2987/86400)+DATE(1970,1,1)</f>
        <v>42654.973703703705</v>
      </c>
      <c r="M2987" t="b">
        <v>0</v>
      </c>
      <c r="N2987">
        <v>111</v>
      </c>
      <c r="O2987" s="5">
        <f>($E2987/$D2987)*100</f>
        <v>121.64999999999999</v>
      </c>
      <c r="P2987">
        <f>AVERAGE($E2987,$N2987)</f>
        <v>6138</v>
      </c>
      <c r="Q2987" t="s">
        <v>8317</v>
      </c>
      <c r="R2987" t="s">
        <v>8357</v>
      </c>
      <c r="S2987" t="s">
        <v>8303</v>
      </c>
      <c r="T2987" t="b">
        <v>1</v>
      </c>
    </row>
    <row r="2988" spans="1:20" ht="49.5" x14ac:dyDescent="0.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 s="9">
        <f>(I2988/86400)+25569+(-5/24)</f>
        <v>42491.250069444439</v>
      </c>
      <c r="K2988">
        <v>1456920006</v>
      </c>
      <c r="L2988" s="9">
        <f>($K2988/86400)+DATE(1970,1,1)</f>
        <v>42431.500069444446</v>
      </c>
      <c r="M2988" t="b">
        <v>0</v>
      </c>
      <c r="N2988">
        <v>56</v>
      </c>
      <c r="O2988" s="5">
        <f>($E2988/$D2988)*100</f>
        <v>105.5</v>
      </c>
      <c r="P2988">
        <f>AVERAGE($E2988,$N2988)</f>
        <v>1294</v>
      </c>
      <c r="Q2988" t="s">
        <v>8317</v>
      </c>
      <c r="R2988" t="s">
        <v>8357</v>
      </c>
      <c r="S2988" t="s">
        <v>8303</v>
      </c>
      <c r="T2988" t="b">
        <v>1</v>
      </c>
    </row>
    <row r="2989" spans="1:20" ht="66" x14ac:dyDescent="0.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 s="9">
        <f>(I2989/86400)+25569+(-5/24)</f>
        <v>42655.791666666664</v>
      </c>
      <c r="K2989">
        <v>1473837751</v>
      </c>
      <c r="L2989" s="9">
        <f>($K2989/86400)+DATE(1970,1,1)</f>
        <v>42627.307303240741</v>
      </c>
      <c r="M2989" t="b">
        <v>0</v>
      </c>
      <c r="N2989">
        <v>265</v>
      </c>
      <c r="O2989" s="5">
        <f>($E2989/$D2989)*100</f>
        <v>110.4008</v>
      </c>
      <c r="P2989">
        <f>AVERAGE($E2989,$N2989)</f>
        <v>13932.6</v>
      </c>
      <c r="Q2989" t="s">
        <v>8317</v>
      </c>
      <c r="R2989" t="s">
        <v>8357</v>
      </c>
      <c r="S2989" t="s">
        <v>8303</v>
      </c>
      <c r="T2989" t="b">
        <v>1</v>
      </c>
    </row>
    <row r="2990" spans="1:20" ht="66" x14ac:dyDescent="0.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 s="9">
        <f>(I2990/86400)+25569+(-5/24)</f>
        <v>42541.153715277775</v>
      </c>
      <c r="K2990">
        <v>1463820081</v>
      </c>
      <c r="L2990" s="9">
        <f>($K2990/86400)+DATE(1970,1,1)</f>
        <v>42511.36204861111</v>
      </c>
      <c r="M2990" t="b">
        <v>0</v>
      </c>
      <c r="N2990">
        <v>28</v>
      </c>
      <c r="O2990" s="5">
        <f>($E2990/$D2990)*100</f>
        <v>100</v>
      </c>
      <c r="P2990">
        <f>AVERAGE($E2990,$N2990)</f>
        <v>514</v>
      </c>
      <c r="Q2990" t="s">
        <v>8317</v>
      </c>
      <c r="R2990" t="s">
        <v>8357</v>
      </c>
      <c r="S2990" t="s">
        <v>8303</v>
      </c>
      <c r="T2990" t="b">
        <v>1</v>
      </c>
    </row>
    <row r="2991" spans="1:20" x14ac:dyDescent="0.3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 s="9">
        <f>(I2991/86400)+25569+(-5/24)</f>
        <v>42358.999305555553</v>
      </c>
      <c r="K2991">
        <v>1448756962</v>
      </c>
      <c r="L2991" s="9">
        <f>($K2991/86400)+DATE(1970,1,1)</f>
        <v>42337.02039351852</v>
      </c>
      <c r="M2991" t="b">
        <v>0</v>
      </c>
      <c r="N2991">
        <v>364</v>
      </c>
      <c r="O2991" s="5">
        <f>($E2991/$D2991)*100</f>
        <v>176.535</v>
      </c>
      <c r="P2991">
        <f>AVERAGE($E2991,$N2991)</f>
        <v>17835.5</v>
      </c>
      <c r="Q2991" t="s">
        <v>8317</v>
      </c>
      <c r="R2991" t="s">
        <v>8357</v>
      </c>
      <c r="S2991" t="s">
        <v>8303</v>
      </c>
      <c r="T2991" t="b">
        <v>1</v>
      </c>
    </row>
    <row r="2992" spans="1:20" ht="66" x14ac:dyDescent="0.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 s="9">
        <f>(I2992/86400)+25569+(-5/24)</f>
        <v>42376.365972222215</v>
      </c>
      <c r="K2992">
        <v>1449150420</v>
      </c>
      <c r="L2992" s="9">
        <f>($K2992/86400)+DATE(1970,1,1)</f>
        <v>42341.57430555555</v>
      </c>
      <c r="M2992" t="b">
        <v>0</v>
      </c>
      <c r="N2992">
        <v>27</v>
      </c>
      <c r="O2992" s="5">
        <f>($E2992/$D2992)*100</f>
        <v>100</v>
      </c>
      <c r="P2992">
        <f>AVERAGE($E2992,$N2992)</f>
        <v>5013.5</v>
      </c>
      <c r="Q2992" t="s">
        <v>8317</v>
      </c>
      <c r="R2992" t="s">
        <v>8357</v>
      </c>
      <c r="S2992" t="s">
        <v>8303</v>
      </c>
      <c r="T2992" t="b">
        <v>1</v>
      </c>
    </row>
    <row r="2993" spans="1:20" ht="66" x14ac:dyDescent="0.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 s="9">
        <f>(I2993/86400)+25569+(-5/24)</f>
        <v>42762.628819444442</v>
      </c>
      <c r="K2993">
        <v>1483646730</v>
      </c>
      <c r="L2993" s="9">
        <f>($K2993/86400)+DATE(1970,1,1)</f>
        <v>42740.837152777778</v>
      </c>
      <c r="M2993" t="b">
        <v>0</v>
      </c>
      <c r="N2993">
        <v>93</v>
      </c>
      <c r="O2993" s="5">
        <f>($E2993/$D2993)*100</f>
        <v>103.29411764705883</v>
      </c>
      <c r="P2993">
        <f>AVERAGE($E2993,$N2993)</f>
        <v>4436.5</v>
      </c>
      <c r="Q2993" t="s">
        <v>8317</v>
      </c>
      <c r="R2993" t="s">
        <v>8357</v>
      </c>
      <c r="S2993" t="s">
        <v>8303</v>
      </c>
      <c r="T2993" t="b">
        <v>1</v>
      </c>
    </row>
    <row r="2994" spans="1:20" ht="49.5" x14ac:dyDescent="0.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 s="9">
        <f>(I2994/86400)+25569+(-5/24)</f>
        <v>42652.559143518512</v>
      </c>
      <c r="K2994">
        <v>1473445510</v>
      </c>
      <c r="L2994" s="9">
        <f>($K2994/86400)+DATE(1970,1,1)</f>
        <v>42622.767476851848</v>
      </c>
      <c r="M2994" t="b">
        <v>0</v>
      </c>
      <c r="N2994">
        <v>64</v>
      </c>
      <c r="O2994" s="5">
        <f>($E2994/$D2994)*100</f>
        <v>104.5</v>
      </c>
      <c r="P2994">
        <f>AVERAGE($E2994,$N2994)</f>
        <v>1599.5</v>
      </c>
      <c r="Q2994" t="s">
        <v>8317</v>
      </c>
      <c r="R2994" t="s">
        <v>8357</v>
      </c>
      <c r="S2994" t="s">
        <v>8303</v>
      </c>
      <c r="T2994" t="b">
        <v>1</v>
      </c>
    </row>
    <row r="2995" spans="1:20" x14ac:dyDescent="0.3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 s="9">
        <f>(I2995/86400)+25569+(-5/24)</f>
        <v>42420.63040509259</v>
      </c>
      <c r="K2995">
        <v>1453406867</v>
      </c>
      <c r="L2995" s="9">
        <f>($K2995/86400)+DATE(1970,1,1)</f>
        <v>42390.838738425926</v>
      </c>
      <c r="M2995" t="b">
        <v>0</v>
      </c>
      <c r="N2995">
        <v>22</v>
      </c>
      <c r="O2995" s="5">
        <f>($E2995/$D2995)*100</f>
        <v>100.29999999999998</v>
      </c>
      <c r="P2995">
        <f>AVERAGE($E2995,$N2995)</f>
        <v>512.5</v>
      </c>
      <c r="Q2995" t="s">
        <v>8317</v>
      </c>
      <c r="R2995" t="s">
        <v>8357</v>
      </c>
      <c r="S2995" t="s">
        <v>8303</v>
      </c>
      <c r="T2995" t="b">
        <v>1</v>
      </c>
    </row>
    <row r="2996" spans="1:20" ht="49.5" x14ac:dyDescent="0.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 s="9">
        <f>(I2996/86400)+25569+(-5/24)</f>
        <v>41915.270509259259</v>
      </c>
      <c r="K2996">
        <v>1409743772</v>
      </c>
      <c r="L2996" s="9">
        <f>($K2996/86400)+DATE(1970,1,1)</f>
        <v>41885.478842592594</v>
      </c>
      <c r="M2996" t="b">
        <v>0</v>
      </c>
      <c r="N2996">
        <v>59</v>
      </c>
      <c r="O2996" s="5">
        <f>($E2996/$D2996)*100</f>
        <v>457.74666666666673</v>
      </c>
      <c r="P2996">
        <f>AVERAGE($E2996,$N2996)</f>
        <v>716.12</v>
      </c>
      <c r="Q2996" t="s">
        <v>8317</v>
      </c>
      <c r="R2996" t="s">
        <v>8357</v>
      </c>
      <c r="S2996" t="s">
        <v>8303</v>
      </c>
      <c r="T2996" t="b">
        <v>1</v>
      </c>
    </row>
    <row r="2997" spans="1:20" ht="66" x14ac:dyDescent="0.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 s="9">
        <f>(I2997/86400)+25569+(-5/24)</f>
        <v>42754.456840277773</v>
      </c>
      <c r="K2997">
        <v>1482249471</v>
      </c>
      <c r="L2997" s="9">
        <f>($K2997/86400)+DATE(1970,1,1)</f>
        <v>42724.665173611109</v>
      </c>
      <c r="M2997" t="b">
        <v>0</v>
      </c>
      <c r="N2997">
        <v>249</v>
      </c>
      <c r="O2997" s="5">
        <f>($E2997/$D2997)*100</f>
        <v>104.96000000000001</v>
      </c>
      <c r="P2997">
        <f>AVERAGE($E2997,$N2997)</f>
        <v>7996.5</v>
      </c>
      <c r="Q2997" t="s">
        <v>8317</v>
      </c>
      <c r="R2997" t="s">
        <v>8357</v>
      </c>
      <c r="S2997" t="s">
        <v>8303</v>
      </c>
      <c r="T2997" t="b">
        <v>1</v>
      </c>
    </row>
    <row r="2998" spans="1:20" ht="49.5" x14ac:dyDescent="0.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 s="9">
        <f>(I2998/86400)+25569+(-5/24)</f>
        <v>42150.704166666663</v>
      </c>
      <c r="K2998">
        <v>1427493240</v>
      </c>
      <c r="L2998" s="9">
        <f>($K2998/86400)+DATE(1970,1,1)</f>
        <v>42090.912499999999</v>
      </c>
      <c r="M2998" t="b">
        <v>0</v>
      </c>
      <c r="N2998">
        <v>392</v>
      </c>
      <c r="O2998" s="5">
        <f>($E2998/$D2998)*100</f>
        <v>171.94285714285715</v>
      </c>
      <c r="P2998">
        <f>AVERAGE($E2998,$N2998)</f>
        <v>30286</v>
      </c>
      <c r="Q2998" t="s">
        <v>8317</v>
      </c>
      <c r="R2998" t="s">
        <v>8357</v>
      </c>
      <c r="S2998" t="s">
        <v>8303</v>
      </c>
      <c r="T2998" t="b">
        <v>1</v>
      </c>
    </row>
    <row r="2999" spans="1:20" ht="66" x14ac:dyDescent="0.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 s="9">
        <f>(I2999/86400)+25569+(-5/24)</f>
        <v>42792.999305555553</v>
      </c>
      <c r="K2999">
        <v>1486661793</v>
      </c>
      <c r="L2999" s="9">
        <f>($K2999/86400)+DATE(1970,1,1)</f>
        <v>42775.733715277776</v>
      </c>
      <c r="M2999" t="b">
        <v>0</v>
      </c>
      <c r="N2999">
        <v>115</v>
      </c>
      <c r="O2999" s="5">
        <f>($E2999/$D2999)*100</f>
        <v>103.73000000000002</v>
      </c>
      <c r="P2999">
        <f>AVERAGE($E2999,$N2999)</f>
        <v>5244</v>
      </c>
      <c r="Q2999" t="s">
        <v>8317</v>
      </c>
      <c r="R2999" t="s">
        <v>8357</v>
      </c>
      <c r="S2999" t="s">
        <v>8303</v>
      </c>
      <c r="T2999" t="b">
        <v>1</v>
      </c>
    </row>
    <row r="3000" spans="1:20" ht="66" x14ac:dyDescent="0.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 s="9">
        <f>(I3000/86400)+25569+(-5/24)</f>
        <v>41805.975694444445</v>
      </c>
      <c r="K3000">
        <v>1400474329</v>
      </c>
      <c r="L3000" s="9">
        <f>($K3000/86400)+DATE(1970,1,1)</f>
        <v>41778.193622685183</v>
      </c>
      <c r="M3000" t="b">
        <v>0</v>
      </c>
      <c r="N3000">
        <v>433</v>
      </c>
      <c r="O3000" s="5">
        <f>($E3000/$D3000)*100</f>
        <v>103.029</v>
      </c>
      <c r="P3000">
        <f>AVERAGE($E3000,$N3000)</f>
        <v>25973.75</v>
      </c>
      <c r="Q3000" t="s">
        <v>8317</v>
      </c>
      <c r="R3000" t="s">
        <v>8357</v>
      </c>
      <c r="S3000" t="s">
        <v>8303</v>
      </c>
      <c r="T3000" t="b">
        <v>1</v>
      </c>
    </row>
    <row r="3001" spans="1:20" ht="49.5" x14ac:dyDescent="0.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 s="9">
        <f>(I3001/86400)+25569+(-5/24)</f>
        <v>42794.874999999993</v>
      </c>
      <c r="K3001">
        <v>1487094360</v>
      </c>
      <c r="L3001" s="9">
        <f>($K3001/86400)+DATE(1970,1,1)</f>
        <v>42780.740277777775</v>
      </c>
      <c r="M3001" t="b">
        <v>0</v>
      </c>
      <c r="N3001">
        <v>20</v>
      </c>
      <c r="O3001" s="5">
        <f>($E3001/$D3001)*100</f>
        <v>118.88888888888889</v>
      </c>
      <c r="P3001">
        <f>AVERAGE($E3001,$N3001)</f>
        <v>812.5</v>
      </c>
      <c r="Q3001" t="s">
        <v>8317</v>
      </c>
      <c r="R3001" t="s">
        <v>8357</v>
      </c>
      <c r="S3001" t="s">
        <v>8303</v>
      </c>
      <c r="T3001" t="b">
        <v>1</v>
      </c>
    </row>
    <row r="3002" spans="1:20" ht="66" x14ac:dyDescent="0.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 s="9">
        <f>(I3002/86400)+25569+(-5/24)</f>
        <v>42766.541666666664</v>
      </c>
      <c r="K3002">
        <v>1484682670</v>
      </c>
      <c r="L3002" s="9">
        <f>($K3002/86400)+DATE(1970,1,1)</f>
        <v>42752.827199074076</v>
      </c>
      <c r="M3002" t="b">
        <v>0</v>
      </c>
      <c r="N3002">
        <v>8</v>
      </c>
      <c r="O3002" s="5">
        <f>($E3002/$D3002)*100</f>
        <v>100</v>
      </c>
      <c r="P3002">
        <f>AVERAGE($E3002,$N3002)</f>
        <v>254</v>
      </c>
      <c r="Q3002" t="s">
        <v>8317</v>
      </c>
      <c r="R3002" t="s">
        <v>8357</v>
      </c>
      <c r="S3002" t="s">
        <v>8303</v>
      </c>
      <c r="T3002" t="b">
        <v>1</v>
      </c>
    </row>
    <row r="3003" spans="1:20" ht="66" x14ac:dyDescent="0.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 s="9">
        <f>(I3003/86400)+25569+(-5/24)</f>
        <v>42564.687291666669</v>
      </c>
      <c r="K3003">
        <v>1465853382</v>
      </c>
      <c r="L3003" s="9">
        <f>($K3003/86400)+DATE(1970,1,1)</f>
        <v>42534.895625000005</v>
      </c>
      <c r="M3003" t="b">
        <v>0</v>
      </c>
      <c r="N3003">
        <v>175</v>
      </c>
      <c r="O3003" s="5">
        <f>($E3003/$D3003)*100</f>
        <v>318.69988910451895</v>
      </c>
      <c r="P3003">
        <f>AVERAGE($E3003,$N3003)</f>
        <v>11583.004999999999</v>
      </c>
      <c r="Q3003" t="s">
        <v>8317</v>
      </c>
      <c r="R3003" t="s">
        <v>8357</v>
      </c>
      <c r="S3003" t="s">
        <v>8303</v>
      </c>
      <c r="T3003" t="b">
        <v>1</v>
      </c>
    </row>
    <row r="3004" spans="1:20" ht="33" x14ac:dyDescent="0.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 s="9">
        <f>(I3004/86400)+25569+(-5/24)</f>
        <v>41269.627916666665</v>
      </c>
      <c r="K3004">
        <v>1353960252</v>
      </c>
      <c r="L3004" s="9">
        <f>($K3004/86400)+DATE(1970,1,1)</f>
        <v>41239.83625</v>
      </c>
      <c r="M3004" t="b">
        <v>0</v>
      </c>
      <c r="N3004">
        <v>104</v>
      </c>
      <c r="O3004" s="5">
        <f>($E3004/$D3004)*100</f>
        <v>108.50614285714286</v>
      </c>
      <c r="P3004">
        <f>AVERAGE($E3004,$N3004)</f>
        <v>3849.7150000000001</v>
      </c>
      <c r="Q3004" t="s">
        <v>8317</v>
      </c>
      <c r="R3004" t="s">
        <v>8357</v>
      </c>
      <c r="S3004" t="s">
        <v>8303</v>
      </c>
      <c r="T3004" t="b">
        <v>1</v>
      </c>
    </row>
    <row r="3005" spans="1:20" ht="66" x14ac:dyDescent="0.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 s="9">
        <f>(I3005/86400)+25569+(-5/24)</f>
        <v>42430.040972222218</v>
      </c>
      <c r="K3005">
        <v>1454098976</v>
      </c>
      <c r="L3005" s="9">
        <f>($K3005/86400)+DATE(1970,1,1)</f>
        <v>42398.849259259259</v>
      </c>
      <c r="M3005" t="b">
        <v>0</v>
      </c>
      <c r="N3005">
        <v>17</v>
      </c>
      <c r="O3005" s="5">
        <f>($E3005/$D3005)*100</f>
        <v>101.16666666666667</v>
      </c>
      <c r="P3005">
        <f>AVERAGE($E3005,$N3005)</f>
        <v>1526</v>
      </c>
      <c r="Q3005" t="s">
        <v>8317</v>
      </c>
      <c r="R3005" t="s">
        <v>8357</v>
      </c>
      <c r="S3005" t="s">
        <v>8303</v>
      </c>
      <c r="T3005" t="b">
        <v>1</v>
      </c>
    </row>
    <row r="3006" spans="1:20" ht="66" x14ac:dyDescent="0.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 s="9">
        <f>(I3006/86400)+25569+(-5/24)</f>
        <v>41958.714398148142</v>
      </c>
      <c r="K3006">
        <v>1413493724</v>
      </c>
      <c r="L3006" s="9">
        <f>($K3006/86400)+DATE(1970,1,1)</f>
        <v>41928.881064814814</v>
      </c>
      <c r="M3006" t="b">
        <v>0</v>
      </c>
      <c r="N3006">
        <v>277</v>
      </c>
      <c r="O3006" s="5">
        <f>($E3006/$D3006)*100</f>
        <v>112.815</v>
      </c>
      <c r="P3006">
        <f>AVERAGE($E3006,$N3006)</f>
        <v>22701.5</v>
      </c>
      <c r="Q3006" t="s">
        <v>8317</v>
      </c>
      <c r="R3006" t="s">
        <v>8357</v>
      </c>
      <c r="S3006" t="s">
        <v>8303</v>
      </c>
      <c r="T3006" t="b">
        <v>1</v>
      </c>
    </row>
    <row r="3007" spans="1:20" ht="66" x14ac:dyDescent="0.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 s="9">
        <f>(I3007/86400)+25569+(-5/24)</f>
        <v>41918.466493055552</v>
      </c>
      <c r="K3007">
        <v>1410019905</v>
      </c>
      <c r="L3007" s="9">
        <f>($K3007/86400)+DATE(1970,1,1)</f>
        <v>41888.674826388888</v>
      </c>
      <c r="M3007" t="b">
        <v>0</v>
      </c>
      <c r="N3007">
        <v>118</v>
      </c>
      <c r="O3007" s="5">
        <f>($E3007/$D3007)*100</f>
        <v>120.49622641509434</v>
      </c>
      <c r="P3007">
        <f>AVERAGE($E3007,$N3007)</f>
        <v>6445.3</v>
      </c>
      <c r="Q3007" t="s">
        <v>8317</v>
      </c>
      <c r="R3007" t="s">
        <v>8357</v>
      </c>
      <c r="S3007" t="s">
        <v>8303</v>
      </c>
      <c r="T3007" t="b">
        <v>1</v>
      </c>
    </row>
    <row r="3008" spans="1:20" ht="49.5" x14ac:dyDescent="0.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 s="9">
        <f>(I3008/86400)+25569+(-5/24)</f>
        <v>41987.54850694444</v>
      </c>
      <c r="K3008">
        <v>1415988591</v>
      </c>
      <c r="L3008" s="9">
        <f>($K3008/86400)+DATE(1970,1,1)</f>
        <v>41957.756840277776</v>
      </c>
      <c r="M3008" t="b">
        <v>0</v>
      </c>
      <c r="N3008">
        <v>97</v>
      </c>
      <c r="O3008" s="5">
        <f>($E3008/$D3008)*100</f>
        <v>107.74999999999999</v>
      </c>
      <c r="P3008">
        <f>AVERAGE($E3008,$N3008)</f>
        <v>4358.5</v>
      </c>
      <c r="Q3008" t="s">
        <v>8317</v>
      </c>
      <c r="R3008" t="s">
        <v>8357</v>
      </c>
      <c r="S3008" t="s">
        <v>8303</v>
      </c>
      <c r="T3008" t="b">
        <v>1</v>
      </c>
    </row>
    <row r="3009" spans="1:20" ht="33" x14ac:dyDescent="0.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 s="9">
        <f>(I3009/86400)+25569+(-5/24)</f>
        <v>42119.007905092592</v>
      </c>
      <c r="K3009">
        <v>1428124283</v>
      </c>
      <c r="L3009" s="9">
        <f>($K3009/86400)+DATE(1970,1,1)</f>
        <v>42098.216238425928</v>
      </c>
      <c r="M3009" t="b">
        <v>0</v>
      </c>
      <c r="N3009">
        <v>20</v>
      </c>
      <c r="O3009" s="5">
        <f>($E3009/$D3009)*100</f>
        <v>180</v>
      </c>
      <c r="P3009">
        <f>AVERAGE($E3009,$N3009)</f>
        <v>550</v>
      </c>
      <c r="Q3009" t="s">
        <v>8317</v>
      </c>
      <c r="R3009" t="s">
        <v>8357</v>
      </c>
      <c r="S3009" t="s">
        <v>8303</v>
      </c>
      <c r="T3009" t="b">
        <v>1</v>
      </c>
    </row>
    <row r="3010" spans="1:20" ht="49.5" x14ac:dyDescent="0.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 s="9">
        <f>(I3010/86400)+25569+(-5/24)</f>
        <v>42390.003692129627</v>
      </c>
      <c r="K3010">
        <v>1450760719</v>
      </c>
      <c r="L3010" s="9">
        <f>($K3010/86400)+DATE(1970,1,1)</f>
        <v>42360.212025462963</v>
      </c>
      <c r="M3010" t="b">
        <v>0</v>
      </c>
      <c r="N3010">
        <v>26</v>
      </c>
      <c r="O3010" s="5">
        <f>($E3010/$D3010)*100</f>
        <v>101.16666666666667</v>
      </c>
      <c r="P3010">
        <f>AVERAGE($E3010,$N3010)</f>
        <v>1530.5</v>
      </c>
      <c r="Q3010" t="s">
        <v>8317</v>
      </c>
      <c r="R3010" t="s">
        <v>8357</v>
      </c>
      <c r="S3010" t="s">
        <v>8303</v>
      </c>
      <c r="T3010" t="b">
        <v>1</v>
      </c>
    </row>
    <row r="3011" spans="1:20" ht="66" x14ac:dyDescent="0.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 s="9">
        <f>(I3011/86400)+25569+(-5/24)</f>
        <v>41969.403240740743</v>
      </c>
      <c r="K3011">
        <v>1414417240</v>
      </c>
      <c r="L3011" s="9">
        <f>($K3011/86400)+DATE(1970,1,1)</f>
        <v>41939.569907407407</v>
      </c>
      <c r="M3011" t="b">
        <v>0</v>
      </c>
      <c r="N3011">
        <v>128</v>
      </c>
      <c r="O3011" s="5">
        <f>($E3011/$D3011)*100</f>
        <v>119.756</v>
      </c>
      <c r="P3011">
        <f>AVERAGE($E3011,$N3011)</f>
        <v>15033.5</v>
      </c>
      <c r="Q3011" t="s">
        <v>8317</v>
      </c>
      <c r="R3011" t="s">
        <v>8357</v>
      </c>
      <c r="S3011" t="s">
        <v>8303</v>
      </c>
      <c r="T3011" t="b">
        <v>1</v>
      </c>
    </row>
    <row r="3012" spans="1:20" ht="66" x14ac:dyDescent="0.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 s="9">
        <f>(I3012/86400)+25569+(-5/24)</f>
        <v>42056.624062499999</v>
      </c>
      <c r="K3012">
        <v>1419364719</v>
      </c>
      <c r="L3012" s="9">
        <f>($K3012/86400)+DATE(1970,1,1)</f>
        <v>41996.832395833335</v>
      </c>
      <c r="M3012" t="b">
        <v>0</v>
      </c>
      <c r="N3012">
        <v>15</v>
      </c>
      <c r="O3012" s="5">
        <f>($E3012/$D3012)*100</f>
        <v>158</v>
      </c>
      <c r="P3012">
        <f>AVERAGE($E3012,$N3012)</f>
        <v>1192.5</v>
      </c>
      <c r="Q3012" t="s">
        <v>8317</v>
      </c>
      <c r="R3012" t="s">
        <v>8357</v>
      </c>
      <c r="S3012" t="s">
        <v>8303</v>
      </c>
      <c r="T3012" t="b">
        <v>1</v>
      </c>
    </row>
    <row r="3013" spans="1:20" ht="49.5" x14ac:dyDescent="0.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 s="9">
        <f>(I3013/86400)+25569+(-5/24)</f>
        <v>42361.749305555553</v>
      </c>
      <c r="K3013">
        <v>1448536516</v>
      </c>
      <c r="L3013" s="9">
        <f>($K3013/86400)+DATE(1970,1,1)</f>
        <v>42334.468935185185</v>
      </c>
      <c r="M3013" t="b">
        <v>0</v>
      </c>
      <c r="N3013">
        <v>25</v>
      </c>
      <c r="O3013" s="5">
        <f>($E3013/$D3013)*100</f>
        <v>123.66666666666666</v>
      </c>
      <c r="P3013">
        <f>AVERAGE($E3013,$N3013)</f>
        <v>198</v>
      </c>
      <c r="Q3013" t="s">
        <v>8317</v>
      </c>
      <c r="R3013" t="s">
        <v>8357</v>
      </c>
      <c r="S3013" t="s">
        <v>8303</v>
      </c>
      <c r="T3013" t="b">
        <v>1</v>
      </c>
    </row>
    <row r="3014" spans="1:20" ht="49.5" x14ac:dyDescent="0.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 s="9">
        <f>(I3014/86400)+25569+(-5/24)</f>
        <v>42045.494560185187</v>
      </c>
      <c r="K3014">
        <v>1421772730</v>
      </c>
      <c r="L3014" s="9">
        <f>($K3014/86400)+DATE(1970,1,1)</f>
        <v>42024.702893518523</v>
      </c>
      <c r="M3014" t="b">
        <v>0</v>
      </c>
      <c r="N3014">
        <v>55</v>
      </c>
      <c r="O3014" s="5">
        <f>($E3014/$D3014)*100</f>
        <v>117.12499999999999</v>
      </c>
      <c r="P3014">
        <f>AVERAGE($E3014,$N3014)</f>
        <v>2370</v>
      </c>
      <c r="Q3014" t="s">
        <v>8317</v>
      </c>
      <c r="R3014" t="s">
        <v>8357</v>
      </c>
      <c r="S3014" t="s">
        <v>8303</v>
      </c>
      <c r="T3014" t="b">
        <v>1</v>
      </c>
    </row>
    <row r="3015" spans="1:20" ht="49.5" x14ac:dyDescent="0.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 s="9">
        <f>(I3015/86400)+25569+(-5/24)</f>
        <v>42176.627881944441</v>
      </c>
      <c r="K3015">
        <v>1432325049</v>
      </c>
      <c r="L3015" s="9">
        <f>($K3015/86400)+DATE(1970,1,1)</f>
        <v>42146.836215277777</v>
      </c>
      <c r="M3015" t="b">
        <v>0</v>
      </c>
      <c r="N3015">
        <v>107</v>
      </c>
      <c r="O3015" s="5">
        <f>($E3015/$D3015)*100</f>
        <v>156.96</v>
      </c>
      <c r="P3015">
        <f>AVERAGE($E3015,$N3015)</f>
        <v>7901.5</v>
      </c>
      <c r="Q3015" t="s">
        <v>8317</v>
      </c>
      <c r="R3015" t="s">
        <v>8357</v>
      </c>
      <c r="S3015" t="s">
        <v>8303</v>
      </c>
      <c r="T3015" t="b">
        <v>1</v>
      </c>
    </row>
    <row r="3016" spans="1:20" ht="66" x14ac:dyDescent="0.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 s="9">
        <f>(I3016/86400)+25569+(-5/24)</f>
        <v>41948</v>
      </c>
      <c r="K3016">
        <v>1412737080</v>
      </c>
      <c r="L3016" s="9">
        <f>($K3016/86400)+DATE(1970,1,1)</f>
        <v>41920.123611111107</v>
      </c>
      <c r="M3016" t="b">
        <v>0</v>
      </c>
      <c r="N3016">
        <v>557</v>
      </c>
      <c r="O3016" s="5">
        <f>($E3016/$D3016)*100</f>
        <v>113.104</v>
      </c>
      <c r="P3016">
        <f>AVERAGE($E3016,$N3016)</f>
        <v>14416.5</v>
      </c>
      <c r="Q3016" t="s">
        <v>8317</v>
      </c>
      <c r="R3016" t="s">
        <v>8357</v>
      </c>
      <c r="S3016" t="s">
        <v>8303</v>
      </c>
      <c r="T3016" t="b">
        <v>1</v>
      </c>
    </row>
    <row r="3017" spans="1:20" ht="49.5" x14ac:dyDescent="0.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 s="9">
        <f>(I3017/86400)+25569+(-5/24)</f>
        <v>41800.958333333328</v>
      </c>
      <c r="K3017">
        <v>1401125238</v>
      </c>
      <c r="L3017" s="9">
        <f>($K3017/86400)+DATE(1970,1,1)</f>
        <v>41785.72729166667</v>
      </c>
      <c r="M3017" t="b">
        <v>0</v>
      </c>
      <c r="N3017">
        <v>40</v>
      </c>
      <c r="O3017" s="5">
        <f>($E3017/$D3017)*100</f>
        <v>103.17647058823529</v>
      </c>
      <c r="P3017">
        <f>AVERAGE($E3017,$N3017)</f>
        <v>1774</v>
      </c>
      <c r="Q3017" t="s">
        <v>8317</v>
      </c>
      <c r="R3017" t="s">
        <v>8357</v>
      </c>
      <c r="S3017" t="s">
        <v>8303</v>
      </c>
      <c r="T3017" t="b">
        <v>1</v>
      </c>
    </row>
    <row r="3018" spans="1:20" ht="66" x14ac:dyDescent="0.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 s="9">
        <f>(I3018/86400)+25569+(-5/24)</f>
        <v>41838.339722222219</v>
      </c>
      <c r="K3018">
        <v>1400504952</v>
      </c>
      <c r="L3018" s="9">
        <f>($K3018/86400)+DATE(1970,1,1)</f>
        <v>41778.548055555555</v>
      </c>
      <c r="M3018" t="b">
        <v>0</v>
      </c>
      <c r="N3018">
        <v>36</v>
      </c>
      <c r="O3018" s="5">
        <f>($E3018/$D3018)*100</f>
        <v>102.61176470588236</v>
      </c>
      <c r="P3018">
        <f>AVERAGE($E3018,$N3018)</f>
        <v>4379</v>
      </c>
      <c r="Q3018" t="s">
        <v>8317</v>
      </c>
      <c r="R3018" t="s">
        <v>8357</v>
      </c>
      <c r="S3018" t="s">
        <v>8303</v>
      </c>
      <c r="T3018" t="b">
        <v>1</v>
      </c>
    </row>
    <row r="3019" spans="1:20" ht="66" x14ac:dyDescent="0.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 s="9">
        <f>(I3019/86400)+25569+(-5/24)</f>
        <v>41871.641701388886</v>
      </c>
      <c r="K3019">
        <v>1405974243</v>
      </c>
      <c r="L3019" s="9">
        <f>($K3019/86400)+DATE(1970,1,1)</f>
        <v>41841.850034722222</v>
      </c>
      <c r="M3019" t="b">
        <v>0</v>
      </c>
      <c r="N3019">
        <v>159</v>
      </c>
      <c r="O3019" s="5">
        <f>($E3019/$D3019)*100</f>
        <v>105.84090909090908</v>
      </c>
      <c r="P3019">
        <f>AVERAGE($E3019,$N3019)</f>
        <v>11722</v>
      </c>
      <c r="Q3019" t="s">
        <v>8317</v>
      </c>
      <c r="R3019" t="s">
        <v>8357</v>
      </c>
      <c r="S3019" t="s">
        <v>8303</v>
      </c>
      <c r="T3019" t="b">
        <v>1</v>
      </c>
    </row>
    <row r="3020" spans="1:20" ht="66" x14ac:dyDescent="0.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 s="9">
        <f>(I3020/86400)+25569+(-5/24)</f>
        <v>42205.708333333336</v>
      </c>
      <c r="K3020">
        <v>1433747376</v>
      </c>
      <c r="L3020" s="9">
        <f>($K3020/86400)+DATE(1970,1,1)</f>
        <v>42163.298333333332</v>
      </c>
      <c r="M3020" t="b">
        <v>0</v>
      </c>
      <c r="N3020">
        <v>41</v>
      </c>
      <c r="O3020" s="5">
        <f>($E3020/$D3020)*100</f>
        <v>100.71428571428571</v>
      </c>
      <c r="P3020">
        <f>AVERAGE($E3020,$N3020)</f>
        <v>2135.5</v>
      </c>
      <c r="Q3020" t="s">
        <v>8317</v>
      </c>
      <c r="R3020" t="s">
        <v>8357</v>
      </c>
      <c r="S3020" t="s">
        <v>8303</v>
      </c>
      <c r="T3020" t="b">
        <v>1</v>
      </c>
    </row>
    <row r="3021" spans="1:20" ht="66" x14ac:dyDescent="0.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 s="9">
        <f>(I3021/86400)+25569+(-5/24)</f>
        <v>41785.916666666664</v>
      </c>
      <c r="K3021">
        <v>1398801620</v>
      </c>
      <c r="L3021" s="9">
        <f>($K3021/86400)+DATE(1970,1,1)</f>
        <v>41758.833564814813</v>
      </c>
      <c r="M3021" t="b">
        <v>0</v>
      </c>
      <c r="N3021">
        <v>226</v>
      </c>
      <c r="O3021" s="5">
        <f>($E3021/$D3021)*100</f>
        <v>121.23333333333332</v>
      </c>
      <c r="P3021">
        <f>AVERAGE($E3021,$N3021)</f>
        <v>9205.5</v>
      </c>
      <c r="Q3021" t="s">
        <v>8317</v>
      </c>
      <c r="R3021" t="s">
        <v>8357</v>
      </c>
      <c r="S3021" t="s">
        <v>8303</v>
      </c>
      <c r="T3021" t="b">
        <v>1</v>
      </c>
    </row>
    <row r="3022" spans="1:20" ht="66" x14ac:dyDescent="0.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 s="9">
        <f>(I3022/86400)+25569+(-5/24)</f>
        <v>42230.638113425921</v>
      </c>
      <c r="K3022">
        <v>1434399533</v>
      </c>
      <c r="L3022" s="9">
        <f>($K3022/86400)+DATE(1970,1,1)</f>
        <v>42170.846446759257</v>
      </c>
      <c r="M3022" t="b">
        <v>0</v>
      </c>
      <c r="N3022">
        <v>30</v>
      </c>
      <c r="O3022" s="5">
        <f>($E3022/$D3022)*100</f>
        <v>100.57142857142858</v>
      </c>
      <c r="P3022">
        <f>AVERAGE($E3022,$N3022)</f>
        <v>3535</v>
      </c>
      <c r="Q3022" t="s">
        <v>8317</v>
      </c>
      <c r="R3022" t="s">
        <v>8357</v>
      </c>
      <c r="S3022" t="s">
        <v>8303</v>
      </c>
      <c r="T3022" t="b">
        <v>1</v>
      </c>
    </row>
    <row r="3023" spans="1:20" ht="66" x14ac:dyDescent="0.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 s="9">
        <f>(I3023/86400)+25569+(-5/24)</f>
        <v>42696.040972222218</v>
      </c>
      <c r="K3023">
        <v>1476715869</v>
      </c>
      <c r="L3023" s="9">
        <f>($K3023/86400)+DATE(1970,1,1)</f>
        <v>42660.618854166663</v>
      </c>
      <c r="M3023" t="b">
        <v>0</v>
      </c>
      <c r="N3023">
        <v>103</v>
      </c>
      <c r="O3023" s="5">
        <f>($E3023/$D3023)*100</f>
        <v>116.02222222222223</v>
      </c>
      <c r="P3023">
        <f>AVERAGE($E3023,$N3023)</f>
        <v>2662</v>
      </c>
      <c r="Q3023" t="s">
        <v>8317</v>
      </c>
      <c r="R3023" t="s">
        <v>8357</v>
      </c>
      <c r="S3023" t="s">
        <v>8303</v>
      </c>
      <c r="T3023" t="b">
        <v>1</v>
      </c>
    </row>
    <row r="3024" spans="1:20" ht="66" x14ac:dyDescent="0.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 s="9">
        <f>(I3024/86400)+25569+(-5/24)</f>
        <v>42609.745474537034</v>
      </c>
      <c r="K3024">
        <v>1468450409</v>
      </c>
      <c r="L3024" s="9">
        <f>($K3024/86400)+DATE(1970,1,1)</f>
        <v>42564.95380787037</v>
      </c>
      <c r="M3024" t="b">
        <v>0</v>
      </c>
      <c r="N3024">
        <v>62</v>
      </c>
      <c r="O3024" s="5">
        <f>($E3024/$D3024)*100</f>
        <v>100.88</v>
      </c>
      <c r="P3024">
        <f>AVERAGE($E3024,$N3024)</f>
        <v>5075</v>
      </c>
      <c r="Q3024" t="s">
        <v>8317</v>
      </c>
      <c r="R3024" t="s">
        <v>8357</v>
      </c>
      <c r="S3024" t="s">
        <v>8303</v>
      </c>
      <c r="T3024" t="b">
        <v>1</v>
      </c>
    </row>
    <row r="3025" spans="1:20" ht="66" x14ac:dyDescent="0.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 s="9">
        <f>(I3025/86400)+25569+(-5/24)</f>
        <v>42166.467430555553</v>
      </c>
      <c r="K3025">
        <v>1430151186</v>
      </c>
      <c r="L3025" s="9">
        <f>($K3025/86400)+DATE(1970,1,1)</f>
        <v>42121.675763888888</v>
      </c>
      <c r="M3025" t="b">
        <v>0</v>
      </c>
      <c r="N3025">
        <v>6</v>
      </c>
      <c r="O3025" s="5">
        <f>($E3025/$D3025)*100</f>
        <v>103</v>
      </c>
      <c r="P3025">
        <f>AVERAGE($E3025,$N3025)</f>
        <v>363.5</v>
      </c>
      <c r="Q3025" t="s">
        <v>8317</v>
      </c>
      <c r="R3025" t="s">
        <v>8357</v>
      </c>
      <c r="S3025" t="s">
        <v>8303</v>
      </c>
      <c r="T3025" t="b">
        <v>1</v>
      </c>
    </row>
    <row r="3026" spans="1:20" ht="66" x14ac:dyDescent="0.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 s="9">
        <f>(I3026/86400)+25569+(-5/24)</f>
        <v>41188.785590277774</v>
      </c>
      <c r="K3026">
        <v>1346975475</v>
      </c>
      <c r="L3026" s="9">
        <f>($K3026/86400)+DATE(1970,1,1)</f>
        <v>41158.993923611109</v>
      </c>
      <c r="M3026" t="b">
        <v>0</v>
      </c>
      <c r="N3026">
        <v>182</v>
      </c>
      <c r="O3026" s="5">
        <f>($E3026/$D3026)*100</f>
        <v>246.42</v>
      </c>
      <c r="P3026">
        <f>AVERAGE($E3026,$N3026)</f>
        <v>6251.5</v>
      </c>
      <c r="Q3026" t="s">
        <v>8317</v>
      </c>
      <c r="R3026" t="s">
        <v>8357</v>
      </c>
      <c r="S3026" t="s">
        <v>8303</v>
      </c>
      <c r="T3026" t="b">
        <v>1</v>
      </c>
    </row>
    <row r="3027" spans="1:20" ht="49.5" x14ac:dyDescent="0.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 s="9">
        <f>(I3027/86400)+25569+(-5/24)</f>
        <v>41789.458333333328</v>
      </c>
      <c r="K3027">
        <v>1399032813</v>
      </c>
      <c r="L3027" s="9">
        <f>($K3027/86400)+DATE(1970,1,1)</f>
        <v>41761.509409722225</v>
      </c>
      <c r="M3027" t="b">
        <v>0</v>
      </c>
      <c r="N3027">
        <v>145</v>
      </c>
      <c r="O3027" s="5">
        <f>($E3027/$D3027)*100</f>
        <v>302.2</v>
      </c>
      <c r="P3027">
        <f>AVERAGE($E3027,$N3027)</f>
        <v>3850</v>
      </c>
      <c r="Q3027" t="s">
        <v>8317</v>
      </c>
      <c r="R3027" t="s">
        <v>8357</v>
      </c>
      <c r="S3027" t="s">
        <v>8303</v>
      </c>
      <c r="T3027" t="b">
        <v>1</v>
      </c>
    </row>
    <row r="3028" spans="1:20" ht="66" x14ac:dyDescent="0.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 s="9">
        <f>(I3028/86400)+25569+(-5/24)</f>
        <v>42797.251064814809</v>
      </c>
      <c r="K3028">
        <v>1487329292</v>
      </c>
      <c r="L3028" s="9">
        <f>($K3028/86400)+DATE(1970,1,1)</f>
        <v>42783.459398148145</v>
      </c>
      <c r="M3028" t="b">
        <v>0</v>
      </c>
      <c r="N3028">
        <v>25</v>
      </c>
      <c r="O3028" s="5">
        <f>($E3028/$D3028)*100</f>
        <v>143.33333333333334</v>
      </c>
      <c r="P3028">
        <f>AVERAGE($E3028,$N3028)</f>
        <v>657.5</v>
      </c>
      <c r="Q3028" t="s">
        <v>8317</v>
      </c>
      <c r="R3028" t="s">
        <v>8357</v>
      </c>
      <c r="S3028" t="s">
        <v>8303</v>
      </c>
      <c r="T3028" t="b">
        <v>1</v>
      </c>
    </row>
    <row r="3029" spans="1:20" ht="49.5" x14ac:dyDescent="0.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 s="9">
        <f>(I3029/86400)+25569+(-5/24)</f>
        <v>42083.454293981478</v>
      </c>
      <c r="K3029">
        <v>1424278451</v>
      </c>
      <c r="L3029" s="9">
        <f>($K3029/86400)+DATE(1970,1,1)</f>
        <v>42053.704293981486</v>
      </c>
      <c r="M3029" t="b">
        <v>0</v>
      </c>
      <c r="N3029">
        <v>320</v>
      </c>
      <c r="O3029" s="5">
        <f>($E3029/$D3029)*100</f>
        <v>131.44</v>
      </c>
      <c r="P3029">
        <f>AVERAGE($E3029,$N3029)</f>
        <v>26448</v>
      </c>
      <c r="Q3029" t="s">
        <v>8317</v>
      </c>
      <c r="R3029" t="s">
        <v>8357</v>
      </c>
      <c r="S3029" t="s">
        <v>8303</v>
      </c>
      <c r="T3029" t="b">
        <v>1</v>
      </c>
    </row>
    <row r="3030" spans="1:20" ht="49.5" x14ac:dyDescent="0.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 s="9">
        <f>(I3030/86400)+25569+(-5/24)</f>
        <v>42597.055844907409</v>
      </c>
      <c r="K3030">
        <v>1468650025</v>
      </c>
      <c r="L3030" s="9">
        <f>($K3030/86400)+DATE(1970,1,1)</f>
        <v>42567.264178240745</v>
      </c>
      <c r="M3030" t="b">
        <v>0</v>
      </c>
      <c r="N3030">
        <v>99</v>
      </c>
      <c r="O3030" s="5">
        <f>($E3030/$D3030)*100</f>
        <v>168.01999999999998</v>
      </c>
      <c r="P3030">
        <f>AVERAGE($E3030,$N3030)</f>
        <v>4250</v>
      </c>
      <c r="Q3030" t="s">
        <v>8317</v>
      </c>
      <c r="R3030" t="s">
        <v>8357</v>
      </c>
      <c r="S3030" t="s">
        <v>8303</v>
      </c>
      <c r="T3030" t="b">
        <v>1</v>
      </c>
    </row>
    <row r="3031" spans="1:20" ht="66" x14ac:dyDescent="0.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 s="9">
        <f>(I3031/86400)+25569+(-5/24)</f>
        <v>41960.982638888883</v>
      </c>
      <c r="K3031">
        <v>1413824447</v>
      </c>
      <c r="L3031" s="9">
        <f>($K3031/86400)+DATE(1970,1,1)</f>
        <v>41932.708877314813</v>
      </c>
      <c r="M3031" t="b">
        <v>0</v>
      </c>
      <c r="N3031">
        <v>348</v>
      </c>
      <c r="O3031" s="5">
        <f>($E3031/$D3031)*100</f>
        <v>109.67666666666666</v>
      </c>
      <c r="P3031">
        <f>AVERAGE($E3031,$N3031)</f>
        <v>16625.5</v>
      </c>
      <c r="Q3031" t="s">
        <v>8317</v>
      </c>
      <c r="R3031" t="s">
        <v>8357</v>
      </c>
      <c r="S3031" t="s">
        <v>8303</v>
      </c>
      <c r="T3031" t="b">
        <v>1</v>
      </c>
    </row>
    <row r="3032" spans="1:20" ht="66" x14ac:dyDescent="0.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 s="9">
        <f>(I3032/86400)+25569+(-5/24)</f>
        <v>42263.5390162037</v>
      </c>
      <c r="K3032">
        <v>1439834171</v>
      </c>
      <c r="L3032" s="9">
        <f>($K3032/86400)+DATE(1970,1,1)</f>
        <v>42233.747349537036</v>
      </c>
      <c r="M3032" t="b">
        <v>0</v>
      </c>
      <c r="N3032">
        <v>41</v>
      </c>
      <c r="O3032" s="5">
        <f>($E3032/$D3032)*100</f>
        <v>106.6857142857143</v>
      </c>
      <c r="P3032">
        <f>AVERAGE($E3032,$N3032)</f>
        <v>954</v>
      </c>
      <c r="Q3032" t="s">
        <v>8317</v>
      </c>
      <c r="R3032" t="s">
        <v>8357</v>
      </c>
      <c r="S3032" t="s">
        <v>8303</v>
      </c>
      <c r="T3032" t="b">
        <v>1</v>
      </c>
    </row>
    <row r="3033" spans="1:20" ht="82.5" x14ac:dyDescent="0.3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 s="9">
        <f>(I3033/86400)+25569+(-5/24)</f>
        <v>42657.674155092587</v>
      </c>
      <c r="K3033">
        <v>1471295447</v>
      </c>
      <c r="L3033" s="9">
        <f>($K3033/86400)+DATE(1970,1,1)</f>
        <v>42597.882488425923</v>
      </c>
      <c r="M3033" t="b">
        <v>0</v>
      </c>
      <c r="N3033">
        <v>29</v>
      </c>
      <c r="O3033" s="5">
        <f>($E3033/$D3033)*100</f>
        <v>100</v>
      </c>
      <c r="P3033">
        <f>AVERAGE($E3033,$N3033)</f>
        <v>764.5</v>
      </c>
      <c r="Q3033" t="s">
        <v>8317</v>
      </c>
      <c r="R3033" t="s">
        <v>8357</v>
      </c>
      <c r="S3033" t="s">
        <v>8303</v>
      </c>
      <c r="T3033" t="b">
        <v>1</v>
      </c>
    </row>
    <row r="3034" spans="1:20" ht="66" x14ac:dyDescent="0.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 s="9">
        <f>(I3034/86400)+25569+(-5/24)</f>
        <v>42257.836331018516</v>
      </c>
      <c r="K3034">
        <v>1439341459</v>
      </c>
      <c r="L3034" s="9">
        <f>($K3034/86400)+DATE(1970,1,1)</f>
        <v>42228.044664351852</v>
      </c>
      <c r="M3034" t="b">
        <v>0</v>
      </c>
      <c r="N3034">
        <v>25</v>
      </c>
      <c r="O3034" s="5">
        <f>($E3034/$D3034)*100</f>
        <v>127.2</v>
      </c>
      <c r="P3034">
        <f>AVERAGE($E3034,$N3034)</f>
        <v>648.5</v>
      </c>
      <c r="Q3034" t="s">
        <v>8317</v>
      </c>
      <c r="R3034" t="s">
        <v>8357</v>
      </c>
      <c r="S3034" t="s">
        <v>8303</v>
      </c>
      <c r="T3034" t="b">
        <v>1</v>
      </c>
    </row>
    <row r="3035" spans="1:20" ht="49.5" x14ac:dyDescent="0.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 s="9">
        <f>(I3035/86400)+25569+(-5/24)</f>
        <v>42599.901909722219</v>
      </c>
      <c r="K3035">
        <v>1468895925</v>
      </c>
      <c r="L3035" s="9">
        <f>($K3035/86400)+DATE(1970,1,1)</f>
        <v>42570.110243055555</v>
      </c>
      <c r="M3035" t="b">
        <v>0</v>
      </c>
      <c r="N3035">
        <v>23</v>
      </c>
      <c r="O3035" s="5">
        <f>($E3035/$D3035)*100</f>
        <v>146.53333333333333</v>
      </c>
      <c r="P3035">
        <f>AVERAGE($E3035,$N3035)</f>
        <v>2209.5</v>
      </c>
      <c r="Q3035" t="s">
        <v>8317</v>
      </c>
      <c r="R3035" t="s">
        <v>8357</v>
      </c>
      <c r="S3035" t="s">
        <v>8303</v>
      </c>
      <c r="T3035" t="b">
        <v>1</v>
      </c>
    </row>
    <row r="3036" spans="1:20" ht="82.5" x14ac:dyDescent="0.3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 s="9">
        <f>(I3036/86400)+25569+(-5/24)</f>
        <v>42674.957638888889</v>
      </c>
      <c r="K3036">
        <v>1475326255</v>
      </c>
      <c r="L3036" s="9">
        <f>($K3036/86400)+DATE(1970,1,1)</f>
        <v>42644.535358796296</v>
      </c>
      <c r="M3036" t="b">
        <v>0</v>
      </c>
      <c r="N3036">
        <v>1260</v>
      </c>
      <c r="O3036" s="5">
        <f>($E3036/$D3036)*100</f>
        <v>112.53599999999999</v>
      </c>
      <c r="P3036">
        <f>AVERAGE($E3036,$N3036)</f>
        <v>56898</v>
      </c>
      <c r="Q3036" t="s">
        <v>8317</v>
      </c>
      <c r="R3036" t="s">
        <v>8357</v>
      </c>
      <c r="S3036" t="s">
        <v>8303</v>
      </c>
      <c r="T3036" t="b">
        <v>1</v>
      </c>
    </row>
    <row r="3037" spans="1:20" ht="49.5" x14ac:dyDescent="0.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 s="9">
        <f>(I3037/86400)+25569+(-5/24)</f>
        <v>41398.351956018516</v>
      </c>
      <c r="K3037">
        <v>1365082009</v>
      </c>
      <c r="L3037" s="9">
        <f>($K3037/86400)+DATE(1970,1,1)</f>
        <v>41368.560289351852</v>
      </c>
      <c r="M3037" t="b">
        <v>0</v>
      </c>
      <c r="N3037">
        <v>307</v>
      </c>
      <c r="O3037" s="5">
        <f>($E3037/$D3037)*100</f>
        <v>108.78684000000001</v>
      </c>
      <c r="P3037">
        <f>AVERAGE($E3037,$N3037)</f>
        <v>13751.855</v>
      </c>
      <c r="Q3037" t="s">
        <v>8317</v>
      </c>
      <c r="R3037" t="s">
        <v>8357</v>
      </c>
      <c r="S3037" t="s">
        <v>8303</v>
      </c>
      <c r="T3037" t="b">
        <v>1</v>
      </c>
    </row>
    <row r="3038" spans="1:20" ht="66" x14ac:dyDescent="0.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 s="9">
        <f>(I3038/86400)+25569+(-5/24)</f>
        <v>41502.290972222218</v>
      </c>
      <c r="K3038">
        <v>1373568644</v>
      </c>
      <c r="L3038" s="9">
        <f>($K3038/86400)+DATE(1970,1,1)</f>
        <v>41466.785231481481</v>
      </c>
      <c r="M3038" t="b">
        <v>0</v>
      </c>
      <c r="N3038">
        <v>329</v>
      </c>
      <c r="O3038" s="5">
        <f>($E3038/$D3038)*100</f>
        <v>126.732</v>
      </c>
      <c r="P3038">
        <f>AVERAGE($E3038,$N3038)</f>
        <v>16006</v>
      </c>
      <c r="Q3038" t="s">
        <v>8317</v>
      </c>
      <c r="R3038" t="s">
        <v>8357</v>
      </c>
      <c r="S3038" t="s">
        <v>8303</v>
      </c>
      <c r="T3038" t="b">
        <v>1</v>
      </c>
    </row>
    <row r="3039" spans="1:20" ht="66" x14ac:dyDescent="0.3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 s="9">
        <f>(I3039/86400)+25569+(-5/24)</f>
        <v>40452.999305555553</v>
      </c>
      <c r="K3039">
        <v>1279574773</v>
      </c>
      <c r="L3039" s="9">
        <f>($K3039/86400)+DATE(1970,1,1)</f>
        <v>40378.893206018518</v>
      </c>
      <c r="M3039" t="b">
        <v>0</v>
      </c>
      <c r="N3039">
        <v>32</v>
      </c>
      <c r="O3039" s="5">
        <f>($E3039/$D3039)*100</f>
        <v>213.20000000000002</v>
      </c>
      <c r="P3039">
        <f>AVERAGE($E3039,$N3039)</f>
        <v>549</v>
      </c>
      <c r="Q3039" t="s">
        <v>8317</v>
      </c>
      <c r="R3039" t="s">
        <v>8357</v>
      </c>
      <c r="S3039" t="s">
        <v>8303</v>
      </c>
      <c r="T3039" t="b">
        <v>1</v>
      </c>
    </row>
    <row r="3040" spans="1:20" ht="66" x14ac:dyDescent="0.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 s="9">
        <f>(I3040/86400)+25569+(-5/24)</f>
        <v>42433.043946759259</v>
      </c>
      <c r="K3040">
        <v>1451887397</v>
      </c>
      <c r="L3040" s="9">
        <f>($K3040/86400)+DATE(1970,1,1)</f>
        <v>42373.252280092594</v>
      </c>
      <c r="M3040" t="b">
        <v>0</v>
      </c>
      <c r="N3040">
        <v>27</v>
      </c>
      <c r="O3040" s="5">
        <f>($E3040/$D3040)*100</f>
        <v>100.49999999999999</v>
      </c>
      <c r="P3040">
        <f>AVERAGE($E3040,$N3040)</f>
        <v>516</v>
      </c>
      <c r="Q3040" t="s">
        <v>8317</v>
      </c>
      <c r="R3040" t="s">
        <v>8357</v>
      </c>
      <c r="S3040" t="s">
        <v>8303</v>
      </c>
      <c r="T3040" t="b">
        <v>1</v>
      </c>
    </row>
    <row r="3041" spans="1:20" ht="49.5" x14ac:dyDescent="0.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 s="9">
        <f>(I3041/86400)+25569+(-5/24)</f>
        <v>41637.124305555553</v>
      </c>
      <c r="K3041">
        <v>1386011038</v>
      </c>
      <c r="L3041" s="9">
        <f>($K3041/86400)+DATE(1970,1,1)</f>
        <v>41610.794421296298</v>
      </c>
      <c r="M3041" t="b">
        <v>0</v>
      </c>
      <c r="N3041">
        <v>236</v>
      </c>
      <c r="O3041" s="5">
        <f>($E3041/$D3041)*100</f>
        <v>108.71389999999998</v>
      </c>
      <c r="P3041">
        <f>AVERAGE($E3041,$N3041)</f>
        <v>10989.39</v>
      </c>
      <c r="Q3041" t="s">
        <v>8317</v>
      </c>
      <c r="R3041" t="s">
        <v>8357</v>
      </c>
      <c r="S3041" t="s">
        <v>8303</v>
      </c>
      <c r="T3041" t="b">
        <v>1</v>
      </c>
    </row>
    <row r="3042" spans="1:20" ht="49.5" x14ac:dyDescent="0.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 s="9">
        <f>(I3042/86400)+25569+(-5/24)</f>
        <v>42181.749999999993</v>
      </c>
      <c r="K3042">
        <v>1434999621</v>
      </c>
      <c r="L3042" s="9">
        <f>($K3042/86400)+DATE(1970,1,1)</f>
        <v>42177.791909722218</v>
      </c>
      <c r="M3042" t="b">
        <v>0</v>
      </c>
      <c r="N3042">
        <v>42</v>
      </c>
      <c r="O3042" s="5">
        <f>($E3042/$D3042)*100</f>
        <v>107.5</v>
      </c>
      <c r="P3042">
        <f>AVERAGE($E3042,$N3042)</f>
        <v>1633.5</v>
      </c>
      <c r="Q3042" t="s">
        <v>8317</v>
      </c>
      <c r="R3042" t="s">
        <v>8357</v>
      </c>
      <c r="S3042" t="s">
        <v>8303</v>
      </c>
      <c r="T3042" t="b">
        <v>1</v>
      </c>
    </row>
    <row r="3043" spans="1:20" ht="33" x14ac:dyDescent="0.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 s="9">
        <f>(I3043/86400)+25569+(-5/24)</f>
        <v>42389.660277777781</v>
      </c>
      <c r="K3043">
        <v>1450731048</v>
      </c>
      <c r="L3043" s="9">
        <f>($K3043/86400)+DATE(1970,1,1)</f>
        <v>42359.868611111116</v>
      </c>
      <c r="M3043" t="b">
        <v>0</v>
      </c>
      <c r="N3043">
        <v>95</v>
      </c>
      <c r="O3043" s="5">
        <f>($E3043/$D3043)*100</f>
        <v>110.48192771084338</v>
      </c>
      <c r="P3043">
        <f>AVERAGE($E3043,$N3043)</f>
        <v>4632.5</v>
      </c>
      <c r="Q3043" t="s">
        <v>8317</v>
      </c>
      <c r="R3043" t="s">
        <v>8357</v>
      </c>
      <c r="S3043" t="s">
        <v>8303</v>
      </c>
      <c r="T3043" t="b">
        <v>1</v>
      </c>
    </row>
    <row r="3044" spans="1:20" ht="66" x14ac:dyDescent="0.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 s="9">
        <f>(I3044/86400)+25569+(-5/24)</f>
        <v>42283.479710648149</v>
      </c>
      <c r="K3044">
        <v>1441557047</v>
      </c>
      <c r="L3044" s="9">
        <f>($K3044/86400)+DATE(1970,1,1)</f>
        <v>42253.688043981485</v>
      </c>
      <c r="M3044" t="b">
        <v>0</v>
      </c>
      <c r="N3044">
        <v>37</v>
      </c>
      <c r="O3044" s="5">
        <f>($E3044/$D3044)*100</f>
        <v>128</v>
      </c>
      <c r="P3044">
        <f>AVERAGE($E3044,$N3044)</f>
        <v>978.5</v>
      </c>
      <c r="Q3044" t="s">
        <v>8317</v>
      </c>
      <c r="R3044" t="s">
        <v>8357</v>
      </c>
      <c r="S3044" t="s">
        <v>8303</v>
      </c>
      <c r="T3044" t="b">
        <v>1</v>
      </c>
    </row>
    <row r="3045" spans="1:20" ht="66" x14ac:dyDescent="0.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 s="9">
        <f>(I3045/86400)+25569+(-5/24)</f>
        <v>42109.909722222219</v>
      </c>
      <c r="K3045">
        <v>1426815699</v>
      </c>
      <c r="L3045" s="9">
        <f>($K3045/86400)+DATE(1970,1,1)</f>
        <v>42083.070590277777</v>
      </c>
      <c r="M3045" t="b">
        <v>0</v>
      </c>
      <c r="N3045">
        <v>128</v>
      </c>
      <c r="O3045" s="5">
        <f>($E3045/$D3045)*100</f>
        <v>110.00666666666667</v>
      </c>
      <c r="P3045">
        <f>AVERAGE($E3045,$N3045)</f>
        <v>8314.5</v>
      </c>
      <c r="Q3045" t="s">
        <v>8317</v>
      </c>
      <c r="R3045" t="s">
        <v>8357</v>
      </c>
      <c r="S3045" t="s">
        <v>8303</v>
      </c>
      <c r="T3045" t="b">
        <v>1</v>
      </c>
    </row>
    <row r="3046" spans="1:20" ht="49.5" x14ac:dyDescent="0.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 s="9">
        <f>(I3046/86400)+25569+(-5/24)</f>
        <v>42402.518495370365</v>
      </c>
      <c r="K3046">
        <v>1453137998</v>
      </c>
      <c r="L3046" s="9">
        <f>($K3046/86400)+DATE(1970,1,1)</f>
        <v>42387.7268287037</v>
      </c>
      <c r="M3046" t="b">
        <v>0</v>
      </c>
      <c r="N3046">
        <v>156</v>
      </c>
      <c r="O3046" s="5">
        <f>($E3046/$D3046)*100</f>
        <v>109.34166666666667</v>
      </c>
      <c r="P3046">
        <f>AVERAGE($E3046,$N3046)</f>
        <v>6638.5</v>
      </c>
      <c r="Q3046" t="s">
        <v>8317</v>
      </c>
      <c r="R3046" t="s">
        <v>8357</v>
      </c>
      <c r="S3046" t="s">
        <v>8303</v>
      </c>
      <c r="T3046" t="b">
        <v>1</v>
      </c>
    </row>
    <row r="3047" spans="1:20" ht="66" x14ac:dyDescent="0.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 s="9">
        <f>(I3047/86400)+25569+(-5/24)</f>
        <v>41872.947395833333</v>
      </c>
      <c r="K3047">
        <v>1406087055</v>
      </c>
      <c r="L3047" s="9">
        <f>($K3047/86400)+DATE(1970,1,1)</f>
        <v>41843.155729166669</v>
      </c>
      <c r="M3047" t="b">
        <v>0</v>
      </c>
      <c r="N3047">
        <v>64</v>
      </c>
      <c r="O3047" s="5">
        <f>($E3047/$D3047)*100</f>
        <v>132.70650000000001</v>
      </c>
      <c r="P3047">
        <f>AVERAGE($E3047,$N3047)</f>
        <v>2686.13</v>
      </c>
      <c r="Q3047" t="s">
        <v>8317</v>
      </c>
      <c r="R3047" t="s">
        <v>8357</v>
      </c>
      <c r="S3047" t="s">
        <v>8303</v>
      </c>
      <c r="T3047" t="b">
        <v>1</v>
      </c>
    </row>
    <row r="3048" spans="1:20" ht="66" x14ac:dyDescent="0.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 s="9">
        <f>(I3048/86400)+25569+(-5/24)</f>
        <v>41891.994444444441</v>
      </c>
      <c r="K3048">
        <v>1407784586</v>
      </c>
      <c r="L3048" s="9">
        <f>($K3048/86400)+DATE(1970,1,1)</f>
        <v>41862.803078703706</v>
      </c>
      <c r="M3048" t="b">
        <v>0</v>
      </c>
      <c r="N3048">
        <v>58</v>
      </c>
      <c r="O3048" s="5">
        <f>($E3048/$D3048)*100</f>
        <v>190.84810126582278</v>
      </c>
      <c r="P3048">
        <f>AVERAGE($E3048,$N3048)</f>
        <v>7567.5</v>
      </c>
      <c r="Q3048" t="s">
        <v>8317</v>
      </c>
      <c r="R3048" t="s">
        <v>8357</v>
      </c>
      <c r="S3048" t="s">
        <v>8303</v>
      </c>
      <c r="T3048" t="b">
        <v>1</v>
      </c>
    </row>
    <row r="3049" spans="1:20" ht="49.5" x14ac:dyDescent="0.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 s="9">
        <f>(I3049/86400)+25569+(-5/24)</f>
        <v>42487.344444444439</v>
      </c>
      <c r="K3049">
        <v>1457999054</v>
      </c>
      <c r="L3049" s="9">
        <f>($K3049/86400)+DATE(1970,1,1)</f>
        <v>42443.989050925928</v>
      </c>
      <c r="M3049" t="b">
        <v>0</v>
      </c>
      <c r="N3049">
        <v>20</v>
      </c>
      <c r="O3049" s="5">
        <f>($E3049/$D3049)*100</f>
        <v>149</v>
      </c>
      <c r="P3049">
        <f>AVERAGE($E3049,$N3049)</f>
        <v>382.5</v>
      </c>
      <c r="Q3049" t="s">
        <v>8317</v>
      </c>
      <c r="R3049" t="s">
        <v>8357</v>
      </c>
      <c r="S3049" t="s">
        <v>8303</v>
      </c>
      <c r="T3049" t="b">
        <v>1</v>
      </c>
    </row>
    <row r="3050" spans="1:20" ht="66" x14ac:dyDescent="0.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 s="9">
        <f>(I3050/86400)+25569+(-5/24)</f>
        <v>42004.681944444441</v>
      </c>
      <c r="K3050">
        <v>1417556262</v>
      </c>
      <c r="L3050" s="9">
        <f>($K3050/86400)+DATE(1970,1,1)</f>
        <v>41975.901180555556</v>
      </c>
      <c r="M3050" t="b">
        <v>0</v>
      </c>
      <c r="N3050">
        <v>47</v>
      </c>
      <c r="O3050" s="5">
        <f>($E3050/$D3050)*100</f>
        <v>166.4</v>
      </c>
      <c r="P3050">
        <f>AVERAGE($E3050,$N3050)</f>
        <v>4183.5</v>
      </c>
      <c r="Q3050" t="s">
        <v>8317</v>
      </c>
      <c r="R3050" t="s">
        <v>8357</v>
      </c>
      <c r="S3050" t="s">
        <v>8303</v>
      </c>
      <c r="T3050" t="b">
        <v>1</v>
      </c>
    </row>
    <row r="3051" spans="1:20" ht="66" x14ac:dyDescent="0.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 s="9">
        <f>(I3051/86400)+25569+(-5/24)</f>
        <v>42168.806192129625</v>
      </c>
      <c r="K3051">
        <v>1431649255</v>
      </c>
      <c r="L3051" s="9">
        <f>($K3051/86400)+DATE(1970,1,1)</f>
        <v>42139.014525462961</v>
      </c>
      <c r="M3051" t="b">
        <v>0</v>
      </c>
      <c r="N3051">
        <v>54</v>
      </c>
      <c r="O3051" s="5">
        <f>($E3051/$D3051)*100</f>
        <v>106.66666666666667</v>
      </c>
      <c r="P3051">
        <f>AVERAGE($E3051,$N3051)</f>
        <v>2027</v>
      </c>
      <c r="Q3051" t="s">
        <v>8317</v>
      </c>
      <c r="R3051" t="s">
        <v>8357</v>
      </c>
      <c r="S3051" t="s">
        <v>8303</v>
      </c>
      <c r="T3051" t="b">
        <v>1</v>
      </c>
    </row>
    <row r="3052" spans="1:20" ht="33" x14ac:dyDescent="0.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 s="9">
        <f>(I3052/86400)+25569+(-5/24)</f>
        <v>42494.960185185184</v>
      </c>
      <c r="K3052">
        <v>1459828960</v>
      </c>
      <c r="L3052" s="9">
        <f>($K3052/86400)+DATE(1970,1,1)</f>
        <v>42465.16851851852</v>
      </c>
      <c r="M3052" t="b">
        <v>0</v>
      </c>
      <c r="N3052">
        <v>9</v>
      </c>
      <c r="O3052" s="5">
        <f>($E3052/$D3052)*100</f>
        <v>106</v>
      </c>
      <c r="P3052">
        <f>AVERAGE($E3052,$N3052)</f>
        <v>322.5</v>
      </c>
      <c r="Q3052" t="s">
        <v>8317</v>
      </c>
      <c r="R3052" t="s">
        <v>8357</v>
      </c>
      <c r="S3052" t="s">
        <v>8303</v>
      </c>
      <c r="T3052" t="b">
        <v>1</v>
      </c>
    </row>
    <row r="3053" spans="1:20" ht="66" x14ac:dyDescent="0.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 s="9">
        <f>(I3053/86400)+25569+(-5/24)</f>
        <v>42774.207696759258</v>
      </c>
      <c r="K3053">
        <v>1483955945</v>
      </c>
      <c r="L3053" s="9">
        <f>($K3053/86400)+DATE(1970,1,1)</f>
        <v>42744.416030092594</v>
      </c>
      <c r="M3053" t="b">
        <v>1</v>
      </c>
      <c r="N3053">
        <v>35</v>
      </c>
      <c r="O3053" s="5">
        <f>($E3053/$D3053)*100</f>
        <v>23.62857142857143</v>
      </c>
      <c r="P3053">
        <f>AVERAGE($E3053,$N3053)</f>
        <v>431</v>
      </c>
      <c r="Q3053" t="s">
        <v>8317</v>
      </c>
      <c r="R3053" t="s">
        <v>8357</v>
      </c>
      <c r="S3053" t="s">
        <v>8303</v>
      </c>
      <c r="T3053" t="b">
        <v>0</v>
      </c>
    </row>
    <row r="3054" spans="1:20" ht="49.5" x14ac:dyDescent="0.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 s="9">
        <f>(I3054/86400)+25569+(-5/24)</f>
        <v>42152.457638888889</v>
      </c>
      <c r="K3054">
        <v>1430237094</v>
      </c>
      <c r="L3054" s="9">
        <f>($K3054/86400)+DATE(1970,1,1)</f>
        <v>42122.670069444444</v>
      </c>
      <c r="M3054" t="b">
        <v>0</v>
      </c>
      <c r="N3054">
        <v>2</v>
      </c>
      <c r="O3054" s="5">
        <f>($E3054/$D3054)*100</f>
        <v>0.15</v>
      </c>
      <c r="P3054">
        <f>AVERAGE($E3054,$N3054)</f>
        <v>38.5</v>
      </c>
      <c r="Q3054" t="s">
        <v>8317</v>
      </c>
      <c r="R3054" t="s">
        <v>8357</v>
      </c>
      <c r="S3054" t="s">
        <v>8303</v>
      </c>
      <c r="T3054" t="b">
        <v>0</v>
      </c>
    </row>
    <row r="3055" spans="1:20" ht="66" x14ac:dyDescent="0.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 s="9">
        <f>(I3055/86400)+25569+(-5/24)</f>
        <v>41913.957638888889</v>
      </c>
      <c r="K3055">
        <v>1407781013</v>
      </c>
      <c r="L3055" s="9">
        <f>($K3055/86400)+DATE(1970,1,1)</f>
        <v>41862.761724537035</v>
      </c>
      <c r="M3055" t="b">
        <v>0</v>
      </c>
      <c r="N3055">
        <v>3</v>
      </c>
      <c r="O3055" s="5">
        <f>($E3055/$D3055)*100</f>
        <v>0.4</v>
      </c>
      <c r="P3055">
        <f>AVERAGE($E3055,$N3055)</f>
        <v>21.5</v>
      </c>
      <c r="Q3055" t="s">
        <v>8317</v>
      </c>
      <c r="R3055" t="s">
        <v>8357</v>
      </c>
      <c r="S3055" t="s">
        <v>8303</v>
      </c>
      <c r="T3055" t="b">
        <v>0</v>
      </c>
    </row>
    <row r="3056" spans="1:20" ht="66" x14ac:dyDescent="0.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 s="9">
        <f>(I3056/86400)+25569+(-5/24)</f>
        <v>42064.836111111108</v>
      </c>
      <c r="K3056">
        <v>1422043154</v>
      </c>
      <c r="L3056" s="9">
        <f>($K3056/86400)+DATE(1970,1,1)</f>
        <v>42027.832800925928</v>
      </c>
      <c r="M3056" t="b">
        <v>0</v>
      </c>
      <c r="N3056">
        <v>0</v>
      </c>
      <c r="O3056" s="5">
        <f>($E3056/$D3056)*100</f>
        <v>0</v>
      </c>
      <c r="P3056">
        <f>AVERAGE($E3056,$N3056)</f>
        <v>0</v>
      </c>
      <c r="Q3056" t="s">
        <v>8317</v>
      </c>
      <c r="R3056" t="s">
        <v>8357</v>
      </c>
      <c r="S3056" t="s">
        <v>8303</v>
      </c>
      <c r="T3056" t="b">
        <v>0</v>
      </c>
    </row>
    <row r="3057" spans="1:20" ht="66" x14ac:dyDescent="0.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 s="9">
        <f>(I3057/86400)+25569+(-5/24)</f>
        <v>42013.749884259254</v>
      </c>
      <c r="K3057">
        <v>1415660390</v>
      </c>
      <c r="L3057" s="9">
        <f>($K3057/86400)+DATE(1970,1,1)</f>
        <v>41953.95821759259</v>
      </c>
      <c r="M3057" t="b">
        <v>0</v>
      </c>
      <c r="N3057">
        <v>1</v>
      </c>
      <c r="O3057" s="5">
        <f>($E3057/$D3057)*100</f>
        <v>5.0000000000000001E-3</v>
      </c>
      <c r="P3057">
        <f>AVERAGE($E3057,$N3057)</f>
        <v>1</v>
      </c>
      <c r="Q3057" t="s">
        <v>8317</v>
      </c>
      <c r="R3057" t="s">
        <v>8357</v>
      </c>
      <c r="S3057" t="s">
        <v>8303</v>
      </c>
      <c r="T3057" t="b">
        <v>0</v>
      </c>
    </row>
    <row r="3058" spans="1:20" ht="66" x14ac:dyDescent="0.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 s="9">
        <f>(I3058/86400)+25569+(-5/24)</f>
        <v>41911.428055555552</v>
      </c>
      <c r="K3058">
        <v>1406819784</v>
      </c>
      <c r="L3058" s="9">
        <f>($K3058/86400)+DATE(1970,1,1)</f>
        <v>41851.636388888888</v>
      </c>
      <c r="M3058" t="b">
        <v>0</v>
      </c>
      <c r="N3058">
        <v>0</v>
      </c>
      <c r="O3058" s="5">
        <f>($E3058/$D3058)*100</f>
        <v>0</v>
      </c>
      <c r="P3058">
        <f>AVERAGE($E3058,$N3058)</f>
        <v>0</v>
      </c>
      <c r="Q3058" t="s">
        <v>8317</v>
      </c>
      <c r="R3058" t="s">
        <v>8357</v>
      </c>
      <c r="S3058" t="s">
        <v>8303</v>
      </c>
      <c r="T3058" t="b">
        <v>0</v>
      </c>
    </row>
    <row r="3059" spans="1:20" ht="49.5" x14ac:dyDescent="0.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 s="9">
        <f>(I3059/86400)+25569+(-5/24)</f>
        <v>42463.400590277779</v>
      </c>
      <c r="K3059">
        <v>1457105811</v>
      </c>
      <c r="L3059" s="9">
        <f>($K3059/86400)+DATE(1970,1,1)</f>
        <v>42433.650590277779</v>
      </c>
      <c r="M3059" t="b">
        <v>0</v>
      </c>
      <c r="N3059">
        <v>0</v>
      </c>
      <c r="O3059" s="5">
        <f>($E3059/$D3059)*100</f>
        <v>0</v>
      </c>
      <c r="P3059">
        <f>AVERAGE($E3059,$N3059)</f>
        <v>0</v>
      </c>
      <c r="Q3059" t="s">
        <v>8317</v>
      </c>
      <c r="R3059" t="s">
        <v>8357</v>
      </c>
      <c r="S3059" t="s">
        <v>8303</v>
      </c>
      <c r="T3059" t="b">
        <v>0</v>
      </c>
    </row>
    <row r="3060" spans="1:20" ht="66" x14ac:dyDescent="0.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 s="9">
        <f>(I3060/86400)+25569+(-5/24)</f>
        <v>42510.165972222218</v>
      </c>
      <c r="K3060">
        <v>1459414740</v>
      </c>
      <c r="L3060" s="9">
        <f>($K3060/86400)+DATE(1970,1,1)</f>
        <v>42460.374305555553</v>
      </c>
      <c r="M3060" t="b">
        <v>0</v>
      </c>
      <c r="N3060">
        <v>3</v>
      </c>
      <c r="O3060" s="5">
        <f>($E3060/$D3060)*100</f>
        <v>1.6666666666666666E-2</v>
      </c>
      <c r="P3060">
        <f>AVERAGE($E3060,$N3060)</f>
        <v>3</v>
      </c>
      <c r="Q3060" t="s">
        <v>8317</v>
      </c>
      <c r="R3060" t="s">
        <v>8357</v>
      </c>
      <c r="S3060" t="s">
        <v>8303</v>
      </c>
      <c r="T3060" t="b">
        <v>0</v>
      </c>
    </row>
    <row r="3061" spans="1:20" ht="66" x14ac:dyDescent="0.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 s="9">
        <f>(I3061/86400)+25569+(-5/24)</f>
        <v>41859.727384259255</v>
      </c>
      <c r="K3061">
        <v>1404944846</v>
      </c>
      <c r="L3061" s="9">
        <f>($K3061/86400)+DATE(1970,1,1)</f>
        <v>41829.935717592591</v>
      </c>
      <c r="M3061" t="b">
        <v>0</v>
      </c>
      <c r="N3061">
        <v>11</v>
      </c>
      <c r="O3061" s="5">
        <f>($E3061/$D3061)*100</f>
        <v>3.0066666666666664</v>
      </c>
      <c r="P3061">
        <f>AVERAGE($E3061,$N3061)</f>
        <v>231</v>
      </c>
      <c r="Q3061" t="s">
        <v>8317</v>
      </c>
      <c r="R3061" t="s">
        <v>8357</v>
      </c>
      <c r="S3061" t="s">
        <v>8303</v>
      </c>
      <c r="T3061" t="b">
        <v>0</v>
      </c>
    </row>
    <row r="3062" spans="1:20" ht="49.5" x14ac:dyDescent="0.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 s="9">
        <f>(I3062/86400)+25569+(-5/24)</f>
        <v>42275.066365740735</v>
      </c>
      <c r="K3062">
        <v>1440830134</v>
      </c>
      <c r="L3062" s="9">
        <f>($K3062/86400)+DATE(1970,1,1)</f>
        <v>42245.274699074071</v>
      </c>
      <c r="M3062" t="b">
        <v>0</v>
      </c>
      <c r="N3062">
        <v>6</v>
      </c>
      <c r="O3062" s="5">
        <f>($E3062/$D3062)*100</f>
        <v>0.15227272727272728</v>
      </c>
      <c r="P3062">
        <f>AVERAGE($E3062,$N3062)</f>
        <v>170.5</v>
      </c>
      <c r="Q3062" t="s">
        <v>8317</v>
      </c>
      <c r="R3062" t="s">
        <v>8357</v>
      </c>
      <c r="S3062" t="s">
        <v>8303</v>
      </c>
      <c r="T3062" t="b">
        <v>0</v>
      </c>
    </row>
    <row r="3063" spans="1:20" x14ac:dyDescent="0.3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 s="9">
        <f>(I3063/86400)+25569+(-5/24)</f>
        <v>41864.575787037036</v>
      </c>
      <c r="K3063">
        <v>1405363748</v>
      </c>
      <c r="L3063" s="9">
        <f>($K3063/86400)+DATE(1970,1,1)</f>
        <v>41834.784120370372</v>
      </c>
      <c r="M3063" t="b">
        <v>0</v>
      </c>
      <c r="N3063">
        <v>0</v>
      </c>
      <c r="O3063" s="5">
        <f>($E3063/$D3063)*100</f>
        <v>0</v>
      </c>
      <c r="P3063">
        <f>AVERAGE($E3063,$N3063)</f>
        <v>0</v>
      </c>
      <c r="Q3063" t="s">
        <v>8317</v>
      </c>
      <c r="R3063" t="s">
        <v>8357</v>
      </c>
      <c r="S3063" t="s">
        <v>8303</v>
      </c>
      <c r="T3063" t="b">
        <v>0</v>
      </c>
    </row>
    <row r="3064" spans="1:20" ht="66" x14ac:dyDescent="0.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 s="9">
        <f>(I3064/86400)+25569+(-5/24)</f>
        <v>42277.541666666664</v>
      </c>
      <c r="K3064">
        <v>1441111892</v>
      </c>
      <c r="L3064" s="9">
        <f>($K3064/86400)+DATE(1970,1,1)</f>
        <v>42248.535787037035</v>
      </c>
      <c r="M3064" t="b">
        <v>0</v>
      </c>
      <c r="N3064">
        <v>67</v>
      </c>
      <c r="O3064" s="5">
        <f>($E3064/$D3064)*100</f>
        <v>66.84</v>
      </c>
      <c r="P3064">
        <f>AVERAGE($E3064,$N3064)</f>
        <v>3375.5</v>
      </c>
      <c r="Q3064" t="s">
        <v>8317</v>
      </c>
      <c r="R3064" t="s">
        <v>8357</v>
      </c>
      <c r="S3064" t="s">
        <v>8303</v>
      </c>
      <c r="T3064" t="b">
        <v>0</v>
      </c>
    </row>
    <row r="3065" spans="1:20" ht="49.5" x14ac:dyDescent="0.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 s="9">
        <f>(I3065/86400)+25569+(-5/24)</f>
        <v>42665.714560185188</v>
      </c>
      <c r="K3065">
        <v>1474150138</v>
      </c>
      <c r="L3065" s="9">
        <f>($K3065/86400)+DATE(1970,1,1)</f>
        <v>42630.922893518524</v>
      </c>
      <c r="M3065" t="b">
        <v>0</v>
      </c>
      <c r="N3065">
        <v>23</v>
      </c>
      <c r="O3065" s="5">
        <f>($E3065/$D3065)*100</f>
        <v>19.566666666666666</v>
      </c>
      <c r="P3065">
        <f>AVERAGE($E3065,$N3065)</f>
        <v>305</v>
      </c>
      <c r="Q3065" t="s">
        <v>8317</v>
      </c>
      <c r="R3065" t="s">
        <v>8357</v>
      </c>
      <c r="S3065" t="s">
        <v>8303</v>
      </c>
      <c r="T3065" t="b">
        <v>0</v>
      </c>
    </row>
    <row r="3066" spans="1:20" ht="33" x14ac:dyDescent="0.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 s="9">
        <f>(I3066/86400)+25569+(-5/24)</f>
        <v>42330.082638888889</v>
      </c>
      <c r="K3066">
        <v>1445483246</v>
      </c>
      <c r="L3066" s="9">
        <f>($K3066/86400)+DATE(1970,1,1)</f>
        <v>42299.130162037036</v>
      </c>
      <c r="M3066" t="b">
        <v>0</v>
      </c>
      <c r="N3066">
        <v>72</v>
      </c>
      <c r="O3066" s="5">
        <f>($E3066/$D3066)*100</f>
        <v>11.294666666666666</v>
      </c>
      <c r="P3066">
        <f>AVERAGE($E3066,$N3066)</f>
        <v>4271.5</v>
      </c>
      <c r="Q3066" t="s">
        <v>8317</v>
      </c>
      <c r="R3066" t="s">
        <v>8357</v>
      </c>
      <c r="S3066" t="s">
        <v>8303</v>
      </c>
      <c r="T3066" t="b">
        <v>0</v>
      </c>
    </row>
    <row r="3067" spans="1:20" ht="66" x14ac:dyDescent="0.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 s="9">
        <f>(I3067/86400)+25569+(-5/24)</f>
        <v>41849.846898148149</v>
      </c>
      <c r="K3067">
        <v>1404523172</v>
      </c>
      <c r="L3067" s="9">
        <f>($K3067/86400)+DATE(1970,1,1)</f>
        <v>41825.055231481485</v>
      </c>
      <c r="M3067" t="b">
        <v>0</v>
      </c>
      <c r="N3067">
        <v>2</v>
      </c>
      <c r="O3067" s="5">
        <f>($E3067/$D3067)*100</f>
        <v>0.04</v>
      </c>
      <c r="P3067">
        <f>AVERAGE($E3067,$N3067)</f>
        <v>6</v>
      </c>
      <c r="Q3067" t="s">
        <v>8317</v>
      </c>
      <c r="R3067" t="s">
        <v>8357</v>
      </c>
      <c r="S3067" t="s">
        <v>8303</v>
      </c>
      <c r="T3067" t="b">
        <v>0</v>
      </c>
    </row>
    <row r="3068" spans="1:20" ht="49.5" x14ac:dyDescent="0.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 s="9">
        <f>(I3068/86400)+25569+(-5/24)</f>
        <v>42561.020104166666</v>
      </c>
      <c r="K3068">
        <v>1465536537</v>
      </c>
      <c r="L3068" s="9">
        <f>($K3068/86400)+DATE(1970,1,1)</f>
        <v>42531.228437500002</v>
      </c>
      <c r="M3068" t="b">
        <v>0</v>
      </c>
      <c r="N3068">
        <v>15</v>
      </c>
      <c r="O3068" s="5">
        <f>($E3068/$D3068)*100</f>
        <v>11.985714285714286</v>
      </c>
      <c r="P3068">
        <f>AVERAGE($E3068,$N3068)</f>
        <v>20982.5</v>
      </c>
      <c r="Q3068" t="s">
        <v>8317</v>
      </c>
      <c r="R3068" t="s">
        <v>8357</v>
      </c>
      <c r="S3068" t="s">
        <v>8303</v>
      </c>
      <c r="T3068" t="b">
        <v>0</v>
      </c>
    </row>
    <row r="3069" spans="1:20" ht="66" x14ac:dyDescent="0.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 s="9">
        <f>(I3069/86400)+25569+(-5/24)</f>
        <v>42256.730081018519</v>
      </c>
      <c r="K3069">
        <v>1439245879</v>
      </c>
      <c r="L3069" s="9">
        <f>($K3069/86400)+DATE(1970,1,1)</f>
        <v>42226.938414351855</v>
      </c>
      <c r="M3069" t="b">
        <v>0</v>
      </c>
      <c r="N3069">
        <v>1</v>
      </c>
      <c r="O3069" s="5">
        <f>($E3069/$D3069)*100</f>
        <v>2.5</v>
      </c>
      <c r="P3069">
        <f>AVERAGE($E3069,$N3069)</f>
        <v>100.5</v>
      </c>
      <c r="Q3069" t="s">
        <v>8317</v>
      </c>
      <c r="R3069" t="s">
        <v>8357</v>
      </c>
      <c r="S3069" t="s">
        <v>8303</v>
      </c>
      <c r="T3069" t="b">
        <v>0</v>
      </c>
    </row>
    <row r="3070" spans="1:20" ht="66" x14ac:dyDescent="0.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 s="9">
        <f>(I3070/86400)+25569+(-5/24)</f>
        <v>42293.483240740738</v>
      </c>
      <c r="K3070">
        <v>1442421352</v>
      </c>
      <c r="L3070" s="9">
        <f>($K3070/86400)+DATE(1970,1,1)</f>
        <v>42263.691574074073</v>
      </c>
      <c r="M3070" t="b">
        <v>0</v>
      </c>
      <c r="N3070">
        <v>2</v>
      </c>
      <c r="O3070" s="5">
        <f>($E3070/$D3070)*100</f>
        <v>6.9999999999999993E-2</v>
      </c>
      <c r="P3070">
        <f>AVERAGE($E3070,$N3070)</f>
        <v>88.5</v>
      </c>
      <c r="Q3070" t="s">
        <v>8317</v>
      </c>
      <c r="R3070" t="s">
        <v>8357</v>
      </c>
      <c r="S3070" t="s">
        <v>8303</v>
      </c>
      <c r="T3070" t="b">
        <v>0</v>
      </c>
    </row>
    <row r="3071" spans="1:20" ht="66" x14ac:dyDescent="0.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 s="9">
        <f>(I3071/86400)+25569+(-5/24)</f>
        <v>41987.625393518516</v>
      </c>
      <c r="K3071">
        <v>1415995234</v>
      </c>
      <c r="L3071" s="9">
        <f>($K3071/86400)+DATE(1970,1,1)</f>
        <v>41957.833726851852</v>
      </c>
      <c r="M3071" t="b">
        <v>0</v>
      </c>
      <c r="N3071">
        <v>7</v>
      </c>
      <c r="O3071" s="5">
        <f>($E3071/$D3071)*100</f>
        <v>14.099999999999998</v>
      </c>
      <c r="P3071">
        <f>AVERAGE($E3071,$N3071)</f>
        <v>74</v>
      </c>
      <c r="Q3071" t="s">
        <v>8317</v>
      </c>
      <c r="R3071" t="s">
        <v>8357</v>
      </c>
      <c r="S3071" t="s">
        <v>8303</v>
      </c>
      <c r="T3071" t="b">
        <v>0</v>
      </c>
    </row>
    <row r="3072" spans="1:20" ht="49.5" x14ac:dyDescent="0.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 s="9">
        <f>(I3072/86400)+25569+(-5/24)</f>
        <v>42711.525104166663</v>
      </c>
      <c r="K3072">
        <v>1479317769</v>
      </c>
      <c r="L3072" s="9">
        <f>($K3072/86400)+DATE(1970,1,1)</f>
        <v>42690.733437499999</v>
      </c>
      <c r="M3072" t="b">
        <v>0</v>
      </c>
      <c r="N3072">
        <v>16</v>
      </c>
      <c r="O3072" s="5">
        <f>($E3072/$D3072)*100</f>
        <v>3.34</v>
      </c>
      <c r="P3072">
        <f>AVERAGE($E3072,$N3072)</f>
        <v>175</v>
      </c>
      <c r="Q3072" t="s">
        <v>8317</v>
      </c>
      <c r="R3072" t="s">
        <v>8357</v>
      </c>
      <c r="S3072" t="s">
        <v>8303</v>
      </c>
      <c r="T3072" t="b">
        <v>0</v>
      </c>
    </row>
    <row r="3073" spans="1:20" ht="49.5" x14ac:dyDescent="0.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 s="9">
        <f>(I3073/86400)+25569+(-5/24)</f>
        <v>42115.040972222218</v>
      </c>
      <c r="K3073">
        <v>1428082481</v>
      </c>
      <c r="L3073" s="9">
        <f>($K3073/86400)+DATE(1970,1,1)</f>
        <v>42097.732418981483</v>
      </c>
      <c r="M3073" t="b">
        <v>0</v>
      </c>
      <c r="N3073">
        <v>117</v>
      </c>
      <c r="O3073" s="5">
        <f>($E3073/$D3073)*100</f>
        <v>59.774999999999999</v>
      </c>
      <c r="P3073">
        <f>AVERAGE($E3073,$N3073)</f>
        <v>3645</v>
      </c>
      <c r="Q3073" t="s">
        <v>8317</v>
      </c>
      <c r="R3073" t="s">
        <v>8357</v>
      </c>
      <c r="S3073" t="s">
        <v>8303</v>
      </c>
      <c r="T3073" t="b">
        <v>0</v>
      </c>
    </row>
    <row r="3074" spans="1:20" ht="66" x14ac:dyDescent="0.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 s="9">
        <f>(I3074/86400)+25569+(-5/24)</f>
        <v>42672.865277777775</v>
      </c>
      <c r="K3074">
        <v>1476549262</v>
      </c>
      <c r="L3074" s="9">
        <f>($K3074/86400)+DATE(1970,1,1)</f>
        <v>42658.690532407403</v>
      </c>
      <c r="M3074" t="b">
        <v>0</v>
      </c>
      <c r="N3074">
        <v>2</v>
      </c>
      <c r="O3074" s="5">
        <f>($E3074/$D3074)*100</f>
        <v>1.6666666666666666E-2</v>
      </c>
      <c r="P3074">
        <f>AVERAGE($E3074,$N3074)</f>
        <v>2</v>
      </c>
      <c r="Q3074" t="s">
        <v>8317</v>
      </c>
      <c r="R3074" t="s">
        <v>8357</v>
      </c>
      <c r="S3074" t="s">
        <v>8303</v>
      </c>
      <c r="T3074" t="b">
        <v>0</v>
      </c>
    </row>
    <row r="3075" spans="1:20" ht="49.5" x14ac:dyDescent="0.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 s="9">
        <f>(I3075/86400)+25569+(-5/24)</f>
        <v>42169.59652777778</v>
      </c>
      <c r="K3075">
        <v>1429287900</v>
      </c>
      <c r="L3075" s="9">
        <f>($K3075/86400)+DATE(1970,1,1)</f>
        <v>42111.684027777781</v>
      </c>
      <c r="M3075" t="b">
        <v>0</v>
      </c>
      <c r="N3075">
        <v>7</v>
      </c>
      <c r="O3075" s="5">
        <f>($E3075/$D3075)*100</f>
        <v>2.3035714285714284E-2</v>
      </c>
      <c r="P3075">
        <f>AVERAGE($E3075,$N3075)</f>
        <v>326</v>
      </c>
      <c r="Q3075" t="s">
        <v>8317</v>
      </c>
      <c r="R3075" t="s">
        <v>8357</v>
      </c>
      <c r="S3075" t="s">
        <v>8303</v>
      </c>
      <c r="T3075" t="b">
        <v>0</v>
      </c>
    </row>
    <row r="3076" spans="1:20" ht="82.5" x14ac:dyDescent="0.3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 s="9">
        <f>(I3076/86400)+25569+(-5/24)</f>
        <v>42439.362951388888</v>
      </c>
      <c r="K3076">
        <v>1455025359</v>
      </c>
      <c r="L3076" s="9">
        <f>($K3076/86400)+DATE(1970,1,1)</f>
        <v>42409.571284722224</v>
      </c>
      <c r="M3076" t="b">
        <v>0</v>
      </c>
      <c r="N3076">
        <v>3</v>
      </c>
      <c r="O3076" s="5">
        <f>($E3076/$D3076)*100</f>
        <v>8.8000000000000009E-2</v>
      </c>
      <c r="P3076">
        <f>AVERAGE($E3076,$N3076)</f>
        <v>12.5</v>
      </c>
      <c r="Q3076" t="s">
        <v>8317</v>
      </c>
      <c r="R3076" t="s">
        <v>8357</v>
      </c>
      <c r="S3076" t="s">
        <v>8303</v>
      </c>
      <c r="T3076" t="b">
        <v>0</v>
      </c>
    </row>
    <row r="3077" spans="1:20" ht="49.5" x14ac:dyDescent="0.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 s="9">
        <f>(I3077/86400)+25569+(-5/24)</f>
        <v>42600.89398148148</v>
      </c>
      <c r="K3077">
        <v>1467253640</v>
      </c>
      <c r="L3077" s="9">
        <f>($K3077/86400)+DATE(1970,1,1)</f>
        <v>42551.102314814816</v>
      </c>
      <c r="M3077" t="b">
        <v>0</v>
      </c>
      <c r="N3077">
        <v>20</v>
      </c>
      <c r="O3077" s="5">
        <f>($E3077/$D3077)*100</f>
        <v>8.64</v>
      </c>
      <c r="P3077">
        <f>AVERAGE($E3077,$N3077)</f>
        <v>658</v>
      </c>
      <c r="Q3077" t="s">
        <v>8317</v>
      </c>
      <c r="R3077" t="s">
        <v>8357</v>
      </c>
      <c r="S3077" t="s">
        <v>8303</v>
      </c>
      <c r="T3077" t="b">
        <v>0</v>
      </c>
    </row>
    <row r="3078" spans="1:20" ht="33" x14ac:dyDescent="0.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 s="9">
        <f>(I3078/86400)+25569+(-5/24)</f>
        <v>42286.443553240737</v>
      </c>
      <c r="K3078">
        <v>1439221123</v>
      </c>
      <c r="L3078" s="9">
        <f>($K3078/86400)+DATE(1970,1,1)</f>
        <v>42226.651886574073</v>
      </c>
      <c r="M3078" t="b">
        <v>0</v>
      </c>
      <c r="N3078">
        <v>50</v>
      </c>
      <c r="O3078" s="5">
        <f>($E3078/$D3078)*100</f>
        <v>15.06</v>
      </c>
      <c r="P3078">
        <f>AVERAGE($E3078,$N3078)</f>
        <v>778</v>
      </c>
      <c r="Q3078" t="s">
        <v>8317</v>
      </c>
      <c r="R3078" t="s">
        <v>8357</v>
      </c>
      <c r="S3078" t="s">
        <v>8303</v>
      </c>
      <c r="T3078" t="b">
        <v>0</v>
      </c>
    </row>
    <row r="3079" spans="1:20" ht="66" x14ac:dyDescent="0.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 s="9">
        <f>(I3079/86400)+25569+(-5/24)</f>
        <v>42796.74858796296</v>
      </c>
      <c r="K3079">
        <v>1485903478</v>
      </c>
      <c r="L3079" s="9">
        <f>($K3079/86400)+DATE(1970,1,1)</f>
        <v>42766.956921296296</v>
      </c>
      <c r="M3079" t="b">
        <v>0</v>
      </c>
      <c r="N3079">
        <v>2</v>
      </c>
      <c r="O3079" s="5">
        <f>($E3079/$D3079)*100</f>
        <v>0.47727272727272729</v>
      </c>
      <c r="P3079">
        <f>AVERAGE($E3079,$N3079)</f>
        <v>53.5</v>
      </c>
      <c r="Q3079" t="s">
        <v>8317</v>
      </c>
      <c r="R3079" t="s">
        <v>8357</v>
      </c>
      <c r="S3079" t="s">
        <v>8303</v>
      </c>
      <c r="T3079" t="b">
        <v>0</v>
      </c>
    </row>
    <row r="3080" spans="1:20" ht="66" x14ac:dyDescent="0.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 s="9">
        <f>(I3080/86400)+25569+(-5/24)</f>
        <v>42060.930497685178</v>
      </c>
      <c r="K3080">
        <v>1422328795</v>
      </c>
      <c r="L3080" s="9">
        <f>($K3080/86400)+DATE(1970,1,1)</f>
        <v>42031.138831018514</v>
      </c>
      <c r="M3080" t="b">
        <v>0</v>
      </c>
      <c r="N3080">
        <v>3</v>
      </c>
      <c r="O3080" s="5">
        <f>($E3080/$D3080)*100</f>
        <v>0.11833333333333333</v>
      </c>
      <c r="P3080">
        <f>AVERAGE($E3080,$N3080)</f>
        <v>37</v>
      </c>
      <c r="Q3080" t="s">
        <v>8317</v>
      </c>
      <c r="R3080" t="s">
        <v>8357</v>
      </c>
      <c r="S3080" t="s">
        <v>8303</v>
      </c>
      <c r="T3080" t="b">
        <v>0</v>
      </c>
    </row>
    <row r="3081" spans="1:20" ht="66" x14ac:dyDescent="0.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 s="9">
        <f>(I3081/86400)+25569+(-5/24)</f>
        <v>42085.463368055549</v>
      </c>
      <c r="K3081">
        <v>1424452035</v>
      </c>
      <c r="L3081" s="9">
        <f>($K3081/86400)+DATE(1970,1,1)</f>
        <v>42055.713368055556</v>
      </c>
      <c r="M3081" t="b">
        <v>0</v>
      </c>
      <c r="N3081">
        <v>27</v>
      </c>
      <c r="O3081" s="5">
        <f>($E3081/$D3081)*100</f>
        <v>0.8417399858735245</v>
      </c>
      <c r="P3081">
        <f>AVERAGE($E3081,$N3081)</f>
        <v>5626.5</v>
      </c>
      <c r="Q3081" t="s">
        <v>8317</v>
      </c>
      <c r="R3081" t="s">
        <v>8357</v>
      </c>
      <c r="S3081" t="s">
        <v>8303</v>
      </c>
      <c r="T3081" t="b">
        <v>0</v>
      </c>
    </row>
    <row r="3082" spans="1:20" ht="66" x14ac:dyDescent="0.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 s="9">
        <f>(I3082/86400)+25569+(-5/24)</f>
        <v>41999.861620370364</v>
      </c>
      <c r="K3082">
        <v>1414456844</v>
      </c>
      <c r="L3082" s="9">
        <f>($K3082/86400)+DATE(1970,1,1)</f>
        <v>41940.028287037036</v>
      </c>
      <c r="M3082" t="b">
        <v>0</v>
      </c>
      <c r="N3082">
        <v>7</v>
      </c>
      <c r="O3082" s="5">
        <f>($E3082/$D3082)*100</f>
        <v>1.8799999999999997E-2</v>
      </c>
      <c r="P3082">
        <f>AVERAGE($E3082,$N3082)</f>
        <v>191.5</v>
      </c>
      <c r="Q3082" t="s">
        <v>8317</v>
      </c>
      <c r="R3082" t="s">
        <v>8357</v>
      </c>
      <c r="S3082" t="s">
        <v>8303</v>
      </c>
      <c r="T3082" t="b">
        <v>0</v>
      </c>
    </row>
    <row r="3083" spans="1:20" ht="66" x14ac:dyDescent="0.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 s="9">
        <f>(I3083/86400)+25569+(-5/24)</f>
        <v>42266.973275462959</v>
      </c>
      <c r="K3083">
        <v>1440130891</v>
      </c>
      <c r="L3083" s="9">
        <f>($K3083/86400)+DATE(1970,1,1)</f>
        <v>42237.181608796294</v>
      </c>
      <c r="M3083" t="b">
        <v>0</v>
      </c>
      <c r="N3083">
        <v>5</v>
      </c>
      <c r="O3083" s="5">
        <f>($E3083/$D3083)*100</f>
        <v>0.21029999999999999</v>
      </c>
      <c r="P3083">
        <f>AVERAGE($E3083,$N3083)</f>
        <v>1054</v>
      </c>
      <c r="Q3083" t="s">
        <v>8317</v>
      </c>
      <c r="R3083" t="s">
        <v>8357</v>
      </c>
      <c r="S3083" t="s">
        <v>8303</v>
      </c>
      <c r="T3083" t="b">
        <v>0</v>
      </c>
    </row>
    <row r="3084" spans="1:20" ht="66" x14ac:dyDescent="0.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 s="9">
        <f>(I3084/86400)+25569+(-5/24)</f>
        <v>42323.756319444445</v>
      </c>
      <c r="K3084">
        <v>1445033346</v>
      </c>
      <c r="L3084" s="9">
        <f>($K3084/86400)+DATE(1970,1,1)</f>
        <v>42293.922986111109</v>
      </c>
      <c r="M3084" t="b">
        <v>0</v>
      </c>
      <c r="N3084">
        <v>0</v>
      </c>
      <c r="O3084" s="5">
        <f>($E3084/$D3084)*100</f>
        <v>0</v>
      </c>
      <c r="P3084">
        <f>AVERAGE($E3084,$N3084)</f>
        <v>0</v>
      </c>
      <c r="Q3084" t="s">
        <v>8317</v>
      </c>
      <c r="R3084" t="s">
        <v>8357</v>
      </c>
      <c r="S3084" t="s">
        <v>8303</v>
      </c>
      <c r="T3084" t="b">
        <v>0</v>
      </c>
    </row>
    <row r="3085" spans="1:20" ht="82.5" x14ac:dyDescent="0.3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 s="9">
        <f>(I3085/86400)+25569+(-5/24)</f>
        <v>41883</v>
      </c>
      <c r="K3085">
        <v>1406986278</v>
      </c>
      <c r="L3085" s="9">
        <f>($K3085/86400)+DATE(1970,1,1)</f>
        <v>41853.563402777778</v>
      </c>
      <c r="M3085" t="b">
        <v>0</v>
      </c>
      <c r="N3085">
        <v>3</v>
      </c>
      <c r="O3085" s="5">
        <f>($E3085/$D3085)*100</f>
        <v>0.27999999999999997</v>
      </c>
      <c r="P3085">
        <f>AVERAGE($E3085,$N3085)</f>
        <v>29.5</v>
      </c>
      <c r="Q3085" t="s">
        <v>8317</v>
      </c>
      <c r="R3085" t="s">
        <v>8357</v>
      </c>
      <c r="S3085" t="s">
        <v>8303</v>
      </c>
      <c r="T3085" t="b">
        <v>0</v>
      </c>
    </row>
    <row r="3086" spans="1:20" ht="66" x14ac:dyDescent="0.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 s="9">
        <f>(I3086/86400)+25569+(-5/24)</f>
        <v>42129.574999999997</v>
      </c>
      <c r="K3086">
        <v>1428340931</v>
      </c>
      <c r="L3086" s="9">
        <f>($K3086/86400)+DATE(1970,1,1)</f>
        <v>42100.723738425921</v>
      </c>
      <c r="M3086" t="b">
        <v>0</v>
      </c>
      <c r="N3086">
        <v>6</v>
      </c>
      <c r="O3086" s="5">
        <f>($E3086/$D3086)*100</f>
        <v>11.57920670115792</v>
      </c>
      <c r="P3086">
        <f>AVERAGE($E3086,$N3086)</f>
        <v>238</v>
      </c>
      <c r="Q3086" t="s">
        <v>8317</v>
      </c>
      <c r="R3086" t="s">
        <v>8357</v>
      </c>
      <c r="S3086" t="s">
        <v>8303</v>
      </c>
      <c r="T3086" t="b">
        <v>0</v>
      </c>
    </row>
    <row r="3087" spans="1:20" ht="66" x14ac:dyDescent="0.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 s="9">
        <f>(I3087/86400)+25569+(-5/24)</f>
        <v>42276.675451388888</v>
      </c>
      <c r="K3087">
        <v>1440969159</v>
      </c>
      <c r="L3087" s="9">
        <f>($K3087/86400)+DATE(1970,1,1)</f>
        <v>42246.883784722224</v>
      </c>
      <c r="M3087" t="b">
        <v>0</v>
      </c>
      <c r="N3087">
        <v>9</v>
      </c>
      <c r="O3087" s="5">
        <f>($E3087/$D3087)*100</f>
        <v>2.44</v>
      </c>
      <c r="P3087">
        <f>AVERAGE($E3087,$N3087)</f>
        <v>309.5</v>
      </c>
      <c r="Q3087" t="s">
        <v>8317</v>
      </c>
      <c r="R3087" t="s">
        <v>8357</v>
      </c>
      <c r="S3087" t="s">
        <v>8303</v>
      </c>
      <c r="T3087" t="b">
        <v>0</v>
      </c>
    </row>
    <row r="3088" spans="1:20" ht="66" x14ac:dyDescent="0.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 s="9">
        <f>(I3088/86400)+25569+(-5/24)</f>
        <v>42233.462488425925</v>
      </c>
      <c r="K3088">
        <v>1434643559</v>
      </c>
      <c r="L3088" s="9">
        <f>($K3088/86400)+DATE(1970,1,1)</f>
        <v>42173.67082175926</v>
      </c>
      <c r="M3088" t="b">
        <v>0</v>
      </c>
      <c r="N3088">
        <v>3</v>
      </c>
      <c r="O3088" s="5">
        <f>($E3088/$D3088)*100</f>
        <v>0.25</v>
      </c>
      <c r="P3088">
        <f>AVERAGE($E3088,$N3088)</f>
        <v>26.5</v>
      </c>
      <c r="Q3088" t="s">
        <v>8317</v>
      </c>
      <c r="R3088" t="s">
        <v>8357</v>
      </c>
      <c r="S3088" t="s">
        <v>8303</v>
      </c>
      <c r="T3088" t="b">
        <v>0</v>
      </c>
    </row>
    <row r="3089" spans="1:20" ht="66" x14ac:dyDescent="0.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 s="9">
        <f>(I3089/86400)+25569+(-5/24)</f>
        <v>42724.983680555553</v>
      </c>
      <c r="K3089">
        <v>1477107390</v>
      </c>
      <c r="L3089" s="9">
        <f>($K3089/86400)+DATE(1970,1,1)</f>
        <v>42665.150347222225</v>
      </c>
      <c r="M3089" t="b">
        <v>0</v>
      </c>
      <c r="N3089">
        <v>2</v>
      </c>
      <c r="O3089" s="5">
        <f>($E3089/$D3089)*100</f>
        <v>0.625</v>
      </c>
      <c r="P3089">
        <f>AVERAGE($E3089,$N3089)</f>
        <v>63.5</v>
      </c>
      <c r="Q3089" t="s">
        <v>8317</v>
      </c>
      <c r="R3089" t="s">
        <v>8357</v>
      </c>
      <c r="S3089" t="s">
        <v>8303</v>
      </c>
      <c r="T3089" t="b">
        <v>0</v>
      </c>
    </row>
    <row r="3090" spans="1:20" ht="49.5" x14ac:dyDescent="0.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 s="9">
        <f>(I3090/86400)+25569+(-5/24)</f>
        <v>42012.361805555549</v>
      </c>
      <c r="K3090">
        <v>1418046247</v>
      </c>
      <c r="L3090" s="9">
        <f>($K3090/86400)+DATE(1970,1,1)</f>
        <v>41981.57230324074</v>
      </c>
      <c r="M3090" t="b">
        <v>0</v>
      </c>
      <c r="N3090">
        <v>3</v>
      </c>
      <c r="O3090" s="5">
        <f>($E3090/$D3090)*100</f>
        <v>0.19384615384615383</v>
      </c>
      <c r="P3090">
        <f>AVERAGE($E3090,$N3090)</f>
        <v>64.5</v>
      </c>
      <c r="Q3090" t="s">
        <v>8317</v>
      </c>
      <c r="R3090" t="s">
        <v>8357</v>
      </c>
      <c r="S3090" t="s">
        <v>8303</v>
      </c>
      <c r="T3090" t="b">
        <v>0</v>
      </c>
    </row>
    <row r="3091" spans="1:20" ht="49.5" x14ac:dyDescent="0.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 s="9">
        <f>(I3091/86400)+25569+(-5/24)</f>
        <v>42559.874305555553</v>
      </c>
      <c r="K3091">
        <v>1465304483</v>
      </c>
      <c r="L3091" s="9">
        <f>($K3091/86400)+DATE(1970,1,1)</f>
        <v>42528.542627314819</v>
      </c>
      <c r="M3091" t="b">
        <v>0</v>
      </c>
      <c r="N3091">
        <v>45</v>
      </c>
      <c r="O3091" s="5">
        <f>($E3091/$D3091)*100</f>
        <v>23.416</v>
      </c>
      <c r="P3091">
        <f>AVERAGE($E3091,$N3091)</f>
        <v>2949.5</v>
      </c>
      <c r="Q3091" t="s">
        <v>8317</v>
      </c>
      <c r="R3091" t="s">
        <v>8357</v>
      </c>
      <c r="S3091" t="s">
        <v>8303</v>
      </c>
      <c r="T3091" t="b">
        <v>0</v>
      </c>
    </row>
    <row r="3092" spans="1:20" ht="66" x14ac:dyDescent="0.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 s="9">
        <f>(I3092/86400)+25569+(-5/24)</f>
        <v>42125.568807870368</v>
      </c>
      <c r="K3092">
        <v>1425325145</v>
      </c>
      <c r="L3092" s="9">
        <f>($K3092/86400)+DATE(1970,1,1)</f>
        <v>42065.818807870368</v>
      </c>
      <c r="M3092" t="b">
        <v>0</v>
      </c>
      <c r="N3092">
        <v>9</v>
      </c>
      <c r="O3092" s="5">
        <f>($E3092/$D3092)*100</f>
        <v>5.0808888888888886</v>
      </c>
      <c r="P3092">
        <f>AVERAGE($E3092,$N3092)</f>
        <v>5720.5</v>
      </c>
      <c r="Q3092" t="s">
        <v>8317</v>
      </c>
      <c r="R3092" t="s">
        <v>8357</v>
      </c>
      <c r="S3092" t="s">
        <v>8303</v>
      </c>
      <c r="T3092" t="b">
        <v>0</v>
      </c>
    </row>
    <row r="3093" spans="1:20" ht="66" x14ac:dyDescent="0.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 s="9">
        <f>(I3093/86400)+25569+(-5/24)</f>
        <v>42596.740081018514</v>
      </c>
      <c r="K3093">
        <v>1468622743</v>
      </c>
      <c r="L3093" s="9">
        <f>($K3093/86400)+DATE(1970,1,1)</f>
        <v>42566.948414351849</v>
      </c>
      <c r="M3093" t="b">
        <v>0</v>
      </c>
      <c r="N3093">
        <v>9</v>
      </c>
      <c r="O3093" s="5">
        <f>($E3093/$D3093)*100</f>
        <v>15.920000000000002</v>
      </c>
      <c r="P3093">
        <f>AVERAGE($E3093,$N3093)</f>
        <v>402.5</v>
      </c>
      <c r="Q3093" t="s">
        <v>8317</v>
      </c>
      <c r="R3093" t="s">
        <v>8357</v>
      </c>
      <c r="S3093" t="s">
        <v>8303</v>
      </c>
      <c r="T3093" t="b">
        <v>0</v>
      </c>
    </row>
    <row r="3094" spans="1:20" ht="49.5" x14ac:dyDescent="0.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 s="9">
        <f>(I3094/86400)+25569+(-5/24)</f>
        <v>42292.708333333336</v>
      </c>
      <c r="K3094">
        <v>1441723912</v>
      </c>
      <c r="L3094" s="9">
        <f>($K3094/86400)+DATE(1970,1,1)</f>
        <v>42255.619351851856</v>
      </c>
      <c r="M3094" t="b">
        <v>0</v>
      </c>
      <c r="N3094">
        <v>21</v>
      </c>
      <c r="O3094" s="5">
        <f>($E3094/$D3094)*100</f>
        <v>1.1831900000000002</v>
      </c>
      <c r="P3094">
        <f>AVERAGE($E3094,$N3094)</f>
        <v>602.09500000000003</v>
      </c>
      <c r="Q3094" t="s">
        <v>8317</v>
      </c>
      <c r="R3094" t="s">
        <v>8357</v>
      </c>
      <c r="S3094" t="s">
        <v>8303</v>
      </c>
      <c r="T3094" t="b">
        <v>0</v>
      </c>
    </row>
    <row r="3095" spans="1:20" ht="66" x14ac:dyDescent="0.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 s="9">
        <f>(I3095/86400)+25569+(-5/24)</f>
        <v>41790.957638888889</v>
      </c>
      <c r="K3095">
        <v>1398980941</v>
      </c>
      <c r="L3095" s="9">
        <f>($K3095/86400)+DATE(1970,1,1)</f>
        <v>41760.909039351856</v>
      </c>
      <c r="M3095" t="b">
        <v>0</v>
      </c>
      <c r="N3095">
        <v>17</v>
      </c>
      <c r="O3095" s="5">
        <f>($E3095/$D3095)*100</f>
        <v>22.75</v>
      </c>
      <c r="P3095">
        <f>AVERAGE($E3095,$N3095)</f>
        <v>463.5</v>
      </c>
      <c r="Q3095" t="s">
        <v>8317</v>
      </c>
      <c r="R3095" t="s">
        <v>8357</v>
      </c>
      <c r="S3095" t="s">
        <v>8303</v>
      </c>
      <c r="T3095" t="b">
        <v>0</v>
      </c>
    </row>
    <row r="3096" spans="1:20" ht="49.5" x14ac:dyDescent="0.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 s="9">
        <f>(I3096/86400)+25569+(-5/24)</f>
        <v>42267.587453703702</v>
      </c>
      <c r="K3096">
        <v>1437591956</v>
      </c>
      <c r="L3096" s="9">
        <f>($K3096/86400)+DATE(1970,1,1)</f>
        <v>42207.795787037037</v>
      </c>
      <c r="M3096" t="b">
        <v>0</v>
      </c>
      <c r="N3096">
        <v>1</v>
      </c>
      <c r="O3096" s="5">
        <f>($E3096/$D3096)*100</f>
        <v>2.5000000000000001E-2</v>
      </c>
      <c r="P3096">
        <f>AVERAGE($E3096,$N3096)</f>
        <v>13</v>
      </c>
      <c r="Q3096" t="s">
        <v>8317</v>
      </c>
      <c r="R3096" t="s">
        <v>8357</v>
      </c>
      <c r="S3096" t="s">
        <v>8303</v>
      </c>
      <c r="T3096" t="b">
        <v>0</v>
      </c>
    </row>
    <row r="3097" spans="1:20" ht="66" x14ac:dyDescent="0.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 s="9">
        <f>(I3097/86400)+25569+(-5/24)</f>
        <v>42582.81689814815</v>
      </c>
      <c r="K3097">
        <v>1464827780</v>
      </c>
      <c r="L3097" s="9">
        <f>($K3097/86400)+DATE(1970,1,1)</f>
        <v>42523.025231481486</v>
      </c>
      <c r="M3097" t="b">
        <v>0</v>
      </c>
      <c r="N3097">
        <v>1</v>
      </c>
      <c r="O3097" s="5">
        <f>($E3097/$D3097)*100</f>
        <v>0.33512064343163539</v>
      </c>
      <c r="P3097">
        <f>AVERAGE($E3097,$N3097)</f>
        <v>25.5</v>
      </c>
      <c r="Q3097" t="s">
        <v>8317</v>
      </c>
      <c r="R3097" t="s">
        <v>8357</v>
      </c>
      <c r="S3097" t="s">
        <v>8303</v>
      </c>
      <c r="T3097" t="b">
        <v>0</v>
      </c>
    </row>
    <row r="3098" spans="1:20" ht="49.5" x14ac:dyDescent="0.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 s="9">
        <f>(I3098/86400)+25569+(-5/24)</f>
        <v>42144.617199074077</v>
      </c>
      <c r="K3098">
        <v>1429559326</v>
      </c>
      <c r="L3098" s="9">
        <f>($K3098/86400)+DATE(1970,1,1)</f>
        <v>42114.825532407413</v>
      </c>
      <c r="M3098" t="b">
        <v>0</v>
      </c>
      <c r="N3098">
        <v>14</v>
      </c>
      <c r="O3098" s="5">
        <f>($E3098/$D3098)*100</f>
        <v>3.9750000000000001</v>
      </c>
      <c r="P3098">
        <f>AVERAGE($E3098,$N3098)</f>
        <v>404.5</v>
      </c>
      <c r="Q3098" t="s">
        <v>8317</v>
      </c>
      <c r="R3098" t="s">
        <v>8357</v>
      </c>
      <c r="S3098" t="s">
        <v>8303</v>
      </c>
      <c r="T3098" t="b">
        <v>0</v>
      </c>
    </row>
    <row r="3099" spans="1:20" ht="66" x14ac:dyDescent="0.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 s="9">
        <f>(I3099/86400)+25569+(-5/24)</f>
        <v>42650.374999999993</v>
      </c>
      <c r="K3099">
        <v>1474027501</v>
      </c>
      <c r="L3099" s="9">
        <f>($K3099/86400)+DATE(1970,1,1)</f>
        <v>42629.503483796296</v>
      </c>
      <c r="M3099" t="b">
        <v>0</v>
      </c>
      <c r="N3099">
        <v>42</v>
      </c>
      <c r="O3099" s="5">
        <f>($E3099/$D3099)*100</f>
        <v>17.150000000000002</v>
      </c>
      <c r="P3099">
        <f>AVERAGE($E3099,$N3099)</f>
        <v>878.5</v>
      </c>
      <c r="Q3099" t="s">
        <v>8317</v>
      </c>
      <c r="R3099" t="s">
        <v>8357</v>
      </c>
      <c r="S3099" t="s">
        <v>8303</v>
      </c>
      <c r="T3099" t="b">
        <v>0</v>
      </c>
    </row>
    <row r="3100" spans="1:20" ht="66" x14ac:dyDescent="0.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 s="9">
        <f>(I3100/86400)+25569+(-5/24)</f>
        <v>42407.803472222215</v>
      </c>
      <c r="K3100">
        <v>1450724449</v>
      </c>
      <c r="L3100" s="9">
        <f>($K3100/86400)+DATE(1970,1,1)</f>
        <v>42359.792233796295</v>
      </c>
      <c r="M3100" t="b">
        <v>0</v>
      </c>
      <c r="N3100">
        <v>27</v>
      </c>
      <c r="O3100" s="5">
        <f>($E3100/$D3100)*100</f>
        <v>3.6080041046690612</v>
      </c>
      <c r="P3100">
        <f>AVERAGE($E3100,$N3100)</f>
        <v>892.5</v>
      </c>
      <c r="Q3100" t="s">
        <v>8317</v>
      </c>
      <c r="R3100" t="s">
        <v>8357</v>
      </c>
      <c r="S3100" t="s">
        <v>8303</v>
      </c>
      <c r="T3100" t="b">
        <v>0</v>
      </c>
    </row>
    <row r="3101" spans="1:20" ht="66" x14ac:dyDescent="0.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 s="9">
        <f>(I3101/86400)+25569+(-5/24)</f>
        <v>42411.981377314813</v>
      </c>
      <c r="K3101">
        <v>1452659591</v>
      </c>
      <c r="L3101" s="9">
        <f>($K3101/86400)+DATE(1970,1,1)</f>
        <v>42382.189710648148</v>
      </c>
      <c r="M3101" t="b">
        <v>0</v>
      </c>
      <c r="N3101">
        <v>5</v>
      </c>
      <c r="O3101" s="5">
        <f>($E3101/$D3101)*100</f>
        <v>13.900000000000002</v>
      </c>
      <c r="P3101">
        <f>AVERAGE($E3101,$N3101)</f>
        <v>141.5</v>
      </c>
      <c r="Q3101" t="s">
        <v>8317</v>
      </c>
      <c r="R3101" t="s">
        <v>8357</v>
      </c>
      <c r="S3101" t="s">
        <v>8303</v>
      </c>
      <c r="T3101" t="b">
        <v>0</v>
      </c>
    </row>
    <row r="3102" spans="1:20" ht="66" x14ac:dyDescent="0.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 s="9">
        <f>(I3102/86400)+25569+(-5/24)</f>
        <v>41932.4140625</v>
      </c>
      <c r="K3102">
        <v>1411224975</v>
      </c>
      <c r="L3102" s="9">
        <f>($K3102/86400)+DATE(1970,1,1)</f>
        <v>41902.622395833336</v>
      </c>
      <c r="M3102" t="b">
        <v>0</v>
      </c>
      <c r="N3102">
        <v>13</v>
      </c>
      <c r="O3102" s="5">
        <f>($E3102/$D3102)*100</f>
        <v>15.225</v>
      </c>
      <c r="P3102">
        <f>AVERAGE($E3102,$N3102)</f>
        <v>920</v>
      </c>
      <c r="Q3102" t="s">
        <v>8317</v>
      </c>
      <c r="R3102" t="s">
        <v>8357</v>
      </c>
      <c r="S3102" t="s">
        <v>8303</v>
      </c>
      <c r="T3102" t="b">
        <v>0</v>
      </c>
    </row>
    <row r="3103" spans="1:20" ht="66" x14ac:dyDescent="0.3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 s="9">
        <f>(I3103/86400)+25569+(-5/24)</f>
        <v>42201.12222222222</v>
      </c>
      <c r="K3103">
        <v>1434445937</v>
      </c>
      <c r="L3103" s="9">
        <f>($K3103/86400)+DATE(1970,1,1)</f>
        <v>42171.383530092593</v>
      </c>
      <c r="M3103" t="b">
        <v>0</v>
      </c>
      <c r="N3103">
        <v>12</v>
      </c>
      <c r="O3103" s="5">
        <f>($E3103/$D3103)*100</f>
        <v>12</v>
      </c>
      <c r="P3103">
        <f>AVERAGE($E3103,$N3103)</f>
        <v>156</v>
      </c>
      <c r="Q3103" t="s">
        <v>8317</v>
      </c>
      <c r="R3103" t="s">
        <v>8357</v>
      </c>
      <c r="S3103" t="s">
        <v>8303</v>
      </c>
      <c r="T3103" t="b">
        <v>0</v>
      </c>
    </row>
    <row r="3104" spans="1:20" ht="66" x14ac:dyDescent="0.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 s="9">
        <f>(I3104/86400)+25569+(-5/24)</f>
        <v>42605.132152777776</v>
      </c>
      <c r="K3104">
        <v>1467619818</v>
      </c>
      <c r="L3104" s="9">
        <f>($K3104/86400)+DATE(1970,1,1)</f>
        <v>42555.340486111112</v>
      </c>
      <c r="M3104" t="b">
        <v>0</v>
      </c>
      <c r="N3104">
        <v>90</v>
      </c>
      <c r="O3104" s="5">
        <f>($E3104/$D3104)*100</f>
        <v>39.112499999999997</v>
      </c>
      <c r="P3104">
        <f>AVERAGE($E3104,$N3104)</f>
        <v>3174</v>
      </c>
      <c r="Q3104" t="s">
        <v>8317</v>
      </c>
      <c r="R3104" t="s">
        <v>8357</v>
      </c>
      <c r="S3104" t="s">
        <v>8303</v>
      </c>
      <c r="T3104" t="b">
        <v>0</v>
      </c>
    </row>
    <row r="3105" spans="1:20" ht="33" x14ac:dyDescent="0.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 s="9">
        <f>(I3105/86400)+25569+(-5/24)</f>
        <v>42166.94798611111</v>
      </c>
      <c r="K3105">
        <v>1428896706</v>
      </c>
      <c r="L3105" s="9">
        <f>($K3105/86400)+DATE(1970,1,1)</f>
        <v>42107.156319444446</v>
      </c>
      <c r="M3105" t="b">
        <v>0</v>
      </c>
      <c r="N3105">
        <v>2</v>
      </c>
      <c r="O3105" s="5">
        <f>($E3105/$D3105)*100</f>
        <v>0.26829268292682928</v>
      </c>
      <c r="P3105">
        <f>AVERAGE($E3105,$N3105)</f>
        <v>6.5</v>
      </c>
      <c r="Q3105" t="s">
        <v>8317</v>
      </c>
      <c r="R3105" t="s">
        <v>8357</v>
      </c>
      <c r="S3105" t="s">
        <v>8303</v>
      </c>
      <c r="T3105" t="b">
        <v>0</v>
      </c>
    </row>
    <row r="3106" spans="1:20" ht="66" x14ac:dyDescent="0.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 s="9">
        <f>(I3106/86400)+25569+(-5/24)</f>
        <v>42037.874999999993</v>
      </c>
      <c r="K3106">
        <v>1420235311</v>
      </c>
      <c r="L3106" s="9">
        <f>($K3106/86400)+DATE(1970,1,1)</f>
        <v>42006.908692129626</v>
      </c>
      <c r="M3106" t="b">
        <v>0</v>
      </c>
      <c r="N3106">
        <v>5</v>
      </c>
      <c r="O3106" s="5">
        <f>($E3106/$D3106)*100</f>
        <v>29.625</v>
      </c>
      <c r="P3106">
        <f>AVERAGE($E3106,$N3106)</f>
        <v>595</v>
      </c>
      <c r="Q3106" t="s">
        <v>8317</v>
      </c>
      <c r="R3106" t="s">
        <v>8357</v>
      </c>
      <c r="S3106" t="s">
        <v>8303</v>
      </c>
      <c r="T3106" t="b">
        <v>0</v>
      </c>
    </row>
    <row r="3107" spans="1:20" ht="49.5" x14ac:dyDescent="0.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 s="9">
        <f>(I3107/86400)+25569+(-5/24)</f>
        <v>41931</v>
      </c>
      <c r="K3107">
        <v>1408986916</v>
      </c>
      <c r="L3107" s="9">
        <f>($K3107/86400)+DATE(1970,1,1)</f>
        <v>41876.718935185185</v>
      </c>
      <c r="M3107" t="b">
        <v>0</v>
      </c>
      <c r="N3107">
        <v>31</v>
      </c>
      <c r="O3107" s="5">
        <f>($E3107/$D3107)*100</f>
        <v>42.360992301112063</v>
      </c>
      <c r="P3107">
        <f>AVERAGE($E3107,$N3107)</f>
        <v>1253.5</v>
      </c>
      <c r="Q3107" t="s">
        <v>8317</v>
      </c>
      <c r="R3107" t="s">
        <v>8357</v>
      </c>
      <c r="S3107" t="s">
        <v>8303</v>
      </c>
      <c r="T3107" t="b">
        <v>0</v>
      </c>
    </row>
    <row r="3108" spans="1:20" ht="66" x14ac:dyDescent="0.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 s="9">
        <f>(I3108/86400)+25569+(-5/24)</f>
        <v>42263.708333333336</v>
      </c>
      <c r="K3108">
        <v>1440497876</v>
      </c>
      <c r="L3108" s="9">
        <f>($K3108/86400)+DATE(1970,1,1)</f>
        <v>42241.429120370369</v>
      </c>
      <c r="M3108" t="b">
        <v>0</v>
      </c>
      <c r="N3108">
        <v>4</v>
      </c>
      <c r="O3108" s="5">
        <f>($E3108/$D3108)*100</f>
        <v>4.1000000000000005</v>
      </c>
      <c r="P3108">
        <f>AVERAGE($E3108,$N3108)</f>
        <v>22.5</v>
      </c>
      <c r="Q3108" t="s">
        <v>8317</v>
      </c>
      <c r="R3108" t="s">
        <v>8357</v>
      </c>
      <c r="S3108" t="s">
        <v>8303</v>
      </c>
      <c r="T3108" t="b">
        <v>0</v>
      </c>
    </row>
    <row r="3109" spans="1:20" ht="66" x14ac:dyDescent="0.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 s="9">
        <f>(I3109/86400)+25569+(-5/24)</f>
        <v>42135.605914351851</v>
      </c>
      <c r="K3109">
        <v>1430767951</v>
      </c>
      <c r="L3109" s="9">
        <f>($K3109/86400)+DATE(1970,1,1)</f>
        <v>42128.814247685186</v>
      </c>
      <c r="M3109" t="b">
        <v>0</v>
      </c>
      <c r="N3109">
        <v>29</v>
      </c>
      <c r="O3109" s="5">
        <f>($E3109/$D3109)*100</f>
        <v>19.762499999999999</v>
      </c>
      <c r="P3109">
        <f>AVERAGE($E3109,$N3109)</f>
        <v>3967</v>
      </c>
      <c r="Q3109" t="s">
        <v>8317</v>
      </c>
      <c r="R3109" t="s">
        <v>8357</v>
      </c>
      <c r="S3109" t="s">
        <v>8303</v>
      </c>
      <c r="T3109" t="b">
        <v>0</v>
      </c>
    </row>
    <row r="3110" spans="1:20" ht="33" x14ac:dyDescent="0.3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 s="9">
        <f>(I3110/86400)+25569+(-5/24)</f>
        <v>42122.430486111109</v>
      </c>
      <c r="K3110">
        <v>1425053994</v>
      </c>
      <c r="L3110" s="9">
        <f>($K3110/86400)+DATE(1970,1,1)</f>
        <v>42062.680486111116</v>
      </c>
      <c r="M3110" t="b">
        <v>0</v>
      </c>
      <c r="N3110">
        <v>2</v>
      </c>
      <c r="O3110" s="5">
        <f>($E3110/$D3110)*100</f>
        <v>5.1999999999999998E-2</v>
      </c>
      <c r="P3110">
        <f>AVERAGE($E3110,$N3110)</f>
        <v>14</v>
      </c>
      <c r="Q3110" t="s">
        <v>8317</v>
      </c>
      <c r="R3110" t="s">
        <v>8357</v>
      </c>
      <c r="S3110" t="s">
        <v>8303</v>
      </c>
      <c r="T3110" t="b">
        <v>0</v>
      </c>
    </row>
    <row r="3111" spans="1:20" ht="66" x14ac:dyDescent="0.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 s="9">
        <f>(I3111/86400)+25569+(-5/24)</f>
        <v>41878.916782407403</v>
      </c>
      <c r="K3111">
        <v>1406170810</v>
      </c>
      <c r="L3111" s="9">
        <f>($K3111/86400)+DATE(1970,1,1)</f>
        <v>41844.125115740739</v>
      </c>
      <c r="M3111" t="b">
        <v>0</v>
      </c>
      <c r="N3111">
        <v>114</v>
      </c>
      <c r="O3111" s="5">
        <f>($E3111/$D3111)*100</f>
        <v>25.030188679245285</v>
      </c>
      <c r="P3111">
        <f>AVERAGE($E3111,$N3111)</f>
        <v>3373.5</v>
      </c>
      <c r="Q3111" t="s">
        <v>8317</v>
      </c>
      <c r="R3111" t="s">
        <v>8357</v>
      </c>
      <c r="S3111" t="s">
        <v>8303</v>
      </c>
      <c r="T3111" t="b">
        <v>0</v>
      </c>
    </row>
    <row r="3112" spans="1:20" ht="49.5" x14ac:dyDescent="0.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 s="9">
        <f>(I3112/86400)+25569+(-5/24)</f>
        <v>42784.823136574072</v>
      </c>
      <c r="K3112">
        <v>1484009119</v>
      </c>
      <c r="L3112" s="9">
        <f>($K3112/86400)+DATE(1970,1,1)</f>
        <v>42745.031469907408</v>
      </c>
      <c r="M3112" t="b">
        <v>0</v>
      </c>
      <c r="N3112">
        <v>1</v>
      </c>
      <c r="O3112" s="5">
        <f>($E3112/$D3112)*100</f>
        <v>0.04</v>
      </c>
      <c r="P3112">
        <f>AVERAGE($E3112,$N3112)</f>
        <v>5.5</v>
      </c>
      <c r="Q3112" t="s">
        <v>8317</v>
      </c>
      <c r="R3112" t="s">
        <v>8357</v>
      </c>
      <c r="S3112" t="s">
        <v>8303</v>
      </c>
      <c r="T3112" t="b">
        <v>0</v>
      </c>
    </row>
    <row r="3113" spans="1:20" ht="49.5" x14ac:dyDescent="0.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 s="9">
        <f>(I3113/86400)+25569+(-5/24)</f>
        <v>41916.386805555558</v>
      </c>
      <c r="K3113">
        <v>1409753820</v>
      </c>
      <c r="L3113" s="9">
        <f>($K3113/86400)+DATE(1970,1,1)</f>
        <v>41885.595138888893</v>
      </c>
      <c r="M3113" t="b">
        <v>0</v>
      </c>
      <c r="N3113">
        <v>76</v>
      </c>
      <c r="O3113" s="5">
        <f>($E3113/$D3113)*100</f>
        <v>26.640000000000004</v>
      </c>
      <c r="P3113">
        <f>AVERAGE($E3113,$N3113)</f>
        <v>2702</v>
      </c>
      <c r="Q3113" t="s">
        <v>8317</v>
      </c>
      <c r="R3113" t="s">
        <v>8357</v>
      </c>
      <c r="S3113" t="s">
        <v>8303</v>
      </c>
      <c r="T3113" t="b">
        <v>0</v>
      </c>
    </row>
    <row r="3114" spans="1:20" ht="66" x14ac:dyDescent="0.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 s="9">
        <f>(I3114/86400)+25569+(-5/24)</f>
        <v>42674.913587962961</v>
      </c>
      <c r="K3114">
        <v>1472784934</v>
      </c>
      <c r="L3114" s="9">
        <f>($K3114/86400)+DATE(1970,1,1)</f>
        <v>42615.121921296297</v>
      </c>
      <c r="M3114" t="b">
        <v>0</v>
      </c>
      <c r="N3114">
        <v>9</v>
      </c>
      <c r="O3114" s="5">
        <f>($E3114/$D3114)*100</f>
        <v>4.7363636363636363</v>
      </c>
      <c r="P3114">
        <f>AVERAGE($E3114,$N3114)</f>
        <v>265</v>
      </c>
      <c r="Q3114" t="s">
        <v>8317</v>
      </c>
      <c r="R3114" t="s">
        <v>8357</v>
      </c>
      <c r="S3114" t="s">
        <v>8303</v>
      </c>
      <c r="T3114" t="b">
        <v>0</v>
      </c>
    </row>
    <row r="3115" spans="1:20" ht="66" x14ac:dyDescent="0.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 s="9">
        <f>(I3115/86400)+25569+(-5/24)</f>
        <v>42111.522939814815</v>
      </c>
      <c r="K3115">
        <v>1426699982</v>
      </c>
      <c r="L3115" s="9">
        <f>($K3115/86400)+DATE(1970,1,1)</f>
        <v>42081.731273148151</v>
      </c>
      <c r="M3115" t="b">
        <v>0</v>
      </c>
      <c r="N3115">
        <v>37</v>
      </c>
      <c r="O3115" s="5">
        <f>($E3115/$D3115)*100</f>
        <v>4.2435339894712749</v>
      </c>
      <c r="P3115">
        <f>AVERAGE($E3115,$N3115)</f>
        <v>2336</v>
      </c>
      <c r="Q3115" t="s">
        <v>8317</v>
      </c>
      <c r="R3115" t="s">
        <v>8357</v>
      </c>
      <c r="S3115" t="s">
        <v>8303</v>
      </c>
      <c r="T3115" t="b">
        <v>0</v>
      </c>
    </row>
    <row r="3116" spans="1:20" ht="66" x14ac:dyDescent="0.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 s="9">
        <f>(I3116/86400)+25569+(-5/24)</f>
        <v>41903.42418981481</v>
      </c>
      <c r="K3116">
        <v>1406128250</v>
      </c>
      <c r="L3116" s="9">
        <f>($K3116/86400)+DATE(1970,1,1)</f>
        <v>41843.632523148146</v>
      </c>
      <c r="M3116" t="b">
        <v>0</v>
      </c>
      <c r="N3116">
        <v>0</v>
      </c>
      <c r="O3116" s="5">
        <f>($E3116/$D3116)*100</f>
        <v>0</v>
      </c>
      <c r="P3116">
        <f>AVERAGE($E3116,$N3116)</f>
        <v>0</v>
      </c>
      <c r="Q3116" t="s">
        <v>8317</v>
      </c>
      <c r="R3116" t="s">
        <v>8357</v>
      </c>
      <c r="S3116" t="s">
        <v>8303</v>
      </c>
      <c r="T3116" t="b">
        <v>0</v>
      </c>
    </row>
    <row r="3117" spans="1:20" ht="66" x14ac:dyDescent="0.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 s="9">
        <f>(I3117/86400)+25569+(-5/24)</f>
        <v>42526.238738425927</v>
      </c>
      <c r="K3117">
        <v>1462531427</v>
      </c>
      <c r="L3117" s="9">
        <f>($K3117/86400)+DATE(1970,1,1)</f>
        <v>42496.447071759263</v>
      </c>
      <c r="M3117" t="b">
        <v>0</v>
      </c>
      <c r="N3117">
        <v>1</v>
      </c>
      <c r="O3117" s="5">
        <f>($E3117/$D3117)*100</f>
        <v>3</v>
      </c>
      <c r="P3117">
        <f>AVERAGE($E3117,$N3117)</f>
        <v>150.5</v>
      </c>
      <c r="Q3117" t="s">
        <v>8317</v>
      </c>
      <c r="R3117" t="s">
        <v>8357</v>
      </c>
      <c r="S3117" t="s">
        <v>8303</v>
      </c>
      <c r="T3117" t="b">
        <v>0</v>
      </c>
    </row>
    <row r="3118" spans="1:20" ht="49.5" x14ac:dyDescent="0.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 s="9">
        <f>(I3118/86400)+25569+(-5/24)</f>
        <v>42095.30700231481</v>
      </c>
      <c r="K3118">
        <v>1426681325</v>
      </c>
      <c r="L3118" s="9">
        <f>($K3118/86400)+DATE(1970,1,1)</f>
        <v>42081.515335648146</v>
      </c>
      <c r="M3118" t="b">
        <v>0</v>
      </c>
      <c r="N3118">
        <v>10</v>
      </c>
      <c r="O3118" s="5">
        <f>($E3118/$D3118)*100</f>
        <v>57.333333333333336</v>
      </c>
      <c r="P3118">
        <f>AVERAGE($E3118,$N3118)</f>
        <v>220</v>
      </c>
      <c r="Q3118" t="s">
        <v>8317</v>
      </c>
      <c r="R3118" t="s">
        <v>8357</v>
      </c>
      <c r="S3118" t="s">
        <v>8303</v>
      </c>
      <c r="T3118" t="b">
        <v>0</v>
      </c>
    </row>
    <row r="3119" spans="1:20" ht="49.5" x14ac:dyDescent="0.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 s="9">
        <f>(I3119/86400)+25569+(-5/24)</f>
        <v>42517.341666666667</v>
      </c>
      <c r="K3119">
        <v>1463648360</v>
      </c>
      <c r="L3119" s="9">
        <f>($K3119/86400)+DATE(1970,1,1)</f>
        <v>42509.374537037038</v>
      </c>
      <c r="M3119" t="b">
        <v>0</v>
      </c>
      <c r="N3119">
        <v>1</v>
      </c>
      <c r="O3119" s="5">
        <f>($E3119/$D3119)*100</f>
        <v>0.1</v>
      </c>
      <c r="P3119">
        <f>AVERAGE($E3119,$N3119)</f>
        <v>1</v>
      </c>
      <c r="Q3119" t="s">
        <v>8317</v>
      </c>
      <c r="R3119" t="s">
        <v>8357</v>
      </c>
      <c r="S3119" t="s">
        <v>8303</v>
      </c>
      <c r="T3119" t="b">
        <v>0</v>
      </c>
    </row>
    <row r="3120" spans="1:20" ht="33" x14ac:dyDescent="0.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 s="9">
        <f>(I3120/86400)+25569+(-5/24)</f>
        <v>42553.441238425927</v>
      </c>
      <c r="K3120">
        <v>1465832123</v>
      </c>
      <c r="L3120" s="9">
        <f>($K3120/86400)+DATE(1970,1,1)</f>
        <v>42534.649571759262</v>
      </c>
      <c r="M3120" t="b">
        <v>0</v>
      </c>
      <c r="N3120">
        <v>2</v>
      </c>
      <c r="O3120" s="5">
        <f>($E3120/$D3120)*100</f>
        <v>0.31</v>
      </c>
      <c r="P3120">
        <f>AVERAGE($E3120,$N3120)</f>
        <v>776</v>
      </c>
      <c r="Q3120" t="s">
        <v>8317</v>
      </c>
      <c r="R3120" t="s">
        <v>8357</v>
      </c>
      <c r="S3120" t="s">
        <v>8303</v>
      </c>
      <c r="T3120" t="b">
        <v>0</v>
      </c>
    </row>
    <row r="3121" spans="1:20" ht="66" x14ac:dyDescent="0.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 s="9">
        <f>(I3121/86400)+25569+(-5/24)</f>
        <v>42089.795509259253</v>
      </c>
      <c r="K3121">
        <v>1424826332</v>
      </c>
      <c r="L3121" s="9">
        <f>($K3121/86400)+DATE(1970,1,1)</f>
        <v>42060.04550925926</v>
      </c>
      <c r="M3121" t="b">
        <v>0</v>
      </c>
      <c r="N3121">
        <v>1</v>
      </c>
      <c r="O3121" s="5">
        <f>($E3121/$D3121)*100</f>
        <v>0.05</v>
      </c>
      <c r="P3121">
        <f>AVERAGE($E3121,$N3121)</f>
        <v>3</v>
      </c>
      <c r="Q3121" t="s">
        <v>8317</v>
      </c>
      <c r="R3121" t="s">
        <v>8357</v>
      </c>
      <c r="S3121" t="s">
        <v>8303</v>
      </c>
      <c r="T3121" t="b">
        <v>0</v>
      </c>
    </row>
    <row r="3122" spans="1:20" ht="49.5" x14ac:dyDescent="0.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 s="9">
        <f>(I3122/86400)+25569+(-5/24)</f>
        <v>42495.692083333335</v>
      </c>
      <c r="K3122">
        <v>1457303796</v>
      </c>
      <c r="L3122" s="9">
        <f>($K3122/86400)+DATE(1970,1,1)</f>
        <v>42435.942083333328</v>
      </c>
      <c r="M3122" t="b">
        <v>0</v>
      </c>
      <c r="N3122">
        <v>10</v>
      </c>
      <c r="O3122" s="5">
        <f>($E3122/$D3122)*100</f>
        <v>9.8461538461538465E-3</v>
      </c>
      <c r="P3122">
        <f>AVERAGE($E3122,$N3122)</f>
        <v>69</v>
      </c>
      <c r="Q3122" t="s">
        <v>8317</v>
      </c>
      <c r="R3122" t="s">
        <v>8357</v>
      </c>
      <c r="S3122" t="s">
        <v>8303</v>
      </c>
      <c r="T3122" t="b">
        <v>0</v>
      </c>
    </row>
    <row r="3123" spans="1:20" ht="49.5" x14ac:dyDescent="0.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 s="9">
        <f>(I3123/86400)+25569+(-5/24)</f>
        <v>41908.471469907403</v>
      </c>
      <c r="K3123">
        <v>1406564335</v>
      </c>
      <c r="L3123" s="9">
        <f>($K3123/86400)+DATE(1970,1,1)</f>
        <v>41848.679803240739</v>
      </c>
      <c r="M3123" t="b">
        <v>0</v>
      </c>
      <c r="N3123">
        <v>1</v>
      </c>
      <c r="O3123" s="5">
        <f>($E3123/$D3123)*100</f>
        <v>0.66666666666666674</v>
      </c>
      <c r="P3123">
        <f>AVERAGE($E3123,$N3123)</f>
        <v>5.5</v>
      </c>
      <c r="Q3123" t="s">
        <v>8317</v>
      </c>
      <c r="R3123" t="s">
        <v>8357</v>
      </c>
      <c r="S3123" t="s">
        <v>8303</v>
      </c>
      <c r="T3123" t="b">
        <v>0</v>
      </c>
    </row>
    <row r="3124" spans="1:20" x14ac:dyDescent="0.3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 s="9">
        <f>(I3124/86400)+25569+(-5/24)</f>
        <v>42683.765416666669</v>
      </c>
      <c r="K3124">
        <v>1478298132</v>
      </c>
      <c r="L3124" s="9">
        <f>($K3124/86400)+DATE(1970,1,1)</f>
        <v>42678.932083333333</v>
      </c>
      <c r="M3124" t="b">
        <v>0</v>
      </c>
      <c r="N3124">
        <v>2</v>
      </c>
      <c r="O3124" s="5">
        <f>($E3124/$D3124)*100</f>
        <v>58.291457286432156</v>
      </c>
      <c r="P3124">
        <f>AVERAGE($E3124,$N3124)</f>
        <v>59</v>
      </c>
      <c r="Q3124" t="s">
        <v>8317</v>
      </c>
      <c r="R3124" t="s">
        <v>8357</v>
      </c>
      <c r="S3124" t="s">
        <v>8303</v>
      </c>
      <c r="T3124" t="b">
        <v>0</v>
      </c>
    </row>
    <row r="3125" spans="1:20" ht="66" x14ac:dyDescent="0.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 s="9">
        <f>(I3125/86400)+25569+(-5/24)</f>
        <v>42560.784699074073</v>
      </c>
      <c r="K3125">
        <v>1465516198</v>
      </c>
      <c r="L3125" s="9">
        <f>($K3125/86400)+DATE(1970,1,1)</f>
        <v>42530.993032407408</v>
      </c>
      <c r="M3125" t="b">
        <v>0</v>
      </c>
      <c r="N3125">
        <v>348</v>
      </c>
      <c r="O3125" s="5">
        <f>($E3125/$D3125)*100</f>
        <v>68.153599999999997</v>
      </c>
      <c r="P3125">
        <f>AVERAGE($E3125,$N3125)</f>
        <v>42770</v>
      </c>
      <c r="Q3125" t="s">
        <v>8317</v>
      </c>
      <c r="R3125" t="s">
        <v>8357</v>
      </c>
      <c r="S3125" t="s">
        <v>8303</v>
      </c>
      <c r="T3125" t="b">
        <v>0</v>
      </c>
    </row>
    <row r="3126" spans="1:20" ht="49.5" x14ac:dyDescent="0.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 s="9">
        <f>(I3126/86400)+25569+(-5/24)</f>
        <v>42037.571770833332</v>
      </c>
      <c r="K3126">
        <v>1417718601</v>
      </c>
      <c r="L3126" s="9">
        <f>($K3126/86400)+DATE(1970,1,1)</f>
        <v>41977.780104166668</v>
      </c>
      <c r="M3126" t="b">
        <v>0</v>
      </c>
      <c r="N3126">
        <v>4</v>
      </c>
      <c r="O3126" s="5">
        <f>($E3126/$D3126)*100</f>
        <v>3.2499999999999999E-3</v>
      </c>
      <c r="P3126">
        <f>AVERAGE($E3126,$N3126)</f>
        <v>15</v>
      </c>
      <c r="Q3126" t="s">
        <v>8317</v>
      </c>
      <c r="R3126" t="s">
        <v>8357</v>
      </c>
      <c r="S3126" t="s">
        <v>8303</v>
      </c>
      <c r="T3126" t="b">
        <v>0</v>
      </c>
    </row>
    <row r="3127" spans="1:20" x14ac:dyDescent="0.3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 s="9">
        <f>(I3127/86400)+25569+(-5/24)</f>
        <v>42375.998518518514</v>
      </c>
      <c r="K3127">
        <v>1449550672</v>
      </c>
      <c r="L3127" s="9">
        <f>($K3127/86400)+DATE(1970,1,1)</f>
        <v>42346.20685185185</v>
      </c>
      <c r="M3127" t="b">
        <v>0</v>
      </c>
      <c r="N3127">
        <v>0</v>
      </c>
      <c r="O3127" s="5">
        <f>($E3127/$D3127)*100</f>
        <v>0</v>
      </c>
      <c r="P3127">
        <f>AVERAGE($E3127,$N3127)</f>
        <v>0</v>
      </c>
      <c r="Q3127" t="s">
        <v>8317</v>
      </c>
      <c r="R3127" t="s">
        <v>8357</v>
      </c>
      <c r="S3127" t="s">
        <v>8303</v>
      </c>
      <c r="T3127" t="b">
        <v>0</v>
      </c>
    </row>
    <row r="3128" spans="1:20" ht="99" x14ac:dyDescent="0.3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 s="9">
        <f>(I3128/86400)+25569+(-5/24)</f>
        <v>42456.768078703702</v>
      </c>
      <c r="K3128">
        <v>1456532762</v>
      </c>
      <c r="L3128" s="9">
        <f>($K3128/86400)+DATE(1970,1,1)</f>
        <v>42427.018078703702</v>
      </c>
      <c r="M3128" t="b">
        <v>0</v>
      </c>
      <c r="N3128">
        <v>17</v>
      </c>
      <c r="O3128" s="5">
        <f>($E3128/$D3128)*100</f>
        <v>4.16</v>
      </c>
      <c r="P3128">
        <f>AVERAGE($E3128,$N3128)</f>
        <v>528.5</v>
      </c>
      <c r="Q3128" t="s">
        <v>8317</v>
      </c>
      <c r="R3128" t="s">
        <v>8357</v>
      </c>
      <c r="S3128" t="s">
        <v>8303</v>
      </c>
      <c r="T3128" t="b">
        <v>0</v>
      </c>
    </row>
    <row r="3129" spans="1:20" ht="66" x14ac:dyDescent="0.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 s="9">
        <f>(I3129/86400)+25569+(-5/24)</f>
        <v>42064.648483796293</v>
      </c>
      <c r="K3129">
        <v>1422650029</v>
      </c>
      <c r="L3129" s="9">
        <f>($K3129/86400)+DATE(1970,1,1)</f>
        <v>42034.856817129628</v>
      </c>
      <c r="M3129" t="b">
        <v>0</v>
      </c>
      <c r="N3129">
        <v>0</v>
      </c>
      <c r="O3129" s="5">
        <f>($E3129/$D3129)*100</f>
        <v>0</v>
      </c>
      <c r="P3129">
        <f>AVERAGE($E3129,$N3129)</f>
        <v>0</v>
      </c>
      <c r="Q3129" t="s">
        <v>8317</v>
      </c>
      <c r="R3129" t="s">
        <v>8357</v>
      </c>
      <c r="S3129" t="s">
        <v>8303</v>
      </c>
      <c r="T3129" t="b">
        <v>0</v>
      </c>
    </row>
    <row r="3130" spans="1:20" ht="66" x14ac:dyDescent="0.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 s="9">
        <f>(I3130/86400)+25569+(-5/24)</f>
        <v>42810.575706018521</v>
      </c>
      <c r="K3130">
        <v>1487101741</v>
      </c>
      <c r="L3130" s="9">
        <f>($K3130/86400)+DATE(1970,1,1)</f>
        <v>42780.825706018513</v>
      </c>
      <c r="M3130" t="b">
        <v>0</v>
      </c>
      <c r="N3130">
        <v>117</v>
      </c>
      <c r="O3130" s="5">
        <f>($E3130/$D3130)*100</f>
        <v>108.60666666666667</v>
      </c>
      <c r="P3130">
        <f>AVERAGE($E3130,$N3130)</f>
        <v>8204</v>
      </c>
      <c r="Q3130" t="s">
        <v>8317</v>
      </c>
      <c r="R3130" t="s">
        <v>8318</v>
      </c>
      <c r="S3130" t="s">
        <v>8271</v>
      </c>
      <c r="T3130" t="b">
        <v>0</v>
      </c>
    </row>
    <row r="3131" spans="1:20" ht="66" x14ac:dyDescent="0.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 s="9">
        <f>(I3131/86400)+25569+(-5/24)</f>
        <v>42843.592812499999</v>
      </c>
      <c r="K3131">
        <v>1489090419</v>
      </c>
      <c r="L3131" s="9">
        <f>($K3131/86400)+DATE(1970,1,1)</f>
        <v>42803.842812499999</v>
      </c>
      <c r="M3131" t="b">
        <v>0</v>
      </c>
      <c r="N3131">
        <v>1</v>
      </c>
      <c r="O3131" s="5">
        <f>($E3131/$D3131)*100</f>
        <v>0.8</v>
      </c>
      <c r="P3131">
        <f>AVERAGE($E3131,$N3131)</f>
        <v>5.5</v>
      </c>
      <c r="Q3131" t="s">
        <v>8317</v>
      </c>
      <c r="R3131" t="s">
        <v>8318</v>
      </c>
      <c r="S3131" t="s">
        <v>8271</v>
      </c>
      <c r="T3131" t="b">
        <v>0</v>
      </c>
    </row>
    <row r="3132" spans="1:20" ht="49.5" x14ac:dyDescent="0.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 s="9">
        <f>(I3132/86400)+25569+(-5/24)</f>
        <v>42838.999305555553</v>
      </c>
      <c r="K3132">
        <v>1489504916</v>
      </c>
      <c r="L3132" s="9">
        <f>($K3132/86400)+DATE(1970,1,1)</f>
        <v>42808.640231481477</v>
      </c>
      <c r="M3132" t="b">
        <v>0</v>
      </c>
      <c r="N3132">
        <v>4</v>
      </c>
      <c r="O3132" s="5">
        <f>($E3132/$D3132)*100</f>
        <v>3.75</v>
      </c>
      <c r="P3132">
        <f>AVERAGE($E3132,$N3132)</f>
        <v>189.5</v>
      </c>
      <c r="Q3132" t="s">
        <v>8317</v>
      </c>
      <c r="R3132" t="s">
        <v>8318</v>
      </c>
      <c r="S3132" t="s">
        <v>8271</v>
      </c>
      <c r="T3132" t="b">
        <v>0</v>
      </c>
    </row>
    <row r="3133" spans="1:20" ht="33" x14ac:dyDescent="0.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 s="9">
        <f>(I3133/86400)+25569+(-5/24)</f>
        <v>42833.329224537032</v>
      </c>
      <c r="K3133">
        <v>1489067645</v>
      </c>
      <c r="L3133" s="9">
        <f>($K3133/86400)+DATE(1970,1,1)</f>
        <v>42803.579224537039</v>
      </c>
      <c r="M3133" t="b">
        <v>0</v>
      </c>
      <c r="N3133">
        <v>12</v>
      </c>
      <c r="O3133" s="5">
        <f>($E3133/$D3133)*100</f>
        <v>15.731707317073171</v>
      </c>
      <c r="P3133">
        <f>AVERAGE($E3133,$N3133)</f>
        <v>328.5</v>
      </c>
      <c r="Q3133" t="s">
        <v>8317</v>
      </c>
      <c r="R3133" t="s">
        <v>8318</v>
      </c>
      <c r="S3133" t="s">
        <v>8271</v>
      </c>
      <c r="T3133" t="b">
        <v>0</v>
      </c>
    </row>
    <row r="3134" spans="1:20" ht="33" x14ac:dyDescent="0.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 s="9">
        <f>(I3134/86400)+25569+(-5/24)</f>
        <v>42846.100231481476</v>
      </c>
      <c r="K3134">
        <v>1487579060</v>
      </c>
      <c r="L3134" s="9">
        <f>($K3134/86400)+DATE(1970,1,1)</f>
        <v>42786.350231481483</v>
      </c>
      <c r="M3134" t="b">
        <v>0</v>
      </c>
      <c r="N3134">
        <v>1</v>
      </c>
      <c r="O3134" s="5">
        <f>($E3134/$D3134)*100</f>
        <v>3.3333333333333333E-2</v>
      </c>
      <c r="P3134">
        <f>AVERAGE($E3134,$N3134)</f>
        <v>5.5</v>
      </c>
      <c r="Q3134" t="s">
        <v>8317</v>
      </c>
      <c r="R3134" t="s">
        <v>8318</v>
      </c>
      <c r="S3134" t="s">
        <v>8271</v>
      </c>
      <c r="T3134" t="b">
        <v>0</v>
      </c>
    </row>
    <row r="3135" spans="1:20" ht="66" x14ac:dyDescent="0.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 s="9">
        <f>(I3135/86400)+25569+(-5/24)</f>
        <v>42818.315208333333</v>
      </c>
      <c r="K3135">
        <v>1487770434</v>
      </c>
      <c r="L3135" s="9">
        <f>($K3135/86400)+DATE(1970,1,1)</f>
        <v>42788.565208333333</v>
      </c>
      <c r="M3135" t="b">
        <v>0</v>
      </c>
      <c r="N3135">
        <v>16</v>
      </c>
      <c r="O3135" s="5">
        <f>($E3135/$D3135)*100</f>
        <v>108</v>
      </c>
      <c r="P3135">
        <f>AVERAGE($E3135,$N3135)</f>
        <v>278</v>
      </c>
      <c r="Q3135" t="s">
        <v>8317</v>
      </c>
      <c r="R3135" t="s">
        <v>8318</v>
      </c>
      <c r="S3135" t="s">
        <v>8271</v>
      </c>
      <c r="T3135" t="b">
        <v>0</v>
      </c>
    </row>
    <row r="3136" spans="1:20" ht="66" x14ac:dyDescent="0.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 s="9">
        <f>(I3136/86400)+25569+(-5/24)</f>
        <v>42821.470127314817</v>
      </c>
      <c r="K3136">
        <v>1488820619</v>
      </c>
      <c r="L3136" s="9">
        <f>($K3136/86400)+DATE(1970,1,1)</f>
        <v>42800.720127314809</v>
      </c>
      <c r="M3136" t="b">
        <v>0</v>
      </c>
      <c r="N3136">
        <v>12</v>
      </c>
      <c r="O3136" s="5">
        <f>($E3136/$D3136)*100</f>
        <v>22.5</v>
      </c>
      <c r="P3136">
        <f>AVERAGE($E3136,$N3136)</f>
        <v>118.5</v>
      </c>
      <c r="Q3136" t="s">
        <v>8317</v>
      </c>
      <c r="R3136" t="s">
        <v>8318</v>
      </c>
      <c r="S3136" t="s">
        <v>8271</v>
      </c>
      <c r="T3136" t="b">
        <v>0</v>
      </c>
    </row>
    <row r="3137" spans="1:20" ht="66" x14ac:dyDescent="0.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 s="9">
        <f>(I3137/86400)+25569+(-5/24)</f>
        <v>42828.943530092591</v>
      </c>
      <c r="K3137">
        <v>1489376321</v>
      </c>
      <c r="L3137" s="9">
        <f>($K3137/86400)+DATE(1970,1,1)</f>
        <v>42807.151863425926</v>
      </c>
      <c r="M3137" t="b">
        <v>0</v>
      </c>
      <c r="N3137">
        <v>7</v>
      </c>
      <c r="O3137" s="5">
        <f>($E3137/$D3137)*100</f>
        <v>20.849420849420849</v>
      </c>
      <c r="P3137">
        <f>AVERAGE($E3137,$N3137)</f>
        <v>84.5</v>
      </c>
      <c r="Q3137" t="s">
        <v>8317</v>
      </c>
      <c r="R3137" t="s">
        <v>8318</v>
      </c>
      <c r="S3137" t="s">
        <v>8271</v>
      </c>
      <c r="T3137" t="b">
        <v>0</v>
      </c>
    </row>
    <row r="3138" spans="1:20" ht="66" x14ac:dyDescent="0.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 s="9">
        <f>(I3138/86400)+25569+(-5/24)</f>
        <v>42825.749305555553</v>
      </c>
      <c r="K3138">
        <v>1487847954</v>
      </c>
      <c r="L3138" s="9">
        <f>($K3138/86400)+DATE(1970,1,1)</f>
        <v>42789.462430555555</v>
      </c>
      <c r="M3138" t="b">
        <v>0</v>
      </c>
      <c r="N3138">
        <v>22</v>
      </c>
      <c r="O3138" s="5">
        <f>($E3138/$D3138)*100</f>
        <v>127.8</v>
      </c>
      <c r="P3138">
        <f>AVERAGE($E3138,$N3138)</f>
        <v>330.5</v>
      </c>
      <c r="Q3138" t="s">
        <v>8317</v>
      </c>
      <c r="R3138" t="s">
        <v>8318</v>
      </c>
      <c r="S3138" t="s">
        <v>8271</v>
      </c>
      <c r="T3138" t="b">
        <v>0</v>
      </c>
    </row>
    <row r="3139" spans="1:20" ht="49.5" x14ac:dyDescent="0.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 s="9">
        <f>(I3139/86400)+25569+(-5/24)</f>
        <v>42858.591666666667</v>
      </c>
      <c r="K3139">
        <v>1489439669</v>
      </c>
      <c r="L3139" s="9">
        <f>($K3139/86400)+DATE(1970,1,1)</f>
        <v>42807.885057870371</v>
      </c>
      <c r="M3139" t="b">
        <v>0</v>
      </c>
      <c r="N3139">
        <v>1</v>
      </c>
      <c r="O3139" s="5">
        <f>($E3139/$D3139)*100</f>
        <v>3.3333333333333335</v>
      </c>
      <c r="P3139">
        <f>AVERAGE($E3139,$N3139)</f>
        <v>25.5</v>
      </c>
      <c r="Q3139" t="s">
        <v>8317</v>
      </c>
      <c r="R3139" t="s">
        <v>8318</v>
      </c>
      <c r="S3139" t="s">
        <v>8271</v>
      </c>
      <c r="T3139" t="b">
        <v>0</v>
      </c>
    </row>
    <row r="3140" spans="1:20" ht="66" x14ac:dyDescent="0.3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 s="9">
        <f>(I3140/86400)+25569+(-5/24)</f>
        <v>42828.437581018516</v>
      </c>
      <c r="K3140">
        <v>1489591807</v>
      </c>
      <c r="L3140" s="9">
        <f>($K3140/86400)+DATE(1970,1,1)</f>
        <v>42809.645914351851</v>
      </c>
      <c r="M3140" t="b">
        <v>0</v>
      </c>
      <c r="N3140">
        <v>0</v>
      </c>
      <c r="O3140" s="5">
        <f>($E3140/$D3140)*100</f>
        <v>0</v>
      </c>
      <c r="P3140">
        <f>AVERAGE($E3140,$N3140)</f>
        <v>0</v>
      </c>
      <c r="Q3140" t="s">
        <v>8317</v>
      </c>
      <c r="R3140" t="s">
        <v>8318</v>
      </c>
      <c r="S3140" t="s">
        <v>8271</v>
      </c>
      <c r="T3140" t="b">
        <v>0</v>
      </c>
    </row>
    <row r="3141" spans="1:20" ht="66" x14ac:dyDescent="0.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 s="9">
        <f>(I3141/86400)+25569+(-5/24)</f>
        <v>42818.981249999997</v>
      </c>
      <c r="K3141">
        <v>1487485760</v>
      </c>
      <c r="L3141" s="9">
        <f>($K3141/86400)+DATE(1970,1,1)</f>
        <v>42785.270370370374</v>
      </c>
      <c r="M3141" t="b">
        <v>0</v>
      </c>
      <c r="N3141">
        <v>6</v>
      </c>
      <c r="O3141" s="5">
        <f>($E3141/$D3141)*100</f>
        <v>5.4</v>
      </c>
      <c r="P3141">
        <f>AVERAGE($E3141,$N3141)</f>
        <v>1353</v>
      </c>
      <c r="Q3141" t="s">
        <v>8317</v>
      </c>
      <c r="R3141" t="s">
        <v>8318</v>
      </c>
      <c r="S3141" t="s">
        <v>8271</v>
      </c>
      <c r="T3141" t="b">
        <v>0</v>
      </c>
    </row>
    <row r="3142" spans="1:20" ht="66" x14ac:dyDescent="0.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 s="9">
        <f>(I3142/86400)+25569+(-5/24)</f>
        <v>42832.468784722216</v>
      </c>
      <c r="K3142">
        <v>1488993303</v>
      </c>
      <c r="L3142" s="9">
        <f>($K3142/86400)+DATE(1970,1,1)</f>
        <v>42802.718784722223</v>
      </c>
      <c r="M3142" t="b">
        <v>0</v>
      </c>
      <c r="N3142">
        <v>4</v>
      </c>
      <c r="O3142" s="5">
        <f>($E3142/$D3142)*100</f>
        <v>0.96</v>
      </c>
      <c r="P3142">
        <f>AVERAGE($E3142,$N3142)</f>
        <v>50</v>
      </c>
      <c r="Q3142" t="s">
        <v>8317</v>
      </c>
      <c r="R3142" t="s">
        <v>8318</v>
      </c>
      <c r="S3142" t="s">
        <v>8271</v>
      </c>
      <c r="T3142" t="b">
        <v>0</v>
      </c>
    </row>
    <row r="3143" spans="1:20" ht="66" x14ac:dyDescent="0.3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 s="9">
        <f>(I3143/86400)+25569+(-5/24)</f>
        <v>42841.624999999993</v>
      </c>
      <c r="K3143">
        <v>1488823488</v>
      </c>
      <c r="L3143" s="9">
        <f>($K3143/86400)+DATE(1970,1,1)</f>
        <v>42800.753333333334</v>
      </c>
      <c r="M3143" t="b">
        <v>0</v>
      </c>
      <c r="N3143">
        <v>8</v>
      </c>
      <c r="O3143" s="5">
        <f>($E3143/$D3143)*100</f>
        <v>51.6</v>
      </c>
      <c r="P3143">
        <f>AVERAGE($E3143,$N3143)</f>
        <v>133</v>
      </c>
      <c r="Q3143" t="s">
        <v>8317</v>
      </c>
      <c r="R3143" t="s">
        <v>8318</v>
      </c>
      <c r="S3143" t="s">
        <v>8271</v>
      </c>
      <c r="T3143" t="b">
        <v>0</v>
      </c>
    </row>
    <row r="3144" spans="1:20" ht="49.5" x14ac:dyDescent="0.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 s="9">
        <f>(I3144/86400)+25569+(-5/24)</f>
        <v>42813.263182870367</v>
      </c>
      <c r="K3144">
        <v>1487333939</v>
      </c>
      <c r="L3144" s="9">
        <f>($K3144/86400)+DATE(1970,1,1)</f>
        <v>42783.513182870374</v>
      </c>
      <c r="M3144" t="b">
        <v>0</v>
      </c>
      <c r="N3144">
        <v>3</v>
      </c>
      <c r="O3144" s="5">
        <f>($E3144/$D3144)*100</f>
        <v>1.6363636363636365</v>
      </c>
      <c r="P3144">
        <f>AVERAGE($E3144,$N3144)</f>
        <v>24</v>
      </c>
      <c r="Q3144" t="s">
        <v>8317</v>
      </c>
      <c r="R3144" t="s">
        <v>8318</v>
      </c>
      <c r="S3144" t="s">
        <v>8271</v>
      </c>
      <c r="T3144" t="b">
        <v>0</v>
      </c>
    </row>
    <row r="3145" spans="1:20" ht="66" x14ac:dyDescent="0.3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 s="9">
        <f>(I3145/86400)+25569+(-5/24)</f>
        <v>42834.149953703702</v>
      </c>
      <c r="K3145">
        <v>1489480556</v>
      </c>
      <c r="L3145" s="9">
        <f>($K3145/86400)+DATE(1970,1,1)</f>
        <v>42808.358287037037</v>
      </c>
      <c r="M3145" t="b">
        <v>0</v>
      </c>
      <c r="N3145">
        <v>0</v>
      </c>
      <c r="O3145" s="5">
        <f>($E3145/$D3145)*100</f>
        <v>0</v>
      </c>
      <c r="P3145">
        <f>AVERAGE($E3145,$N3145)</f>
        <v>0</v>
      </c>
      <c r="Q3145" t="s">
        <v>8317</v>
      </c>
      <c r="R3145" t="s">
        <v>8318</v>
      </c>
      <c r="S3145" t="s">
        <v>8271</v>
      </c>
      <c r="T3145" t="b">
        <v>0</v>
      </c>
    </row>
    <row r="3146" spans="1:20" ht="66" x14ac:dyDescent="0.3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 s="9">
        <f>(I3146/86400)+25569+(-5/24)</f>
        <v>42813.041666666664</v>
      </c>
      <c r="K3146">
        <v>1488459307</v>
      </c>
      <c r="L3146" s="9">
        <f>($K3146/86400)+DATE(1970,1,1)</f>
        <v>42796.538275462968</v>
      </c>
      <c r="M3146" t="b">
        <v>0</v>
      </c>
      <c r="N3146">
        <v>30</v>
      </c>
      <c r="O3146" s="5">
        <f>($E3146/$D3146)*100</f>
        <v>75.400000000000006</v>
      </c>
      <c r="P3146">
        <f>AVERAGE($E3146,$N3146)</f>
        <v>3785</v>
      </c>
      <c r="Q3146" t="s">
        <v>8317</v>
      </c>
      <c r="R3146" t="s">
        <v>8318</v>
      </c>
      <c r="S3146" t="s">
        <v>8271</v>
      </c>
      <c r="T3146" t="b">
        <v>0</v>
      </c>
    </row>
    <row r="3147" spans="1:20" ht="49.5" x14ac:dyDescent="0.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 s="9">
        <f>(I3147/86400)+25569+(-5/24)</f>
        <v>42821.790902777771</v>
      </c>
      <c r="K3147">
        <v>1485478734</v>
      </c>
      <c r="L3147" s="9">
        <f>($K3147/86400)+DATE(1970,1,1)</f>
        <v>42762.040902777779</v>
      </c>
      <c r="M3147" t="b">
        <v>0</v>
      </c>
      <c r="N3147">
        <v>0</v>
      </c>
      <c r="O3147" s="5">
        <f>($E3147/$D3147)*100</f>
        <v>0</v>
      </c>
      <c r="P3147">
        <f>AVERAGE($E3147,$N3147)</f>
        <v>0</v>
      </c>
      <c r="Q3147" t="s">
        <v>8317</v>
      </c>
      <c r="R3147" t="s">
        <v>8318</v>
      </c>
      <c r="S3147" t="s">
        <v>8271</v>
      </c>
      <c r="T3147" t="b">
        <v>0</v>
      </c>
    </row>
    <row r="3148" spans="1:20" ht="49.5" x14ac:dyDescent="0.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 s="9">
        <f>(I3148/86400)+25569+(-5/24)</f>
        <v>42841.432476851849</v>
      </c>
      <c r="K3148">
        <v>1488471766</v>
      </c>
      <c r="L3148" s="9">
        <f>($K3148/86400)+DATE(1970,1,1)</f>
        <v>42796.682476851856</v>
      </c>
      <c r="M3148" t="b">
        <v>0</v>
      </c>
      <c r="N3148">
        <v>12</v>
      </c>
      <c r="O3148" s="5">
        <f>($E3148/$D3148)*100</f>
        <v>10.5</v>
      </c>
      <c r="P3148">
        <f>AVERAGE($E3148,$N3148)</f>
        <v>2631</v>
      </c>
      <c r="Q3148" t="s">
        <v>8317</v>
      </c>
      <c r="R3148" t="s">
        <v>8318</v>
      </c>
      <c r="S3148" t="s">
        <v>8271</v>
      </c>
      <c r="T3148" t="b">
        <v>0</v>
      </c>
    </row>
    <row r="3149" spans="1:20" ht="66" x14ac:dyDescent="0.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 s="9">
        <f>(I3149/86400)+25569+(-5/24)</f>
        <v>41949.802719907406</v>
      </c>
      <c r="K3149">
        <v>1411859755</v>
      </c>
      <c r="L3149" s="9">
        <f>($K3149/86400)+DATE(1970,1,1)</f>
        <v>41909.96938657407</v>
      </c>
      <c r="M3149" t="b">
        <v>1</v>
      </c>
      <c r="N3149">
        <v>213</v>
      </c>
      <c r="O3149" s="5">
        <f>($E3149/$D3149)*100</f>
        <v>117.52499999999999</v>
      </c>
      <c r="P3149">
        <f>AVERAGE($E3149,$N3149)</f>
        <v>11859</v>
      </c>
      <c r="Q3149" t="s">
        <v>8317</v>
      </c>
      <c r="R3149" t="s">
        <v>8318</v>
      </c>
      <c r="S3149" t="s">
        <v>8271</v>
      </c>
      <c r="T3149" t="b">
        <v>1</v>
      </c>
    </row>
    <row r="3150" spans="1:20" ht="33" x14ac:dyDescent="0.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 s="9">
        <f>(I3150/86400)+25569+(-5/24)</f>
        <v>41912.958333333328</v>
      </c>
      <c r="K3150">
        <v>1410278284</v>
      </c>
      <c r="L3150" s="9">
        <f>($K3150/86400)+DATE(1970,1,1)</f>
        <v>41891.665324074071</v>
      </c>
      <c r="M3150" t="b">
        <v>1</v>
      </c>
      <c r="N3150">
        <v>57</v>
      </c>
      <c r="O3150" s="5">
        <f>($E3150/$D3150)*100</f>
        <v>131.16666666666669</v>
      </c>
      <c r="P3150">
        <f>AVERAGE($E3150,$N3150)</f>
        <v>1209</v>
      </c>
      <c r="Q3150" t="s">
        <v>8317</v>
      </c>
      <c r="R3150" t="s">
        <v>8318</v>
      </c>
      <c r="S3150" t="s">
        <v>8271</v>
      </c>
      <c r="T3150" t="b">
        <v>1</v>
      </c>
    </row>
    <row r="3151" spans="1:20" ht="66" x14ac:dyDescent="0.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 s="9">
        <f>(I3151/86400)+25569+(-5/24)</f>
        <v>41249.875</v>
      </c>
      <c r="K3151">
        <v>1352766300</v>
      </c>
      <c r="L3151" s="9">
        <f>($K3151/86400)+DATE(1970,1,1)</f>
        <v>41226.017361111109</v>
      </c>
      <c r="M3151" t="b">
        <v>1</v>
      </c>
      <c r="N3151">
        <v>25</v>
      </c>
      <c r="O3151" s="5">
        <f>($E3151/$D3151)*100</f>
        <v>104</v>
      </c>
      <c r="P3151">
        <f>AVERAGE($E3151,$N3151)</f>
        <v>662.5</v>
      </c>
      <c r="Q3151" t="s">
        <v>8317</v>
      </c>
      <c r="R3151" t="s">
        <v>8318</v>
      </c>
      <c r="S3151" t="s">
        <v>8271</v>
      </c>
      <c r="T3151" t="b">
        <v>1</v>
      </c>
    </row>
    <row r="3152" spans="1:20" ht="66" x14ac:dyDescent="0.3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 s="9">
        <f>(I3152/86400)+25569+(-5/24)</f>
        <v>40567.958333333328</v>
      </c>
      <c r="K3152">
        <v>1288160403</v>
      </c>
      <c r="L3152" s="9">
        <f>($K3152/86400)+DATE(1970,1,1)</f>
        <v>40478.263923611114</v>
      </c>
      <c r="M3152" t="b">
        <v>1</v>
      </c>
      <c r="N3152">
        <v>104</v>
      </c>
      <c r="O3152" s="5">
        <f>($E3152/$D3152)*100</f>
        <v>101</v>
      </c>
      <c r="P3152">
        <f>AVERAGE($E3152,$N3152)</f>
        <v>1819.5</v>
      </c>
      <c r="Q3152" t="s">
        <v>8317</v>
      </c>
      <c r="R3152" t="s">
        <v>8318</v>
      </c>
      <c r="S3152" t="s">
        <v>8271</v>
      </c>
      <c r="T3152" t="b">
        <v>1</v>
      </c>
    </row>
    <row r="3153" spans="1:20" ht="49.5" x14ac:dyDescent="0.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 s="9">
        <f>(I3153/86400)+25569+(-5/24)</f>
        <v>41892.631643518514</v>
      </c>
      <c r="K3153">
        <v>1407787774</v>
      </c>
      <c r="L3153" s="9">
        <f>($K3153/86400)+DATE(1970,1,1)</f>
        <v>41862.83997685185</v>
      </c>
      <c r="M3153" t="b">
        <v>1</v>
      </c>
      <c r="N3153">
        <v>34</v>
      </c>
      <c r="O3153" s="5">
        <f>($E3153/$D3153)*100</f>
        <v>100.4</v>
      </c>
      <c r="P3153">
        <f>AVERAGE($E3153,$N3153)</f>
        <v>1774</v>
      </c>
      <c r="Q3153" t="s">
        <v>8317</v>
      </c>
      <c r="R3153" t="s">
        <v>8318</v>
      </c>
      <c r="S3153" t="s">
        <v>8271</v>
      </c>
      <c r="T3153" t="b">
        <v>1</v>
      </c>
    </row>
    <row r="3154" spans="1:20" ht="49.5" x14ac:dyDescent="0.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 s="9">
        <f>(I3154/86400)+25569+(-5/24)</f>
        <v>41580.659340277773</v>
      </c>
      <c r="K3154">
        <v>1380833367</v>
      </c>
      <c r="L3154" s="9">
        <f>($K3154/86400)+DATE(1970,1,1)</f>
        <v>41550.867673611108</v>
      </c>
      <c r="M3154" t="b">
        <v>1</v>
      </c>
      <c r="N3154">
        <v>67</v>
      </c>
      <c r="O3154" s="5">
        <f>($E3154/$D3154)*100</f>
        <v>105.95454545454545</v>
      </c>
      <c r="P3154">
        <f>AVERAGE($E3154,$N3154)</f>
        <v>1199</v>
      </c>
      <c r="Q3154" t="s">
        <v>8317</v>
      </c>
      <c r="R3154" t="s">
        <v>8318</v>
      </c>
      <c r="S3154" t="s">
        <v>8271</v>
      </c>
      <c r="T3154" t="b">
        <v>1</v>
      </c>
    </row>
    <row r="3155" spans="1:20" ht="49.5" x14ac:dyDescent="0.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 s="9">
        <f>(I3155/86400)+25569+(-5/24)</f>
        <v>40663.999305555553</v>
      </c>
      <c r="K3155">
        <v>1301542937</v>
      </c>
      <c r="L3155" s="9">
        <f>($K3155/86400)+DATE(1970,1,1)</f>
        <v>40633.154363425929</v>
      </c>
      <c r="M3155" t="b">
        <v>1</v>
      </c>
      <c r="N3155">
        <v>241</v>
      </c>
      <c r="O3155" s="5">
        <f>($E3155/$D3155)*100</f>
        <v>335.58333333333337</v>
      </c>
      <c r="P3155">
        <f>AVERAGE($E3155,$N3155)</f>
        <v>5154.25</v>
      </c>
      <c r="Q3155" t="s">
        <v>8317</v>
      </c>
      <c r="R3155" t="s">
        <v>8318</v>
      </c>
      <c r="S3155" t="s">
        <v>8271</v>
      </c>
      <c r="T3155" t="b">
        <v>1</v>
      </c>
    </row>
    <row r="3156" spans="1:20" ht="66" x14ac:dyDescent="0.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 s="9">
        <f>(I3156/86400)+25569+(-5/24)</f>
        <v>41000.625671296293</v>
      </c>
      <c r="K3156">
        <v>1330722058</v>
      </c>
      <c r="L3156" s="9">
        <f>($K3156/86400)+DATE(1970,1,1)</f>
        <v>40970.875671296293</v>
      </c>
      <c r="M3156" t="b">
        <v>1</v>
      </c>
      <c r="N3156">
        <v>123</v>
      </c>
      <c r="O3156" s="5">
        <f>($E3156/$D3156)*100</f>
        <v>112.92857142857142</v>
      </c>
      <c r="P3156">
        <f>AVERAGE($E3156,$N3156)</f>
        <v>4014</v>
      </c>
      <c r="Q3156" t="s">
        <v>8317</v>
      </c>
      <c r="R3156" t="s">
        <v>8318</v>
      </c>
      <c r="S3156" t="s">
        <v>8271</v>
      </c>
      <c r="T3156" t="b">
        <v>1</v>
      </c>
    </row>
    <row r="3157" spans="1:20" ht="49.5" x14ac:dyDescent="0.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 s="9">
        <f>(I3157/86400)+25569+(-5/24)</f>
        <v>41263.290798611109</v>
      </c>
      <c r="K3157">
        <v>1353412725</v>
      </c>
      <c r="L3157" s="9">
        <f>($K3157/86400)+DATE(1970,1,1)</f>
        <v>41233.499131944445</v>
      </c>
      <c r="M3157" t="b">
        <v>1</v>
      </c>
      <c r="N3157">
        <v>302</v>
      </c>
      <c r="O3157" s="5">
        <f>($E3157/$D3157)*100</f>
        <v>188.50460000000001</v>
      </c>
      <c r="P3157">
        <f>AVERAGE($E3157,$N3157)</f>
        <v>4863.6149999999998</v>
      </c>
      <c r="Q3157" t="s">
        <v>8317</v>
      </c>
      <c r="R3157" t="s">
        <v>8318</v>
      </c>
      <c r="S3157" t="s">
        <v>8271</v>
      </c>
      <c r="T3157" t="b">
        <v>1</v>
      </c>
    </row>
    <row r="3158" spans="1:20" ht="66" x14ac:dyDescent="0.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 s="9">
        <f>(I3158/86400)+25569+(-5/24)</f>
        <v>41061.744722222218</v>
      </c>
      <c r="K3158">
        <v>1335567144</v>
      </c>
      <c r="L3158" s="9">
        <f>($K3158/86400)+DATE(1970,1,1)</f>
        <v>41026.953055555554</v>
      </c>
      <c r="M3158" t="b">
        <v>1</v>
      </c>
      <c r="N3158">
        <v>89</v>
      </c>
      <c r="O3158" s="5">
        <f>($E3158/$D3158)*100</f>
        <v>101.81818181818181</v>
      </c>
      <c r="P3158">
        <f>AVERAGE($E3158,$N3158)</f>
        <v>2844.5</v>
      </c>
      <c r="Q3158" t="s">
        <v>8317</v>
      </c>
      <c r="R3158" t="s">
        <v>8318</v>
      </c>
      <c r="S3158" t="s">
        <v>8271</v>
      </c>
      <c r="T3158" t="b">
        <v>1</v>
      </c>
    </row>
    <row r="3159" spans="1:20" ht="33" x14ac:dyDescent="0.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 s="9">
        <f>(I3159/86400)+25569+(-5/24)</f>
        <v>41839</v>
      </c>
      <c r="K3159">
        <v>1404932105</v>
      </c>
      <c r="L3159" s="9">
        <f>($K3159/86400)+DATE(1970,1,1)</f>
        <v>41829.788252314815</v>
      </c>
      <c r="M3159" t="b">
        <v>1</v>
      </c>
      <c r="N3159">
        <v>41</v>
      </c>
      <c r="O3159" s="5">
        <f>($E3159/$D3159)*100</f>
        <v>101</v>
      </c>
      <c r="P3159">
        <f>AVERAGE($E3159,$N3159)</f>
        <v>2040.5</v>
      </c>
      <c r="Q3159" t="s">
        <v>8317</v>
      </c>
      <c r="R3159" t="s">
        <v>8318</v>
      </c>
      <c r="S3159" t="s">
        <v>8271</v>
      </c>
      <c r="T3159" t="b">
        <v>1</v>
      </c>
    </row>
    <row r="3160" spans="1:20" ht="33" x14ac:dyDescent="0.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 s="9">
        <f>(I3160/86400)+25569+(-5/24)</f>
        <v>41477.631388888891</v>
      </c>
      <c r="K3160">
        <v>1371931752</v>
      </c>
      <c r="L3160" s="9">
        <f>($K3160/86400)+DATE(1970,1,1)</f>
        <v>41447.839722222227</v>
      </c>
      <c r="M3160" t="b">
        <v>1</v>
      </c>
      <c r="N3160">
        <v>69</v>
      </c>
      <c r="O3160" s="5">
        <f>($E3160/$D3160)*100</f>
        <v>113.99999999999999</v>
      </c>
      <c r="P3160">
        <f>AVERAGE($E3160,$N3160)</f>
        <v>2884.5</v>
      </c>
      <c r="Q3160" t="s">
        <v>8317</v>
      </c>
      <c r="R3160" t="s">
        <v>8318</v>
      </c>
      <c r="S3160" t="s">
        <v>8271</v>
      </c>
      <c r="T3160" t="b">
        <v>1</v>
      </c>
    </row>
    <row r="3161" spans="1:20" ht="49.5" x14ac:dyDescent="0.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 s="9">
        <f>(I3161/86400)+25569+(-5/24)</f>
        <v>40926.75</v>
      </c>
      <c r="K3161">
        <v>1323221761</v>
      </c>
      <c r="L3161" s="9">
        <f>($K3161/86400)+DATE(1970,1,1)</f>
        <v>40884.066678240742</v>
      </c>
      <c r="M3161" t="b">
        <v>1</v>
      </c>
      <c r="N3161">
        <v>52</v>
      </c>
      <c r="O3161" s="5">
        <f>($E3161/$D3161)*100</f>
        <v>133.48133333333334</v>
      </c>
      <c r="P3161">
        <f>AVERAGE($E3161,$N3161)</f>
        <v>1027.1100000000001</v>
      </c>
      <c r="Q3161" t="s">
        <v>8317</v>
      </c>
      <c r="R3161" t="s">
        <v>8318</v>
      </c>
      <c r="S3161" t="s">
        <v>8271</v>
      </c>
      <c r="T3161" t="b">
        <v>1</v>
      </c>
    </row>
    <row r="3162" spans="1:20" ht="66" x14ac:dyDescent="0.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 s="9">
        <f>(I3162/86400)+25569+(-5/24)</f>
        <v>41863.999305555553</v>
      </c>
      <c r="K3162">
        <v>1405923687</v>
      </c>
      <c r="L3162" s="9">
        <f>($K3162/86400)+DATE(1970,1,1)</f>
        <v>41841.26489583333</v>
      </c>
      <c r="M3162" t="b">
        <v>1</v>
      </c>
      <c r="N3162">
        <v>57</v>
      </c>
      <c r="O3162" s="5">
        <f>($E3162/$D3162)*100</f>
        <v>101.53333333333335</v>
      </c>
      <c r="P3162">
        <f>AVERAGE($E3162,$N3162)</f>
        <v>2313</v>
      </c>
      <c r="Q3162" t="s">
        <v>8317</v>
      </c>
      <c r="R3162" t="s">
        <v>8318</v>
      </c>
      <c r="S3162" t="s">
        <v>8271</v>
      </c>
      <c r="T3162" t="b">
        <v>1</v>
      </c>
    </row>
    <row r="3163" spans="1:20" ht="66" x14ac:dyDescent="0.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 s="9">
        <f>(I3163/86400)+25569+(-5/24)</f>
        <v>41927.327800925923</v>
      </c>
      <c r="K3163">
        <v>1410785522</v>
      </c>
      <c r="L3163" s="9">
        <f>($K3163/86400)+DATE(1970,1,1)</f>
        <v>41897.536134259259</v>
      </c>
      <c r="M3163" t="b">
        <v>1</v>
      </c>
      <c r="N3163">
        <v>74</v>
      </c>
      <c r="O3163" s="5">
        <f>($E3163/$D3163)*100</f>
        <v>105.1</v>
      </c>
      <c r="P3163">
        <f>AVERAGE($E3163,$N3163)</f>
        <v>1088</v>
      </c>
      <c r="Q3163" t="s">
        <v>8317</v>
      </c>
      <c r="R3163" t="s">
        <v>8318</v>
      </c>
      <c r="S3163" t="s">
        <v>8271</v>
      </c>
      <c r="T3163" t="b">
        <v>1</v>
      </c>
    </row>
    <row r="3164" spans="1:20" ht="66" x14ac:dyDescent="0.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 s="9">
        <f>(I3164/86400)+25569+(-5/24)</f>
        <v>41826.875</v>
      </c>
      <c r="K3164">
        <v>1402331262</v>
      </c>
      <c r="L3164" s="9">
        <f>($K3164/86400)+DATE(1970,1,1)</f>
        <v>41799.685902777775</v>
      </c>
      <c r="M3164" t="b">
        <v>1</v>
      </c>
      <c r="N3164">
        <v>63</v>
      </c>
      <c r="O3164" s="5">
        <f>($E3164/$D3164)*100</f>
        <v>127.15</v>
      </c>
      <c r="P3164">
        <f>AVERAGE($E3164,$N3164)</f>
        <v>2574.5</v>
      </c>
      <c r="Q3164" t="s">
        <v>8317</v>
      </c>
      <c r="R3164" t="s">
        <v>8318</v>
      </c>
      <c r="S3164" t="s">
        <v>8271</v>
      </c>
      <c r="T3164" t="b">
        <v>1</v>
      </c>
    </row>
    <row r="3165" spans="1:20" ht="49.5" x14ac:dyDescent="0.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 s="9">
        <f>(I3165/86400)+25569+(-5/24)</f>
        <v>41805.545428240737</v>
      </c>
      <c r="K3165">
        <v>1400263525</v>
      </c>
      <c r="L3165" s="9">
        <f>($K3165/86400)+DATE(1970,1,1)</f>
        <v>41775.753761574073</v>
      </c>
      <c r="M3165" t="b">
        <v>1</v>
      </c>
      <c r="N3165">
        <v>72</v>
      </c>
      <c r="O3165" s="5">
        <f>($E3165/$D3165)*100</f>
        <v>111.15384615384616</v>
      </c>
      <c r="P3165">
        <f>AVERAGE($E3165,$N3165)</f>
        <v>7261</v>
      </c>
      <c r="Q3165" t="s">
        <v>8317</v>
      </c>
      <c r="R3165" t="s">
        <v>8318</v>
      </c>
      <c r="S3165" t="s">
        <v>8271</v>
      </c>
      <c r="T3165" t="b">
        <v>1</v>
      </c>
    </row>
    <row r="3166" spans="1:20" ht="66" x14ac:dyDescent="0.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 s="9">
        <f>(I3166/86400)+25569+(-5/24)</f>
        <v>41799.597395833327</v>
      </c>
      <c r="K3166">
        <v>1399490415</v>
      </c>
      <c r="L3166" s="9">
        <f>($K3166/86400)+DATE(1970,1,1)</f>
        <v>41766.805729166663</v>
      </c>
      <c r="M3166" t="b">
        <v>1</v>
      </c>
      <c r="N3166">
        <v>71</v>
      </c>
      <c r="O3166" s="5">
        <f>($E3166/$D3166)*100</f>
        <v>106.76</v>
      </c>
      <c r="P3166">
        <f>AVERAGE($E3166,$N3166)</f>
        <v>1370</v>
      </c>
      <c r="Q3166" t="s">
        <v>8317</v>
      </c>
      <c r="R3166" t="s">
        <v>8318</v>
      </c>
      <c r="S3166" t="s">
        <v>8271</v>
      </c>
      <c r="T3166" t="b">
        <v>1</v>
      </c>
    </row>
    <row r="3167" spans="1:20" ht="66" x14ac:dyDescent="0.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 s="9">
        <f>(I3167/86400)+25569+(-5/24)</f>
        <v>40665.957638888889</v>
      </c>
      <c r="K3167">
        <v>1302493760</v>
      </c>
      <c r="L3167" s="9">
        <f>($K3167/86400)+DATE(1970,1,1)</f>
        <v>40644.159259259257</v>
      </c>
      <c r="M3167" t="b">
        <v>1</v>
      </c>
      <c r="N3167">
        <v>21</v>
      </c>
      <c r="O3167" s="5">
        <f>($E3167/$D3167)*100</f>
        <v>162.66666666666666</v>
      </c>
      <c r="P3167">
        <f>AVERAGE($E3167,$N3167)</f>
        <v>620.5</v>
      </c>
      <c r="Q3167" t="s">
        <v>8317</v>
      </c>
      <c r="R3167" t="s">
        <v>8318</v>
      </c>
      <c r="S3167" t="s">
        <v>8271</v>
      </c>
      <c r="T3167" t="b">
        <v>1</v>
      </c>
    </row>
    <row r="3168" spans="1:20" ht="66" x14ac:dyDescent="0.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 s="9">
        <f>(I3168/86400)+25569+(-5/24)</f>
        <v>41969.124305555553</v>
      </c>
      <c r="K3168">
        <v>1414514153</v>
      </c>
      <c r="L3168" s="9">
        <f>($K3168/86400)+DATE(1970,1,1)</f>
        <v>41940.69158564815</v>
      </c>
      <c r="M3168" t="b">
        <v>1</v>
      </c>
      <c r="N3168">
        <v>930</v>
      </c>
      <c r="O3168" s="5">
        <f>($E3168/$D3168)*100</f>
        <v>160.22808571428573</v>
      </c>
      <c r="P3168">
        <f>AVERAGE($E3168,$N3168)</f>
        <v>28504.915000000001</v>
      </c>
      <c r="Q3168" t="s">
        <v>8317</v>
      </c>
      <c r="R3168" t="s">
        <v>8318</v>
      </c>
      <c r="S3168" t="s">
        <v>8271</v>
      </c>
      <c r="T3168" t="b">
        <v>1</v>
      </c>
    </row>
    <row r="3169" spans="1:20" ht="33" x14ac:dyDescent="0.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 s="9">
        <f>(I3169/86400)+25569+(-5/24)</f>
        <v>41852.967372685183</v>
      </c>
      <c r="K3169">
        <v>1405743181</v>
      </c>
      <c r="L3169" s="9">
        <f>($K3169/86400)+DATE(1970,1,1)</f>
        <v>41839.175706018519</v>
      </c>
      <c r="M3169" t="b">
        <v>1</v>
      </c>
      <c r="N3169">
        <v>55</v>
      </c>
      <c r="O3169" s="5">
        <f>($E3169/$D3169)*100</f>
        <v>116.16666666666666</v>
      </c>
      <c r="P3169">
        <f>AVERAGE($E3169,$N3169)</f>
        <v>1770</v>
      </c>
      <c r="Q3169" t="s">
        <v>8317</v>
      </c>
      <c r="R3169" t="s">
        <v>8318</v>
      </c>
      <c r="S3169" t="s">
        <v>8271</v>
      </c>
      <c r="T3169" t="b">
        <v>1</v>
      </c>
    </row>
    <row r="3170" spans="1:20" ht="49.5" x14ac:dyDescent="0.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 s="9">
        <f>(I3170/86400)+25569+(-5/24)</f>
        <v>41803.708333333328</v>
      </c>
      <c r="K3170">
        <v>1399948353</v>
      </c>
      <c r="L3170" s="9">
        <f>($K3170/86400)+DATE(1970,1,1)</f>
        <v>41772.105937500004</v>
      </c>
      <c r="M3170" t="b">
        <v>1</v>
      </c>
      <c r="N3170">
        <v>61</v>
      </c>
      <c r="O3170" s="5">
        <f>($E3170/$D3170)*100</f>
        <v>124.2</v>
      </c>
      <c r="P3170">
        <f>AVERAGE($E3170,$N3170)</f>
        <v>1583</v>
      </c>
      <c r="Q3170" t="s">
        <v>8317</v>
      </c>
      <c r="R3170" t="s">
        <v>8318</v>
      </c>
      <c r="S3170" t="s">
        <v>8271</v>
      </c>
      <c r="T3170" t="b">
        <v>1</v>
      </c>
    </row>
    <row r="3171" spans="1:20" ht="33" x14ac:dyDescent="0.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 s="9">
        <f>(I3171/86400)+25569+(-5/24)</f>
        <v>41620.999305555553</v>
      </c>
      <c r="K3171">
        <v>1384364561</v>
      </c>
      <c r="L3171" s="9">
        <f>($K3171/86400)+DATE(1970,1,1)</f>
        <v>41591.737974537034</v>
      </c>
      <c r="M3171" t="b">
        <v>1</v>
      </c>
      <c r="N3171">
        <v>82</v>
      </c>
      <c r="O3171" s="5">
        <f>($E3171/$D3171)*100</f>
        <v>103.01249999999999</v>
      </c>
      <c r="P3171">
        <f>AVERAGE($E3171,$N3171)</f>
        <v>4161.5</v>
      </c>
      <c r="Q3171" t="s">
        <v>8317</v>
      </c>
      <c r="R3171" t="s">
        <v>8318</v>
      </c>
      <c r="S3171" t="s">
        <v>8271</v>
      </c>
      <c r="T3171" t="b">
        <v>1</v>
      </c>
    </row>
    <row r="3172" spans="1:20" ht="49.5" x14ac:dyDescent="0.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 s="9">
        <f>(I3172/86400)+25569+(-5/24)</f>
        <v>41821.958333333328</v>
      </c>
      <c r="K3172">
        <v>1401414944</v>
      </c>
      <c r="L3172" s="9">
        <f>($K3172/86400)+DATE(1970,1,1)</f>
        <v>41789.080370370371</v>
      </c>
      <c r="M3172" t="b">
        <v>1</v>
      </c>
      <c r="N3172">
        <v>71</v>
      </c>
      <c r="O3172" s="5">
        <f>($E3172/$D3172)*100</f>
        <v>112.25</v>
      </c>
      <c r="P3172">
        <f>AVERAGE($E3172,$N3172)</f>
        <v>1158</v>
      </c>
      <c r="Q3172" t="s">
        <v>8317</v>
      </c>
      <c r="R3172" t="s">
        <v>8318</v>
      </c>
      <c r="S3172" t="s">
        <v>8271</v>
      </c>
      <c r="T3172" t="b">
        <v>1</v>
      </c>
    </row>
    <row r="3173" spans="1:20" ht="66" x14ac:dyDescent="0.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 s="9">
        <f>(I3173/86400)+25569+(-5/24)</f>
        <v>42496.399976851848</v>
      </c>
      <c r="K3173">
        <v>1459953358</v>
      </c>
      <c r="L3173" s="9">
        <f>($K3173/86400)+DATE(1970,1,1)</f>
        <v>42466.608310185184</v>
      </c>
      <c r="M3173" t="b">
        <v>1</v>
      </c>
      <c r="N3173">
        <v>117</v>
      </c>
      <c r="O3173" s="5">
        <f>($E3173/$D3173)*100</f>
        <v>108.8142857142857</v>
      </c>
      <c r="P3173">
        <f>AVERAGE($E3173,$N3173)</f>
        <v>3867</v>
      </c>
      <c r="Q3173" t="s">
        <v>8317</v>
      </c>
      <c r="R3173" t="s">
        <v>8318</v>
      </c>
      <c r="S3173" t="s">
        <v>8271</v>
      </c>
      <c r="T3173" t="b">
        <v>1</v>
      </c>
    </row>
    <row r="3174" spans="1:20" ht="66" x14ac:dyDescent="0.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 s="9">
        <f>(I3174/86400)+25569+(-5/24)</f>
        <v>40953.521620370368</v>
      </c>
      <c r="K3174">
        <v>1326648668</v>
      </c>
      <c r="L3174" s="9">
        <f>($K3174/86400)+DATE(1970,1,1)</f>
        <v>40923.729953703703</v>
      </c>
      <c r="M3174" t="b">
        <v>1</v>
      </c>
      <c r="N3174">
        <v>29</v>
      </c>
      <c r="O3174" s="5">
        <f>($E3174/$D3174)*100</f>
        <v>114.99999999999999</v>
      </c>
      <c r="P3174">
        <f>AVERAGE($E3174,$N3174)</f>
        <v>1164.5</v>
      </c>
      <c r="Q3174" t="s">
        <v>8317</v>
      </c>
      <c r="R3174" t="s">
        <v>8318</v>
      </c>
      <c r="S3174" t="s">
        <v>8271</v>
      </c>
      <c r="T3174" t="b">
        <v>1</v>
      </c>
    </row>
    <row r="3175" spans="1:20" ht="66" x14ac:dyDescent="0.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 s="9">
        <f>(I3175/86400)+25569+(-5/24)</f>
        <v>41908.670046296298</v>
      </c>
      <c r="K3175">
        <v>1409173492</v>
      </c>
      <c r="L3175" s="9">
        <f>($K3175/86400)+DATE(1970,1,1)</f>
        <v>41878.878379629634</v>
      </c>
      <c r="M3175" t="b">
        <v>1</v>
      </c>
      <c r="N3175">
        <v>74</v>
      </c>
      <c r="O3175" s="5">
        <f>($E3175/$D3175)*100</f>
        <v>103</v>
      </c>
      <c r="P3175">
        <f>AVERAGE($E3175,$N3175)</f>
        <v>5187</v>
      </c>
      <c r="Q3175" t="s">
        <v>8317</v>
      </c>
      <c r="R3175" t="s">
        <v>8318</v>
      </c>
      <c r="S3175" t="s">
        <v>8271</v>
      </c>
      <c r="T3175" t="b">
        <v>1</v>
      </c>
    </row>
    <row r="3176" spans="1:20" ht="66" x14ac:dyDescent="0.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 s="9">
        <f>(I3176/86400)+25569+(-5/24)</f>
        <v>41876.656342592592</v>
      </c>
      <c r="K3176">
        <v>1407789908</v>
      </c>
      <c r="L3176" s="9">
        <f>($K3176/86400)+DATE(1970,1,1)</f>
        <v>41862.864675925928</v>
      </c>
      <c r="M3176" t="b">
        <v>1</v>
      </c>
      <c r="N3176">
        <v>23</v>
      </c>
      <c r="O3176" s="5">
        <f>($E3176/$D3176)*100</f>
        <v>101.13333333333334</v>
      </c>
      <c r="P3176">
        <f>AVERAGE($E3176,$N3176)</f>
        <v>1528.5</v>
      </c>
      <c r="Q3176" t="s">
        <v>8317</v>
      </c>
      <c r="R3176" t="s">
        <v>8318</v>
      </c>
      <c r="S3176" t="s">
        <v>8271</v>
      </c>
      <c r="T3176" t="b">
        <v>1</v>
      </c>
    </row>
    <row r="3177" spans="1:20" ht="66" x14ac:dyDescent="0.3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 s="9">
        <f>(I3177/86400)+25569+(-5/24)</f>
        <v>40591.678553240738</v>
      </c>
      <c r="K3177">
        <v>1292793427</v>
      </c>
      <c r="L3177" s="9">
        <f>($K3177/86400)+DATE(1970,1,1)</f>
        <v>40531.886886574073</v>
      </c>
      <c r="M3177" t="b">
        <v>1</v>
      </c>
      <c r="N3177">
        <v>60</v>
      </c>
      <c r="O3177" s="5">
        <f>($E3177/$D3177)*100</f>
        <v>109.55999999999999</v>
      </c>
      <c r="P3177">
        <f>AVERAGE($E3177,$N3177)</f>
        <v>2769</v>
      </c>
      <c r="Q3177" t="s">
        <v>8317</v>
      </c>
      <c r="R3177" t="s">
        <v>8318</v>
      </c>
      <c r="S3177" t="s">
        <v>8271</v>
      </c>
      <c r="T3177" t="b">
        <v>1</v>
      </c>
    </row>
    <row r="3178" spans="1:20" ht="66" x14ac:dyDescent="0.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 s="9">
        <f>(I3178/86400)+25569+(-5/24)</f>
        <v>41504.416666666664</v>
      </c>
      <c r="K3178">
        <v>1374531631</v>
      </c>
      <c r="L3178" s="9">
        <f>($K3178/86400)+DATE(1970,1,1)</f>
        <v>41477.930914351848</v>
      </c>
      <c r="M3178" t="b">
        <v>1</v>
      </c>
      <c r="N3178">
        <v>55</v>
      </c>
      <c r="O3178" s="5">
        <f>($E3178/$D3178)*100</f>
        <v>114.8421052631579</v>
      </c>
      <c r="P3178">
        <f>AVERAGE($E3178,$N3178)</f>
        <v>1118.5</v>
      </c>
      <c r="Q3178" t="s">
        <v>8317</v>
      </c>
      <c r="R3178" t="s">
        <v>8318</v>
      </c>
      <c r="S3178" t="s">
        <v>8271</v>
      </c>
      <c r="T3178" t="b">
        <v>1</v>
      </c>
    </row>
    <row r="3179" spans="1:20" ht="49.5" x14ac:dyDescent="0.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 s="9">
        <f>(I3179/86400)+25569+(-5/24)</f>
        <v>41811.458437499998</v>
      </c>
      <c r="K3179">
        <v>1400774409</v>
      </c>
      <c r="L3179" s="9">
        <f>($K3179/86400)+DATE(1970,1,1)</f>
        <v>41781.666770833333</v>
      </c>
      <c r="M3179" t="b">
        <v>1</v>
      </c>
      <c r="N3179">
        <v>51</v>
      </c>
      <c r="O3179" s="5">
        <f>($E3179/$D3179)*100</f>
        <v>117.39999999999999</v>
      </c>
      <c r="P3179">
        <f>AVERAGE($E3179,$N3179)</f>
        <v>1493</v>
      </c>
      <c r="Q3179" t="s">
        <v>8317</v>
      </c>
      <c r="R3179" t="s">
        <v>8318</v>
      </c>
      <c r="S3179" t="s">
        <v>8271</v>
      </c>
      <c r="T3179" t="b">
        <v>1</v>
      </c>
    </row>
    <row r="3180" spans="1:20" ht="66" x14ac:dyDescent="0.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 s="9">
        <f>(I3180/86400)+25569+(-5/24)</f>
        <v>41836.396701388883</v>
      </c>
      <c r="K3180">
        <v>1402929075</v>
      </c>
      <c r="L3180" s="9">
        <f>($K3180/86400)+DATE(1970,1,1)</f>
        <v>41806.605034722219</v>
      </c>
      <c r="M3180" t="b">
        <v>1</v>
      </c>
      <c r="N3180">
        <v>78</v>
      </c>
      <c r="O3180" s="5">
        <f>($E3180/$D3180)*100</f>
        <v>171.73333333333335</v>
      </c>
      <c r="P3180">
        <f>AVERAGE($E3180,$N3180)</f>
        <v>1327</v>
      </c>
      <c r="Q3180" t="s">
        <v>8317</v>
      </c>
      <c r="R3180" t="s">
        <v>8318</v>
      </c>
      <c r="S3180" t="s">
        <v>8271</v>
      </c>
      <c r="T3180" t="b">
        <v>1</v>
      </c>
    </row>
    <row r="3181" spans="1:20" ht="49.5" x14ac:dyDescent="0.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 s="9">
        <f>(I3181/86400)+25569+(-5/24)</f>
        <v>41400.49387731481</v>
      </c>
      <c r="K3181">
        <v>1365699071</v>
      </c>
      <c r="L3181" s="9">
        <f>($K3181/86400)+DATE(1970,1,1)</f>
        <v>41375.702210648145</v>
      </c>
      <c r="M3181" t="b">
        <v>1</v>
      </c>
      <c r="N3181">
        <v>62</v>
      </c>
      <c r="O3181" s="5">
        <f>($E3181/$D3181)*100</f>
        <v>114.16238095238094</v>
      </c>
      <c r="P3181">
        <f>AVERAGE($E3181,$N3181)</f>
        <v>2428.41</v>
      </c>
      <c r="Q3181" t="s">
        <v>8317</v>
      </c>
      <c r="R3181" t="s">
        <v>8318</v>
      </c>
      <c r="S3181" t="s">
        <v>8271</v>
      </c>
      <c r="T3181" t="b">
        <v>1</v>
      </c>
    </row>
    <row r="3182" spans="1:20" ht="49.5" x14ac:dyDescent="0.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 s="9">
        <f>(I3182/86400)+25569+(-5/24)</f>
        <v>41810.204270833332</v>
      </c>
      <c r="K3182">
        <v>1400666049</v>
      </c>
      <c r="L3182" s="9">
        <f>($K3182/86400)+DATE(1970,1,1)</f>
        <v>41780.412604166668</v>
      </c>
      <c r="M3182" t="b">
        <v>1</v>
      </c>
      <c r="N3182">
        <v>45</v>
      </c>
      <c r="O3182" s="5">
        <f>($E3182/$D3182)*100</f>
        <v>119.75</v>
      </c>
      <c r="P3182">
        <f>AVERAGE($E3182,$N3182)</f>
        <v>741</v>
      </c>
      <c r="Q3182" t="s">
        <v>8317</v>
      </c>
      <c r="R3182" t="s">
        <v>8318</v>
      </c>
      <c r="S3182" t="s">
        <v>8271</v>
      </c>
      <c r="T3182" t="b">
        <v>1</v>
      </c>
    </row>
    <row r="3183" spans="1:20" ht="66" x14ac:dyDescent="0.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 s="9">
        <f>(I3183/86400)+25569+(-5/24)</f>
        <v>41805.458333333328</v>
      </c>
      <c r="K3183">
        <v>1400570787</v>
      </c>
      <c r="L3183" s="9">
        <f>($K3183/86400)+DATE(1970,1,1)</f>
        <v>41779.310034722221</v>
      </c>
      <c r="M3183" t="b">
        <v>1</v>
      </c>
      <c r="N3183">
        <v>15</v>
      </c>
      <c r="O3183" s="5">
        <f>($E3183/$D3183)*100</f>
        <v>109.00000000000001</v>
      </c>
      <c r="P3183">
        <f>AVERAGE($E3183,$N3183)</f>
        <v>280</v>
      </c>
      <c r="Q3183" t="s">
        <v>8317</v>
      </c>
      <c r="R3183" t="s">
        <v>8318</v>
      </c>
      <c r="S3183" t="s">
        <v>8271</v>
      </c>
      <c r="T3183" t="b">
        <v>1</v>
      </c>
    </row>
    <row r="3184" spans="1:20" ht="66" x14ac:dyDescent="0.3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 s="9">
        <f>(I3184/86400)+25569+(-5/24)</f>
        <v>40939.5</v>
      </c>
      <c r="K3184">
        <v>1323211621</v>
      </c>
      <c r="L3184" s="9">
        <f>($K3184/86400)+DATE(1970,1,1)</f>
        <v>40883.949317129627</v>
      </c>
      <c r="M3184" t="b">
        <v>1</v>
      </c>
      <c r="N3184">
        <v>151</v>
      </c>
      <c r="O3184" s="5">
        <f>($E3184/$D3184)*100</f>
        <v>100.88571428571429</v>
      </c>
      <c r="P3184">
        <f>AVERAGE($E3184,$N3184)</f>
        <v>3606.5</v>
      </c>
      <c r="Q3184" t="s">
        <v>8317</v>
      </c>
      <c r="R3184" t="s">
        <v>8318</v>
      </c>
      <c r="S3184" t="s">
        <v>8271</v>
      </c>
      <c r="T3184" t="b">
        <v>1</v>
      </c>
    </row>
    <row r="3185" spans="1:20" ht="49.5" x14ac:dyDescent="0.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 s="9">
        <f>(I3185/86400)+25569+(-5/24)</f>
        <v>41509.586446759255</v>
      </c>
      <c r="K3185">
        <v>1375729469</v>
      </c>
      <c r="L3185" s="9">
        <f>($K3185/86400)+DATE(1970,1,1)</f>
        <v>41491.79478009259</v>
      </c>
      <c r="M3185" t="b">
        <v>1</v>
      </c>
      <c r="N3185">
        <v>68</v>
      </c>
      <c r="O3185" s="5">
        <f>($E3185/$D3185)*100</f>
        <v>109.00000000000001</v>
      </c>
      <c r="P3185">
        <f>AVERAGE($E3185,$N3185)</f>
        <v>1396.5</v>
      </c>
      <c r="Q3185" t="s">
        <v>8317</v>
      </c>
      <c r="R3185" t="s">
        <v>8318</v>
      </c>
      <c r="S3185" t="s">
        <v>8271</v>
      </c>
      <c r="T3185" t="b">
        <v>1</v>
      </c>
    </row>
    <row r="3186" spans="1:20" ht="49.5" x14ac:dyDescent="0.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 s="9">
        <f>(I3186/86400)+25569+(-5/24)</f>
        <v>41821.785081018512</v>
      </c>
      <c r="K3186">
        <v>1401666631</v>
      </c>
      <c r="L3186" s="9">
        <f>($K3186/86400)+DATE(1970,1,1)</f>
        <v>41791.993414351848</v>
      </c>
      <c r="M3186" t="b">
        <v>1</v>
      </c>
      <c r="N3186">
        <v>46</v>
      </c>
      <c r="O3186" s="5">
        <f>($E3186/$D3186)*100</f>
        <v>107.20930232558139</v>
      </c>
      <c r="P3186">
        <f>AVERAGE($E3186,$N3186)</f>
        <v>2328</v>
      </c>
      <c r="Q3186" t="s">
        <v>8317</v>
      </c>
      <c r="R3186" t="s">
        <v>8318</v>
      </c>
      <c r="S3186" t="s">
        <v>8271</v>
      </c>
      <c r="T3186" t="b">
        <v>1</v>
      </c>
    </row>
    <row r="3187" spans="1:20" ht="66" x14ac:dyDescent="0.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 s="9">
        <f>(I3187/86400)+25569+(-5/24)</f>
        <v>41836.768993055557</v>
      </c>
      <c r="K3187">
        <v>1404948441</v>
      </c>
      <c r="L3187" s="9">
        <f>($K3187/86400)+DATE(1970,1,1)</f>
        <v>41829.977326388893</v>
      </c>
      <c r="M3187" t="b">
        <v>1</v>
      </c>
      <c r="N3187">
        <v>24</v>
      </c>
      <c r="O3187" s="5">
        <f>($E3187/$D3187)*100</f>
        <v>100</v>
      </c>
      <c r="P3187">
        <f>AVERAGE($E3187,$N3187)</f>
        <v>512</v>
      </c>
      <c r="Q3187" t="s">
        <v>8317</v>
      </c>
      <c r="R3187" t="s">
        <v>8318</v>
      </c>
      <c r="S3187" t="s">
        <v>8271</v>
      </c>
      <c r="T3187" t="b">
        <v>1</v>
      </c>
    </row>
    <row r="3188" spans="1:20" ht="66" x14ac:dyDescent="0.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 s="9">
        <f>(I3188/86400)+25569+(-5/24)</f>
        <v>41898.666666666664</v>
      </c>
      <c r="K3188">
        <v>1408313438</v>
      </c>
      <c r="L3188" s="9">
        <f>($K3188/86400)+DATE(1970,1,1)</f>
        <v>41868.924050925925</v>
      </c>
      <c r="M3188" t="b">
        <v>1</v>
      </c>
      <c r="N3188">
        <v>70</v>
      </c>
      <c r="O3188" s="5">
        <f>($E3188/$D3188)*100</f>
        <v>102.18750000000001</v>
      </c>
      <c r="P3188">
        <f>AVERAGE($E3188,$N3188)</f>
        <v>1670</v>
      </c>
      <c r="Q3188" t="s">
        <v>8317</v>
      </c>
      <c r="R3188" t="s">
        <v>8318</v>
      </c>
      <c r="S3188" t="s">
        <v>8271</v>
      </c>
      <c r="T3188" t="b">
        <v>1</v>
      </c>
    </row>
    <row r="3189" spans="1:20" ht="66" x14ac:dyDescent="0.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 s="9">
        <f>(I3189/86400)+25569+(-5/24)</f>
        <v>41855.458020833328</v>
      </c>
      <c r="K3189">
        <v>1405439973</v>
      </c>
      <c r="L3189" s="9">
        <f>($K3189/86400)+DATE(1970,1,1)</f>
        <v>41835.666354166664</v>
      </c>
      <c r="M3189" t="b">
        <v>1</v>
      </c>
      <c r="N3189">
        <v>244</v>
      </c>
      <c r="O3189" s="5">
        <f>($E3189/$D3189)*100</f>
        <v>116.29333333333334</v>
      </c>
      <c r="P3189">
        <f>AVERAGE($E3189,$N3189)</f>
        <v>8844</v>
      </c>
      <c r="Q3189" t="s">
        <v>8317</v>
      </c>
      <c r="R3189" t="s">
        <v>8318</v>
      </c>
      <c r="S3189" t="s">
        <v>8271</v>
      </c>
      <c r="T3189" t="b">
        <v>1</v>
      </c>
    </row>
    <row r="3190" spans="1:20" ht="66" x14ac:dyDescent="0.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 s="9">
        <f>(I3190/86400)+25569+(-5/24)</f>
        <v>42165.207199074073</v>
      </c>
      <c r="K3190">
        <v>1432115902</v>
      </c>
      <c r="L3190" s="9">
        <f>($K3190/86400)+DATE(1970,1,1)</f>
        <v>42144.415532407409</v>
      </c>
      <c r="M3190" t="b">
        <v>0</v>
      </c>
      <c r="N3190">
        <v>9</v>
      </c>
      <c r="O3190" s="5">
        <f>($E3190/$D3190)*100</f>
        <v>65</v>
      </c>
      <c r="P3190">
        <f>AVERAGE($E3190,$N3190)</f>
        <v>69.5</v>
      </c>
      <c r="Q3190" t="s">
        <v>8317</v>
      </c>
      <c r="R3190" t="s">
        <v>8359</v>
      </c>
      <c r="S3190" t="s">
        <v>8305</v>
      </c>
      <c r="T3190" t="b">
        <v>0</v>
      </c>
    </row>
    <row r="3191" spans="1:20" ht="66" x14ac:dyDescent="0.3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 s="9">
        <f>(I3191/86400)+25569+(-5/24)</f>
        <v>42148.138101851851</v>
      </c>
      <c r="K3191">
        <v>1429863532</v>
      </c>
      <c r="L3191" s="9">
        <f>($K3191/86400)+DATE(1970,1,1)</f>
        <v>42118.346435185187</v>
      </c>
      <c r="M3191" t="b">
        <v>0</v>
      </c>
      <c r="N3191">
        <v>19</v>
      </c>
      <c r="O3191" s="5">
        <f>($E3191/$D3191)*100</f>
        <v>12.327272727272726</v>
      </c>
      <c r="P3191">
        <f>AVERAGE($E3191,$N3191)</f>
        <v>3399.5</v>
      </c>
      <c r="Q3191" t="s">
        <v>8317</v>
      </c>
      <c r="R3191" t="s">
        <v>8359</v>
      </c>
      <c r="S3191" t="s">
        <v>8305</v>
      </c>
      <c r="T3191" t="b">
        <v>0</v>
      </c>
    </row>
    <row r="3192" spans="1:20" ht="49.5" x14ac:dyDescent="0.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 s="9">
        <f>(I3192/86400)+25569+(-5/24)</f>
        <v>42712.984664351847</v>
      </c>
      <c r="K3192">
        <v>1478662675</v>
      </c>
      <c r="L3192" s="9">
        <f>($K3192/86400)+DATE(1970,1,1)</f>
        <v>42683.151331018518</v>
      </c>
      <c r="M3192" t="b">
        <v>0</v>
      </c>
      <c r="N3192">
        <v>0</v>
      </c>
      <c r="O3192" s="5">
        <f>($E3192/$D3192)*100</f>
        <v>0</v>
      </c>
      <c r="P3192">
        <f>AVERAGE($E3192,$N3192)</f>
        <v>0</v>
      </c>
      <c r="Q3192" t="s">
        <v>8317</v>
      </c>
      <c r="R3192" t="s">
        <v>8359</v>
      </c>
      <c r="S3192" t="s">
        <v>8305</v>
      </c>
      <c r="T3192" t="b">
        <v>0</v>
      </c>
    </row>
    <row r="3193" spans="1:20" ht="66" x14ac:dyDescent="0.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 s="9">
        <f>(I3193/86400)+25569+(-5/24)</f>
        <v>42598.547094907401</v>
      </c>
      <c r="K3193">
        <v>1466186869</v>
      </c>
      <c r="L3193" s="9">
        <f>($K3193/86400)+DATE(1970,1,1)</f>
        <v>42538.755428240736</v>
      </c>
      <c r="M3193" t="b">
        <v>0</v>
      </c>
      <c r="N3193">
        <v>4</v>
      </c>
      <c r="O3193" s="5">
        <f>($E3193/$D3193)*100</f>
        <v>4.0266666666666664</v>
      </c>
      <c r="P3193">
        <f>AVERAGE($E3193,$N3193)</f>
        <v>77.5</v>
      </c>
      <c r="Q3193" t="s">
        <v>8317</v>
      </c>
      <c r="R3193" t="s">
        <v>8359</v>
      </c>
      <c r="S3193" t="s">
        <v>8305</v>
      </c>
      <c r="T3193" t="b">
        <v>0</v>
      </c>
    </row>
    <row r="3194" spans="1:20" ht="66" x14ac:dyDescent="0.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 s="9">
        <f>(I3194/86400)+25569+(-5/24)</f>
        <v>42063.708333333336</v>
      </c>
      <c r="K3194">
        <v>1421274859</v>
      </c>
      <c r="L3194" s="9">
        <f>($K3194/86400)+DATE(1970,1,1)</f>
        <v>42018.94049768518</v>
      </c>
      <c r="M3194" t="b">
        <v>0</v>
      </c>
      <c r="N3194">
        <v>8</v>
      </c>
      <c r="O3194" s="5">
        <f>($E3194/$D3194)*100</f>
        <v>1.02</v>
      </c>
      <c r="P3194">
        <f>AVERAGE($E3194,$N3194)</f>
        <v>55</v>
      </c>
      <c r="Q3194" t="s">
        <v>8317</v>
      </c>
      <c r="R3194" t="s">
        <v>8359</v>
      </c>
      <c r="S3194" t="s">
        <v>8305</v>
      </c>
      <c r="T3194" t="b">
        <v>0</v>
      </c>
    </row>
    <row r="3195" spans="1:20" ht="49.5" x14ac:dyDescent="0.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 s="9">
        <f>(I3195/86400)+25569+(-5/24)</f>
        <v>42055.759907407402</v>
      </c>
      <c r="K3195">
        <v>1420586056</v>
      </c>
      <c r="L3195" s="9">
        <f>($K3195/86400)+DATE(1970,1,1)</f>
        <v>42010.968240740738</v>
      </c>
      <c r="M3195" t="b">
        <v>0</v>
      </c>
      <c r="N3195">
        <v>24</v>
      </c>
      <c r="O3195" s="5">
        <f>($E3195/$D3195)*100</f>
        <v>11.74</v>
      </c>
      <c r="P3195">
        <f>AVERAGE($E3195,$N3195)</f>
        <v>305.5</v>
      </c>
      <c r="Q3195" t="s">
        <v>8317</v>
      </c>
      <c r="R3195" t="s">
        <v>8359</v>
      </c>
      <c r="S3195" t="s">
        <v>8305</v>
      </c>
      <c r="T3195" t="b">
        <v>0</v>
      </c>
    </row>
    <row r="3196" spans="1:20" ht="66" x14ac:dyDescent="0.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 s="9">
        <f>(I3196/86400)+25569+(-5/24)</f>
        <v>42211.854143518511</v>
      </c>
      <c r="K3196">
        <v>1435368598</v>
      </c>
      <c r="L3196" s="9">
        <f>($K3196/86400)+DATE(1970,1,1)</f>
        <v>42182.062476851846</v>
      </c>
      <c r="M3196" t="b">
        <v>0</v>
      </c>
      <c r="N3196">
        <v>0</v>
      </c>
      <c r="O3196" s="5">
        <f>($E3196/$D3196)*100</f>
        <v>0</v>
      </c>
      <c r="P3196">
        <f>AVERAGE($E3196,$N3196)</f>
        <v>0</v>
      </c>
      <c r="Q3196" t="s">
        <v>8317</v>
      </c>
      <c r="R3196" t="s">
        <v>8359</v>
      </c>
      <c r="S3196" t="s">
        <v>8305</v>
      </c>
      <c r="T3196" t="b">
        <v>0</v>
      </c>
    </row>
    <row r="3197" spans="1:20" ht="66" x14ac:dyDescent="0.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 s="9">
        <f>(I3197/86400)+25569+(-5/24)</f>
        <v>42047.385902777773</v>
      </c>
      <c r="K3197">
        <v>1421158542</v>
      </c>
      <c r="L3197" s="9">
        <f>($K3197/86400)+DATE(1970,1,1)</f>
        <v>42017.594236111108</v>
      </c>
      <c r="M3197" t="b">
        <v>0</v>
      </c>
      <c r="N3197">
        <v>39</v>
      </c>
      <c r="O3197" s="5">
        <f>($E3197/$D3197)*100</f>
        <v>59.142857142857139</v>
      </c>
      <c r="P3197">
        <f>AVERAGE($E3197,$N3197)</f>
        <v>1054.5</v>
      </c>
      <c r="Q3197" t="s">
        <v>8317</v>
      </c>
      <c r="R3197" t="s">
        <v>8359</v>
      </c>
      <c r="S3197" t="s">
        <v>8305</v>
      </c>
      <c r="T3197" t="b">
        <v>0</v>
      </c>
    </row>
    <row r="3198" spans="1:20" ht="49.5" x14ac:dyDescent="0.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 s="9">
        <f>(I3198/86400)+25569+(-5/24)</f>
        <v>42217.374999999993</v>
      </c>
      <c r="K3198">
        <v>1433254875</v>
      </c>
      <c r="L3198" s="9">
        <f>($K3198/86400)+DATE(1970,1,1)</f>
        <v>42157.598090277781</v>
      </c>
      <c r="M3198" t="b">
        <v>0</v>
      </c>
      <c r="N3198">
        <v>6</v>
      </c>
      <c r="O3198" s="5">
        <f>($E3198/$D3198)*100</f>
        <v>0.06</v>
      </c>
      <c r="P3198">
        <f>AVERAGE($E3198,$N3198)</f>
        <v>903</v>
      </c>
      <c r="Q3198" t="s">
        <v>8317</v>
      </c>
      <c r="R3198" t="s">
        <v>8359</v>
      </c>
      <c r="S3198" t="s">
        <v>8305</v>
      </c>
      <c r="T3198" t="b">
        <v>0</v>
      </c>
    </row>
    <row r="3199" spans="1:20" ht="49.5" x14ac:dyDescent="0.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 s="9">
        <f>(I3199/86400)+25569+(-5/24)</f>
        <v>42039.28493055555</v>
      </c>
      <c r="K3199">
        <v>1420458618</v>
      </c>
      <c r="L3199" s="9">
        <f>($K3199/86400)+DATE(1970,1,1)</f>
        <v>42009.493263888886</v>
      </c>
      <c r="M3199" t="b">
        <v>0</v>
      </c>
      <c r="N3199">
        <v>4</v>
      </c>
      <c r="O3199" s="5">
        <f>($E3199/$D3199)*100</f>
        <v>11.450000000000001</v>
      </c>
      <c r="P3199">
        <f>AVERAGE($E3199,$N3199)</f>
        <v>574.5</v>
      </c>
      <c r="Q3199" t="s">
        <v>8317</v>
      </c>
      <c r="R3199" t="s">
        <v>8359</v>
      </c>
      <c r="S3199" t="s">
        <v>8305</v>
      </c>
      <c r="T3199" t="b">
        <v>0</v>
      </c>
    </row>
    <row r="3200" spans="1:20" ht="66" x14ac:dyDescent="0.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 s="9">
        <f>(I3200/86400)+25569+(-5/24)</f>
        <v>42051.216168981475</v>
      </c>
      <c r="K3200">
        <v>1420798277</v>
      </c>
      <c r="L3200" s="9">
        <f>($K3200/86400)+DATE(1970,1,1)</f>
        <v>42013.424502314811</v>
      </c>
      <c r="M3200" t="b">
        <v>0</v>
      </c>
      <c r="N3200">
        <v>3</v>
      </c>
      <c r="O3200" s="5">
        <f>($E3200/$D3200)*100</f>
        <v>0.36666666666666664</v>
      </c>
      <c r="P3200">
        <f>AVERAGE($E3200,$N3200)</f>
        <v>56.5</v>
      </c>
      <c r="Q3200" t="s">
        <v>8317</v>
      </c>
      <c r="R3200" t="s">
        <v>8359</v>
      </c>
      <c r="S3200" t="s">
        <v>8305</v>
      </c>
      <c r="T3200" t="b">
        <v>0</v>
      </c>
    </row>
    <row r="3201" spans="1:20" ht="49.5" x14ac:dyDescent="0.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 s="9">
        <f>(I3201/86400)+25569+(-5/24)</f>
        <v>41888.666666666664</v>
      </c>
      <c r="K3201">
        <v>1407435418</v>
      </c>
      <c r="L3201" s="9">
        <f>($K3201/86400)+DATE(1970,1,1)</f>
        <v>41858.761782407411</v>
      </c>
      <c r="M3201" t="b">
        <v>0</v>
      </c>
      <c r="N3201">
        <v>53</v>
      </c>
      <c r="O3201" s="5">
        <f>($E3201/$D3201)*100</f>
        <v>52.16</v>
      </c>
      <c r="P3201">
        <f>AVERAGE($E3201,$N3201)</f>
        <v>1330.5</v>
      </c>
      <c r="Q3201" t="s">
        <v>8317</v>
      </c>
      <c r="R3201" t="s">
        <v>8359</v>
      </c>
      <c r="S3201" t="s">
        <v>8305</v>
      </c>
      <c r="T3201" t="b">
        <v>0</v>
      </c>
    </row>
    <row r="3202" spans="1:20" ht="66" x14ac:dyDescent="0.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 s="9">
        <f>(I3202/86400)+25569+(-5/24)</f>
        <v>42490.023611111108</v>
      </c>
      <c r="K3202">
        <v>1459410101</v>
      </c>
      <c r="L3202" s="9">
        <f>($K3202/86400)+DATE(1970,1,1)</f>
        <v>42460.320613425924</v>
      </c>
      <c r="M3202" t="b">
        <v>0</v>
      </c>
      <c r="N3202">
        <v>1</v>
      </c>
      <c r="O3202" s="5">
        <f>($E3202/$D3202)*100</f>
        <v>2E-3</v>
      </c>
      <c r="P3202">
        <f>AVERAGE($E3202,$N3202)</f>
        <v>1</v>
      </c>
      <c r="Q3202" t="s">
        <v>8317</v>
      </c>
      <c r="R3202" t="s">
        <v>8359</v>
      </c>
      <c r="S3202" t="s">
        <v>8305</v>
      </c>
      <c r="T3202" t="b">
        <v>0</v>
      </c>
    </row>
    <row r="3203" spans="1:20" ht="66" x14ac:dyDescent="0.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 s="9">
        <f>(I3203/86400)+25569+(-5/24)</f>
        <v>41882.558761574073</v>
      </c>
      <c r="K3203">
        <v>1407695077</v>
      </c>
      <c r="L3203" s="9">
        <f>($K3203/86400)+DATE(1970,1,1)</f>
        <v>41861.767094907409</v>
      </c>
      <c r="M3203" t="b">
        <v>0</v>
      </c>
      <c r="N3203">
        <v>2</v>
      </c>
      <c r="O3203" s="5">
        <f>($E3203/$D3203)*100</f>
        <v>1.25</v>
      </c>
      <c r="P3203">
        <f>AVERAGE($E3203,$N3203)</f>
        <v>13.5</v>
      </c>
      <c r="Q3203" t="s">
        <v>8317</v>
      </c>
      <c r="R3203" t="s">
        <v>8359</v>
      </c>
      <c r="S3203" t="s">
        <v>8305</v>
      </c>
      <c r="T3203" t="b">
        <v>0</v>
      </c>
    </row>
    <row r="3204" spans="1:20" ht="66" x14ac:dyDescent="0.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 s="9">
        <f>(I3204/86400)+25569+(-5/24)</f>
        <v>42352.040972222218</v>
      </c>
      <c r="K3204">
        <v>1445027346</v>
      </c>
      <c r="L3204" s="9">
        <f>($K3204/86400)+DATE(1970,1,1)</f>
        <v>42293.853541666671</v>
      </c>
      <c r="M3204" t="b">
        <v>0</v>
      </c>
      <c r="N3204">
        <v>25</v>
      </c>
      <c r="O3204" s="5">
        <f>($E3204/$D3204)*100</f>
        <v>54.52</v>
      </c>
      <c r="P3204">
        <f>AVERAGE($E3204,$N3204)</f>
        <v>1375.5</v>
      </c>
      <c r="Q3204" t="s">
        <v>8317</v>
      </c>
      <c r="R3204" t="s">
        <v>8359</v>
      </c>
      <c r="S3204" t="s">
        <v>8305</v>
      </c>
      <c r="T3204" t="b">
        <v>0</v>
      </c>
    </row>
    <row r="3205" spans="1:20" ht="49.5" x14ac:dyDescent="0.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 s="9">
        <f>(I3205/86400)+25569+(-5/24)</f>
        <v>42272.780347222222</v>
      </c>
      <c r="K3205">
        <v>1440632622</v>
      </c>
      <c r="L3205" s="9">
        <f>($K3205/86400)+DATE(1970,1,1)</f>
        <v>42242.988680555558</v>
      </c>
      <c r="M3205" t="b">
        <v>0</v>
      </c>
      <c r="N3205">
        <v>6</v>
      </c>
      <c r="O3205" s="5">
        <f>($E3205/$D3205)*100</f>
        <v>25</v>
      </c>
      <c r="P3205">
        <f>AVERAGE($E3205,$N3205)</f>
        <v>128</v>
      </c>
      <c r="Q3205" t="s">
        <v>8317</v>
      </c>
      <c r="R3205" t="s">
        <v>8359</v>
      </c>
      <c r="S3205" t="s">
        <v>8305</v>
      </c>
      <c r="T3205" t="b">
        <v>0</v>
      </c>
    </row>
    <row r="3206" spans="1:20" ht="66" x14ac:dyDescent="0.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 s="9">
        <f>(I3206/86400)+25569+(-5/24)</f>
        <v>42202.468055555553</v>
      </c>
      <c r="K3206">
        <v>1434558479</v>
      </c>
      <c r="L3206" s="9">
        <f>($K3206/86400)+DATE(1970,1,1)</f>
        <v>42172.686099537037</v>
      </c>
      <c r="M3206" t="b">
        <v>0</v>
      </c>
      <c r="N3206">
        <v>0</v>
      </c>
      <c r="O3206" s="5">
        <f>($E3206/$D3206)*100</f>
        <v>0</v>
      </c>
      <c r="P3206">
        <f>AVERAGE($E3206,$N3206)</f>
        <v>0</v>
      </c>
      <c r="Q3206" t="s">
        <v>8317</v>
      </c>
      <c r="R3206" t="s">
        <v>8359</v>
      </c>
      <c r="S3206" t="s">
        <v>8305</v>
      </c>
      <c r="T3206" t="b">
        <v>0</v>
      </c>
    </row>
    <row r="3207" spans="1:20" ht="66" x14ac:dyDescent="0.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 s="9">
        <f>(I3207/86400)+25569+(-5/24)</f>
        <v>42125.166342592587</v>
      </c>
      <c r="K3207">
        <v>1427878772</v>
      </c>
      <c r="L3207" s="9">
        <f>($K3207/86400)+DATE(1970,1,1)</f>
        <v>42095.374675925923</v>
      </c>
      <c r="M3207" t="b">
        <v>0</v>
      </c>
      <c r="N3207">
        <v>12</v>
      </c>
      <c r="O3207" s="5">
        <f>($E3207/$D3207)*100</f>
        <v>3.4125000000000001</v>
      </c>
      <c r="P3207">
        <f>AVERAGE($E3207,$N3207)</f>
        <v>142.5</v>
      </c>
      <c r="Q3207" t="s">
        <v>8317</v>
      </c>
      <c r="R3207" t="s">
        <v>8359</v>
      </c>
      <c r="S3207" t="s">
        <v>8305</v>
      </c>
      <c r="T3207" t="b">
        <v>0</v>
      </c>
    </row>
    <row r="3208" spans="1:20" ht="66" x14ac:dyDescent="0.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 s="9">
        <f>(I3208/86400)+25569+(-5/24)</f>
        <v>42266.067719907405</v>
      </c>
      <c r="K3208">
        <v>1440052651</v>
      </c>
      <c r="L3208" s="9">
        <f>($K3208/86400)+DATE(1970,1,1)</f>
        <v>42236.276053240741</v>
      </c>
      <c r="M3208" t="b">
        <v>0</v>
      </c>
      <c r="N3208">
        <v>0</v>
      </c>
      <c r="O3208" s="5">
        <f>($E3208/$D3208)*100</f>
        <v>0</v>
      </c>
      <c r="P3208">
        <f>AVERAGE($E3208,$N3208)</f>
        <v>0</v>
      </c>
      <c r="Q3208" t="s">
        <v>8317</v>
      </c>
      <c r="R3208" t="s">
        <v>8359</v>
      </c>
      <c r="S3208" t="s">
        <v>8305</v>
      </c>
      <c r="T3208" t="b">
        <v>0</v>
      </c>
    </row>
    <row r="3209" spans="1:20" ht="66" x14ac:dyDescent="0.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 s="9">
        <f>(I3209/86400)+25569+(-5/24)</f>
        <v>42117.027858796289</v>
      </c>
      <c r="K3209">
        <v>1424587207</v>
      </c>
      <c r="L3209" s="9">
        <f>($K3209/86400)+DATE(1970,1,1)</f>
        <v>42057.277858796297</v>
      </c>
      <c r="M3209" t="b">
        <v>0</v>
      </c>
      <c r="N3209">
        <v>36</v>
      </c>
      <c r="O3209" s="5">
        <f>($E3209/$D3209)*100</f>
        <v>46.36363636363636</v>
      </c>
      <c r="P3209">
        <f>AVERAGE($E3209,$N3209)</f>
        <v>1293</v>
      </c>
      <c r="Q3209" t="s">
        <v>8317</v>
      </c>
      <c r="R3209" t="s">
        <v>8359</v>
      </c>
      <c r="S3209" t="s">
        <v>8305</v>
      </c>
      <c r="T3209" t="b">
        <v>0</v>
      </c>
    </row>
    <row r="3210" spans="1:20" ht="49.5" x14ac:dyDescent="0.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 s="9">
        <f>(I3210/86400)+25569+(-5/24)</f>
        <v>41848.396724537037</v>
      </c>
      <c r="K3210">
        <v>1404743477</v>
      </c>
      <c r="L3210" s="9">
        <f>($K3210/86400)+DATE(1970,1,1)</f>
        <v>41827.605057870373</v>
      </c>
      <c r="M3210" t="b">
        <v>1</v>
      </c>
      <c r="N3210">
        <v>82</v>
      </c>
      <c r="O3210" s="5">
        <f>($E3210/$D3210)*100</f>
        <v>103.49999999999999</v>
      </c>
      <c r="P3210">
        <f>AVERAGE($E3210,$N3210)</f>
        <v>2628.5</v>
      </c>
      <c r="Q3210" t="s">
        <v>8317</v>
      </c>
      <c r="R3210" t="s">
        <v>8318</v>
      </c>
      <c r="S3210" t="s">
        <v>8271</v>
      </c>
      <c r="T3210" t="b">
        <v>1</v>
      </c>
    </row>
    <row r="3211" spans="1:20" ht="49.5" x14ac:dyDescent="0.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 s="9">
        <f>(I3211/86400)+25569+(-5/24)</f>
        <v>41810.75</v>
      </c>
      <c r="K3211">
        <v>1400512658</v>
      </c>
      <c r="L3211" s="9">
        <f>($K3211/86400)+DATE(1970,1,1)</f>
        <v>41778.637245370366</v>
      </c>
      <c r="M3211" t="b">
        <v>1</v>
      </c>
      <c r="N3211">
        <v>226</v>
      </c>
      <c r="O3211" s="5">
        <f>($E3211/$D3211)*100</f>
        <v>119.32315789473684</v>
      </c>
      <c r="P3211">
        <f>AVERAGE($E3211,$N3211)</f>
        <v>5780.85</v>
      </c>
      <c r="Q3211" t="s">
        <v>8317</v>
      </c>
      <c r="R3211" t="s">
        <v>8318</v>
      </c>
      <c r="S3211" t="s">
        <v>8271</v>
      </c>
      <c r="T3211" t="b">
        <v>1</v>
      </c>
    </row>
    <row r="3212" spans="1:20" ht="66" x14ac:dyDescent="0.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 s="9">
        <f>(I3212/86400)+25569+(-5/24)</f>
        <v>41060.957638888889</v>
      </c>
      <c r="K3212">
        <v>1334442519</v>
      </c>
      <c r="L3212" s="9">
        <f>($K3212/86400)+DATE(1970,1,1)</f>
        <v>41013.936562499999</v>
      </c>
      <c r="M3212" t="b">
        <v>1</v>
      </c>
      <c r="N3212">
        <v>60</v>
      </c>
      <c r="O3212" s="5">
        <f>($E3212/$D3212)*100</f>
        <v>125.76666666666667</v>
      </c>
      <c r="P3212">
        <f>AVERAGE($E3212,$N3212)</f>
        <v>1916.5</v>
      </c>
      <c r="Q3212" t="s">
        <v>8317</v>
      </c>
      <c r="R3212" t="s">
        <v>8318</v>
      </c>
      <c r="S3212" t="s">
        <v>8271</v>
      </c>
      <c r="T3212" t="b">
        <v>1</v>
      </c>
    </row>
    <row r="3213" spans="1:20" ht="66" x14ac:dyDescent="0.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 s="9">
        <f>(I3213/86400)+25569+(-5/24)</f>
        <v>41865.875</v>
      </c>
      <c r="K3213">
        <v>1405346680</v>
      </c>
      <c r="L3213" s="9">
        <f>($K3213/86400)+DATE(1970,1,1)</f>
        <v>41834.58657407407</v>
      </c>
      <c r="M3213" t="b">
        <v>1</v>
      </c>
      <c r="N3213">
        <v>322</v>
      </c>
      <c r="O3213" s="5">
        <f>($E3213/$D3213)*100</f>
        <v>119.74347826086958</v>
      </c>
      <c r="P3213">
        <f>AVERAGE($E3213,$N3213)</f>
        <v>13931.5</v>
      </c>
      <c r="Q3213" t="s">
        <v>8317</v>
      </c>
      <c r="R3213" t="s">
        <v>8318</v>
      </c>
      <c r="S3213" t="s">
        <v>8271</v>
      </c>
      <c r="T3213" t="b">
        <v>1</v>
      </c>
    </row>
    <row r="3214" spans="1:20" ht="33" x14ac:dyDescent="0.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 s="9">
        <f>(I3214/86400)+25569+(-5/24)</f>
        <v>41859.587395833332</v>
      </c>
      <c r="K3214">
        <v>1404932751</v>
      </c>
      <c r="L3214" s="9">
        <f>($K3214/86400)+DATE(1970,1,1)</f>
        <v>41829.795729166668</v>
      </c>
      <c r="M3214" t="b">
        <v>1</v>
      </c>
      <c r="N3214">
        <v>94</v>
      </c>
      <c r="O3214" s="5">
        <f>($E3214/$D3214)*100</f>
        <v>126.25</v>
      </c>
      <c r="P3214">
        <f>AVERAGE($E3214,$N3214)</f>
        <v>2572</v>
      </c>
      <c r="Q3214" t="s">
        <v>8317</v>
      </c>
      <c r="R3214" t="s">
        <v>8318</v>
      </c>
      <c r="S3214" t="s">
        <v>8271</v>
      </c>
      <c r="T3214" t="b">
        <v>1</v>
      </c>
    </row>
    <row r="3215" spans="1:20" ht="66" x14ac:dyDescent="0.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 s="9">
        <f>(I3215/86400)+25569+(-5/24)</f>
        <v>42211.555081018516</v>
      </c>
      <c r="K3215">
        <v>1434478759</v>
      </c>
      <c r="L3215" s="9">
        <f>($K3215/86400)+DATE(1970,1,1)</f>
        <v>42171.763414351852</v>
      </c>
      <c r="M3215" t="b">
        <v>1</v>
      </c>
      <c r="N3215">
        <v>47</v>
      </c>
      <c r="O3215" s="5">
        <f>($E3215/$D3215)*100</f>
        <v>100.11666666666667</v>
      </c>
      <c r="P3215">
        <f>AVERAGE($E3215,$N3215)</f>
        <v>3027</v>
      </c>
      <c r="Q3215" t="s">
        <v>8317</v>
      </c>
      <c r="R3215" t="s">
        <v>8318</v>
      </c>
      <c r="S3215" t="s">
        <v>8271</v>
      </c>
      <c r="T3215" t="b">
        <v>1</v>
      </c>
    </row>
    <row r="3216" spans="1:20" ht="66" x14ac:dyDescent="0.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 s="9">
        <f>(I3216/86400)+25569+(-5/24)</f>
        <v>42374.788194444445</v>
      </c>
      <c r="K3216">
        <v>1448823673</v>
      </c>
      <c r="L3216" s="9">
        <f>($K3216/86400)+DATE(1970,1,1)</f>
        <v>42337.792511574073</v>
      </c>
      <c r="M3216" t="b">
        <v>1</v>
      </c>
      <c r="N3216">
        <v>115</v>
      </c>
      <c r="O3216" s="5">
        <f>($E3216/$D3216)*100</f>
        <v>102.13333333333334</v>
      </c>
      <c r="P3216">
        <f>AVERAGE($E3216,$N3216)</f>
        <v>6185.5</v>
      </c>
      <c r="Q3216" t="s">
        <v>8317</v>
      </c>
      <c r="R3216" t="s">
        <v>8318</v>
      </c>
      <c r="S3216" t="s">
        <v>8271</v>
      </c>
      <c r="T3216" t="b">
        <v>1</v>
      </c>
    </row>
    <row r="3217" spans="1:20" ht="82.5" x14ac:dyDescent="0.3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 s="9">
        <f>(I3217/86400)+25569+(-5/24)</f>
        <v>42256.957638888889</v>
      </c>
      <c r="K3217">
        <v>1438617471</v>
      </c>
      <c r="L3217" s="9">
        <f>($K3217/86400)+DATE(1970,1,1)</f>
        <v>42219.665173611109</v>
      </c>
      <c r="M3217" t="b">
        <v>1</v>
      </c>
      <c r="N3217">
        <v>134</v>
      </c>
      <c r="O3217" s="5">
        <f>($E3217/$D3217)*100</f>
        <v>100.35142857142858</v>
      </c>
      <c r="P3217">
        <f>AVERAGE($E3217,$N3217)</f>
        <v>17628.5</v>
      </c>
      <c r="Q3217" t="s">
        <v>8317</v>
      </c>
      <c r="R3217" t="s">
        <v>8318</v>
      </c>
      <c r="S3217" t="s">
        <v>8271</v>
      </c>
      <c r="T3217" t="b">
        <v>1</v>
      </c>
    </row>
    <row r="3218" spans="1:20" ht="66" x14ac:dyDescent="0.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 s="9">
        <f>(I3218/86400)+25569+(-5/24)</f>
        <v>42196.395833333336</v>
      </c>
      <c r="K3218">
        <v>1433934371</v>
      </c>
      <c r="L3218" s="9">
        <f>($K3218/86400)+DATE(1970,1,1)</f>
        <v>42165.462627314817</v>
      </c>
      <c r="M3218" t="b">
        <v>1</v>
      </c>
      <c r="N3218">
        <v>35</v>
      </c>
      <c r="O3218" s="5">
        <f>($E3218/$D3218)*100</f>
        <v>100.05</v>
      </c>
      <c r="P3218">
        <f>AVERAGE($E3218,$N3218)</f>
        <v>1018</v>
      </c>
      <c r="Q3218" t="s">
        <v>8317</v>
      </c>
      <c r="R3218" t="s">
        <v>8318</v>
      </c>
      <c r="S3218" t="s">
        <v>8271</v>
      </c>
      <c r="T3218" t="b">
        <v>1</v>
      </c>
    </row>
    <row r="3219" spans="1:20" ht="49.5" x14ac:dyDescent="0.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 s="9">
        <f>(I3219/86400)+25569+(-5/24)</f>
        <v>42678.337777777771</v>
      </c>
      <c r="K3219">
        <v>1475672784</v>
      </c>
      <c r="L3219" s="9">
        <f>($K3219/86400)+DATE(1970,1,1)</f>
        <v>42648.546111111107</v>
      </c>
      <c r="M3219" t="b">
        <v>1</v>
      </c>
      <c r="N3219">
        <v>104</v>
      </c>
      <c r="O3219" s="5">
        <f>($E3219/$D3219)*100</f>
        <v>116.02222222222223</v>
      </c>
      <c r="P3219">
        <f>AVERAGE($E3219,$N3219)</f>
        <v>2662.5</v>
      </c>
      <c r="Q3219" t="s">
        <v>8317</v>
      </c>
      <c r="R3219" t="s">
        <v>8318</v>
      </c>
      <c r="S3219" t="s">
        <v>8271</v>
      </c>
      <c r="T3219" t="b">
        <v>1</v>
      </c>
    </row>
    <row r="3220" spans="1:20" ht="66" x14ac:dyDescent="0.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 s="9">
        <f>(I3220/86400)+25569+(-5/24)</f>
        <v>42003.791666666664</v>
      </c>
      <c r="K3220">
        <v>1417132986</v>
      </c>
      <c r="L3220" s="9">
        <f>($K3220/86400)+DATE(1970,1,1)</f>
        <v>41971.002152777779</v>
      </c>
      <c r="M3220" t="b">
        <v>1</v>
      </c>
      <c r="N3220">
        <v>184</v>
      </c>
      <c r="O3220" s="5">
        <f>($E3220/$D3220)*100</f>
        <v>102.1</v>
      </c>
      <c r="P3220">
        <f>AVERAGE($E3220,$N3220)</f>
        <v>6218</v>
      </c>
      <c r="Q3220" t="s">
        <v>8317</v>
      </c>
      <c r="R3220" t="s">
        <v>8318</v>
      </c>
      <c r="S3220" t="s">
        <v>8271</v>
      </c>
      <c r="T3220" t="b">
        <v>1</v>
      </c>
    </row>
    <row r="3221" spans="1:20" ht="49.5" x14ac:dyDescent="0.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 s="9">
        <f>(I3221/86400)+25569+(-5/24)</f>
        <v>42085.733182870368</v>
      </c>
      <c r="K3221">
        <v>1424043347</v>
      </c>
      <c r="L3221" s="9">
        <f>($K3221/86400)+DATE(1970,1,1)</f>
        <v>42050.983182870375</v>
      </c>
      <c r="M3221" t="b">
        <v>1</v>
      </c>
      <c r="N3221">
        <v>119</v>
      </c>
      <c r="O3221" s="5">
        <f>($E3221/$D3221)*100</f>
        <v>100.11000000000001</v>
      </c>
      <c r="P3221">
        <f>AVERAGE($E3221,$N3221)</f>
        <v>10070.5</v>
      </c>
      <c r="Q3221" t="s">
        <v>8317</v>
      </c>
      <c r="R3221" t="s">
        <v>8318</v>
      </c>
      <c r="S3221" t="s">
        <v>8271</v>
      </c>
      <c r="T3221" t="b">
        <v>1</v>
      </c>
    </row>
    <row r="3222" spans="1:20" ht="33" x14ac:dyDescent="0.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 s="9">
        <f>(I3222/86400)+25569+(-5/24)</f>
        <v>42806.666666666664</v>
      </c>
      <c r="K3222">
        <v>1486411204</v>
      </c>
      <c r="L3222" s="9">
        <f>($K3222/86400)+DATE(1970,1,1)</f>
        <v>42772.833379629628</v>
      </c>
      <c r="M3222" t="b">
        <v>1</v>
      </c>
      <c r="N3222">
        <v>59</v>
      </c>
      <c r="O3222" s="5">
        <f>($E3222/$D3222)*100</f>
        <v>100.84</v>
      </c>
      <c r="P3222">
        <f>AVERAGE($E3222,$N3222)</f>
        <v>7592.5</v>
      </c>
      <c r="Q3222" t="s">
        <v>8317</v>
      </c>
      <c r="R3222" t="s">
        <v>8318</v>
      </c>
      <c r="S3222" t="s">
        <v>8271</v>
      </c>
      <c r="T3222" t="b">
        <v>1</v>
      </c>
    </row>
    <row r="3223" spans="1:20" ht="66" x14ac:dyDescent="0.3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 s="9">
        <f>(I3223/86400)+25569+(-5/24)</f>
        <v>42190.488460648143</v>
      </c>
      <c r="K3223">
        <v>1433090603</v>
      </c>
      <c r="L3223" s="9">
        <f>($K3223/86400)+DATE(1970,1,1)</f>
        <v>42155.696793981479</v>
      </c>
      <c r="M3223" t="b">
        <v>1</v>
      </c>
      <c r="N3223">
        <v>113</v>
      </c>
      <c r="O3223" s="5">
        <f>($E3223/$D3223)*100</f>
        <v>103.42499999999998</v>
      </c>
      <c r="P3223">
        <f>AVERAGE($E3223,$N3223)</f>
        <v>2125</v>
      </c>
      <c r="Q3223" t="s">
        <v>8317</v>
      </c>
      <c r="R3223" t="s">
        <v>8318</v>
      </c>
      <c r="S3223" t="s">
        <v>8271</v>
      </c>
      <c r="T3223" t="b">
        <v>1</v>
      </c>
    </row>
    <row r="3224" spans="1:20" ht="49.5" x14ac:dyDescent="0.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 s="9">
        <f>(I3224/86400)+25569+(-5/24)</f>
        <v>42301.686805555553</v>
      </c>
      <c r="K3224">
        <v>1443016697</v>
      </c>
      <c r="L3224" s="9">
        <f>($K3224/86400)+DATE(1970,1,1)</f>
        <v>42270.582141203704</v>
      </c>
      <c r="M3224" t="b">
        <v>1</v>
      </c>
      <c r="N3224">
        <v>84</v>
      </c>
      <c r="O3224" s="5">
        <f>($E3224/$D3224)*100</f>
        <v>124.8</v>
      </c>
      <c r="P3224">
        <f>AVERAGE($E3224,$N3224)</f>
        <v>1602</v>
      </c>
      <c r="Q3224" t="s">
        <v>8317</v>
      </c>
      <c r="R3224" t="s">
        <v>8318</v>
      </c>
      <c r="S3224" t="s">
        <v>8271</v>
      </c>
      <c r="T3224" t="b">
        <v>1</v>
      </c>
    </row>
    <row r="3225" spans="1:20" ht="33" x14ac:dyDescent="0.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 s="9">
        <f>(I3225/86400)+25569+(-5/24)</f>
        <v>42236.627037037033</v>
      </c>
      <c r="K3225">
        <v>1437508976</v>
      </c>
      <c r="L3225" s="9">
        <f>($K3225/86400)+DATE(1970,1,1)</f>
        <v>42206.835370370369</v>
      </c>
      <c r="M3225" t="b">
        <v>1</v>
      </c>
      <c r="N3225">
        <v>74</v>
      </c>
      <c r="O3225" s="5">
        <f>($E3225/$D3225)*100</f>
        <v>109.51612903225806</v>
      </c>
      <c r="P3225">
        <f>AVERAGE($E3225,$N3225)</f>
        <v>1734.5</v>
      </c>
      <c r="Q3225" t="s">
        <v>8317</v>
      </c>
      <c r="R3225" t="s">
        <v>8318</v>
      </c>
      <c r="S3225" t="s">
        <v>8271</v>
      </c>
      <c r="T3225" t="b">
        <v>1</v>
      </c>
    </row>
    <row r="3226" spans="1:20" ht="66" x14ac:dyDescent="0.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 s="9">
        <f>(I3226/86400)+25569+(-5/24)</f>
        <v>42744.999999999993</v>
      </c>
      <c r="K3226">
        <v>1479932713</v>
      </c>
      <c r="L3226" s="9">
        <f>($K3226/86400)+DATE(1970,1,1)</f>
        <v>42697.850844907407</v>
      </c>
      <c r="M3226" t="b">
        <v>1</v>
      </c>
      <c r="N3226">
        <v>216</v>
      </c>
      <c r="O3226" s="5">
        <f>($E3226/$D3226)*100</f>
        <v>102.03333333333333</v>
      </c>
      <c r="P3226">
        <f>AVERAGE($E3226,$N3226)</f>
        <v>15413</v>
      </c>
      <c r="Q3226" t="s">
        <v>8317</v>
      </c>
      <c r="R3226" t="s">
        <v>8318</v>
      </c>
      <c r="S3226" t="s">
        <v>8271</v>
      </c>
      <c r="T3226" t="b">
        <v>1</v>
      </c>
    </row>
    <row r="3227" spans="1:20" ht="49.5" x14ac:dyDescent="0.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 s="9">
        <f>(I3227/86400)+25569+(-5/24)</f>
        <v>42524.666666666664</v>
      </c>
      <c r="K3227">
        <v>1463145938</v>
      </c>
      <c r="L3227" s="9">
        <f>($K3227/86400)+DATE(1970,1,1)</f>
        <v>42503.559467592597</v>
      </c>
      <c r="M3227" t="b">
        <v>1</v>
      </c>
      <c r="N3227">
        <v>39</v>
      </c>
      <c r="O3227" s="5">
        <f>($E3227/$D3227)*100</f>
        <v>102.35000000000001</v>
      </c>
      <c r="P3227">
        <f>AVERAGE($E3227,$N3227)</f>
        <v>1043</v>
      </c>
      <c r="Q3227" t="s">
        <v>8317</v>
      </c>
      <c r="R3227" t="s">
        <v>8318</v>
      </c>
      <c r="S3227" t="s">
        <v>8271</v>
      </c>
      <c r="T3227" t="b">
        <v>1</v>
      </c>
    </row>
    <row r="3228" spans="1:20" ht="66" x14ac:dyDescent="0.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 s="9">
        <f>(I3228/86400)+25569+(-5/24)</f>
        <v>42307.375138888885</v>
      </c>
      <c r="K3228">
        <v>1443621612</v>
      </c>
      <c r="L3228" s="9">
        <f>($K3228/86400)+DATE(1970,1,1)</f>
        <v>42277.583472222221</v>
      </c>
      <c r="M3228" t="b">
        <v>1</v>
      </c>
      <c r="N3228">
        <v>21</v>
      </c>
      <c r="O3228" s="5">
        <f>($E3228/$D3228)*100</f>
        <v>104.16666666666667</v>
      </c>
      <c r="P3228">
        <f>AVERAGE($E3228,$N3228)</f>
        <v>635.5</v>
      </c>
      <c r="Q3228" t="s">
        <v>8317</v>
      </c>
      <c r="R3228" t="s">
        <v>8318</v>
      </c>
      <c r="S3228" t="s">
        <v>8271</v>
      </c>
      <c r="T3228" t="b">
        <v>1</v>
      </c>
    </row>
    <row r="3229" spans="1:20" ht="66" x14ac:dyDescent="0.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 s="9">
        <f>(I3229/86400)+25569+(-5/24)</f>
        <v>42752.674027777779</v>
      </c>
      <c r="K3229">
        <v>1482095436</v>
      </c>
      <c r="L3229" s="9">
        <f>($K3229/86400)+DATE(1970,1,1)</f>
        <v>42722.882361111115</v>
      </c>
      <c r="M3229" t="b">
        <v>0</v>
      </c>
      <c r="N3229">
        <v>30</v>
      </c>
      <c r="O3229" s="5">
        <f>($E3229/$D3229)*100</f>
        <v>125</v>
      </c>
      <c r="P3229">
        <f>AVERAGE($E3229,$N3229)</f>
        <v>765</v>
      </c>
      <c r="Q3229" t="s">
        <v>8317</v>
      </c>
      <c r="R3229" t="s">
        <v>8318</v>
      </c>
      <c r="S3229" t="s">
        <v>8271</v>
      </c>
      <c r="T3229" t="b">
        <v>1</v>
      </c>
    </row>
    <row r="3230" spans="1:20" ht="33" x14ac:dyDescent="0.3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 s="9">
        <f>(I3230/86400)+25569+(-5/24)</f>
        <v>42354.999305555553</v>
      </c>
      <c r="K3230">
        <v>1447606884</v>
      </c>
      <c r="L3230" s="9">
        <f>($K3230/86400)+DATE(1970,1,1)</f>
        <v>42323.70930555556</v>
      </c>
      <c r="M3230" t="b">
        <v>1</v>
      </c>
      <c r="N3230">
        <v>37</v>
      </c>
      <c r="O3230" s="5">
        <f>($E3230/$D3230)*100</f>
        <v>102.34285714285714</v>
      </c>
      <c r="P3230">
        <f>AVERAGE($E3230,$N3230)</f>
        <v>3600.5</v>
      </c>
      <c r="Q3230" t="s">
        <v>8317</v>
      </c>
      <c r="R3230" t="s">
        <v>8318</v>
      </c>
      <c r="S3230" t="s">
        <v>8271</v>
      </c>
      <c r="T3230" t="b">
        <v>1</v>
      </c>
    </row>
    <row r="3231" spans="1:20" ht="49.5" x14ac:dyDescent="0.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 s="9">
        <f>(I3231/86400)+25569+(-5/24)</f>
        <v>41963.124976851854</v>
      </c>
      <c r="K3231">
        <v>1413874798</v>
      </c>
      <c r="L3231" s="9">
        <f>($K3231/86400)+DATE(1970,1,1)</f>
        <v>41933.291643518518</v>
      </c>
      <c r="M3231" t="b">
        <v>1</v>
      </c>
      <c r="N3231">
        <v>202</v>
      </c>
      <c r="O3231" s="5">
        <f>($E3231/$D3231)*100</f>
        <v>107.86500000000001</v>
      </c>
      <c r="P3231">
        <f>AVERAGE($E3231,$N3231)</f>
        <v>10887.5</v>
      </c>
      <c r="Q3231" t="s">
        <v>8317</v>
      </c>
      <c r="R3231" t="s">
        <v>8318</v>
      </c>
      <c r="S3231" t="s">
        <v>8271</v>
      </c>
      <c r="T3231" t="b">
        <v>1</v>
      </c>
    </row>
    <row r="3232" spans="1:20" ht="66" x14ac:dyDescent="0.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 s="9">
        <f>(I3232/86400)+25569+(-5/24)</f>
        <v>41912.957638888889</v>
      </c>
      <c r="K3232">
        <v>1410840126</v>
      </c>
      <c r="L3232" s="9">
        <f>($K3232/86400)+DATE(1970,1,1)</f>
        <v>41898.168124999997</v>
      </c>
      <c r="M3232" t="b">
        <v>1</v>
      </c>
      <c r="N3232">
        <v>37</v>
      </c>
      <c r="O3232" s="5">
        <f>($E3232/$D3232)*100</f>
        <v>109.88461538461539</v>
      </c>
      <c r="P3232">
        <f>AVERAGE($E3232,$N3232)</f>
        <v>1447</v>
      </c>
      <c r="Q3232" t="s">
        <v>8317</v>
      </c>
      <c r="R3232" t="s">
        <v>8318</v>
      </c>
      <c r="S3232" t="s">
        <v>8271</v>
      </c>
      <c r="T3232" t="b">
        <v>1</v>
      </c>
    </row>
    <row r="3233" spans="1:20" ht="49.5" x14ac:dyDescent="0.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 s="9">
        <f>(I3233/86400)+25569+(-5/24)</f>
        <v>42476.735497685186</v>
      </c>
      <c r="K3233">
        <v>1458254347</v>
      </c>
      <c r="L3233" s="9">
        <f>($K3233/86400)+DATE(1970,1,1)</f>
        <v>42446.943831018521</v>
      </c>
      <c r="M3233" t="b">
        <v>0</v>
      </c>
      <c r="N3233">
        <v>28</v>
      </c>
      <c r="O3233" s="5">
        <f>($E3233/$D3233)*100</f>
        <v>161</v>
      </c>
      <c r="P3233">
        <f>AVERAGE($E3233,$N3233)</f>
        <v>819</v>
      </c>
      <c r="Q3233" t="s">
        <v>8317</v>
      </c>
      <c r="R3233" t="s">
        <v>8318</v>
      </c>
      <c r="S3233" t="s">
        <v>8271</v>
      </c>
      <c r="T3233" t="b">
        <v>1</v>
      </c>
    </row>
    <row r="3234" spans="1:20" ht="49.5" x14ac:dyDescent="0.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 s="9">
        <f>(I3234/86400)+25569+(-5/24)</f>
        <v>42493.957638888889</v>
      </c>
      <c r="K3234">
        <v>1459711917</v>
      </c>
      <c r="L3234" s="9">
        <f>($K3234/86400)+DATE(1970,1,1)</f>
        <v>42463.81385416667</v>
      </c>
      <c r="M3234" t="b">
        <v>1</v>
      </c>
      <c r="N3234">
        <v>26</v>
      </c>
      <c r="O3234" s="5">
        <f>($E3234/$D3234)*100</f>
        <v>131.20000000000002</v>
      </c>
      <c r="P3234">
        <f>AVERAGE($E3234,$N3234)</f>
        <v>669</v>
      </c>
      <c r="Q3234" t="s">
        <v>8317</v>
      </c>
      <c r="R3234" t="s">
        <v>8318</v>
      </c>
      <c r="S3234" t="s">
        <v>8271</v>
      </c>
      <c r="T3234" t="b">
        <v>1</v>
      </c>
    </row>
    <row r="3235" spans="1:20" ht="49.5" x14ac:dyDescent="0.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 s="9">
        <f>(I3235/86400)+25569+(-5/24)</f>
        <v>42796.596701388888</v>
      </c>
      <c r="K3235">
        <v>1485890355</v>
      </c>
      <c r="L3235" s="9">
        <f>($K3235/86400)+DATE(1970,1,1)</f>
        <v>42766.805034722223</v>
      </c>
      <c r="M3235" t="b">
        <v>0</v>
      </c>
      <c r="N3235">
        <v>61</v>
      </c>
      <c r="O3235" s="5">
        <f>($E3235/$D3235)*100</f>
        <v>118.8</v>
      </c>
      <c r="P3235">
        <f>AVERAGE($E3235,$N3235)</f>
        <v>3000.5</v>
      </c>
      <c r="Q3235" t="s">
        <v>8317</v>
      </c>
      <c r="R3235" t="s">
        <v>8318</v>
      </c>
      <c r="S3235" t="s">
        <v>8271</v>
      </c>
      <c r="T3235" t="b">
        <v>1</v>
      </c>
    </row>
    <row r="3236" spans="1:20" ht="66" x14ac:dyDescent="0.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 s="9">
        <f>(I3236/86400)+25569+(-5/24)</f>
        <v>42767.771527777775</v>
      </c>
      <c r="K3236">
        <v>1483124208</v>
      </c>
      <c r="L3236" s="9">
        <f>($K3236/86400)+DATE(1970,1,1)</f>
        <v>42734.789444444439</v>
      </c>
      <c r="M3236" t="b">
        <v>0</v>
      </c>
      <c r="N3236">
        <v>115</v>
      </c>
      <c r="O3236" s="5">
        <f>($E3236/$D3236)*100</f>
        <v>100.39275000000001</v>
      </c>
      <c r="P3236">
        <f>AVERAGE($E3236,$N3236)</f>
        <v>2065.355</v>
      </c>
      <c r="Q3236" t="s">
        <v>8317</v>
      </c>
      <c r="R3236" t="s">
        <v>8318</v>
      </c>
      <c r="S3236" t="s">
        <v>8271</v>
      </c>
      <c r="T3236" t="b">
        <v>1</v>
      </c>
    </row>
    <row r="3237" spans="1:20" ht="66" x14ac:dyDescent="0.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 s="9">
        <f>(I3237/86400)+25569+(-5/24)</f>
        <v>42552.139479166661</v>
      </c>
      <c r="K3237">
        <v>1464769251</v>
      </c>
      <c r="L3237" s="9">
        <f>($K3237/86400)+DATE(1970,1,1)</f>
        <v>42522.347812499997</v>
      </c>
      <c r="M3237" t="b">
        <v>1</v>
      </c>
      <c r="N3237">
        <v>181</v>
      </c>
      <c r="O3237" s="5">
        <f>($E3237/$D3237)*100</f>
        <v>103.20666666666666</v>
      </c>
      <c r="P3237">
        <f>AVERAGE($E3237,$N3237)</f>
        <v>7831</v>
      </c>
      <c r="Q3237" t="s">
        <v>8317</v>
      </c>
      <c r="R3237" t="s">
        <v>8318</v>
      </c>
      <c r="S3237" t="s">
        <v>8271</v>
      </c>
      <c r="T3237" t="b">
        <v>1</v>
      </c>
    </row>
    <row r="3238" spans="1:20" ht="66" x14ac:dyDescent="0.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 s="9">
        <f>(I3238/86400)+25569+(-5/24)</f>
        <v>42732.708715277775</v>
      </c>
      <c r="K3238">
        <v>1480370433</v>
      </c>
      <c r="L3238" s="9">
        <f>($K3238/86400)+DATE(1970,1,1)</f>
        <v>42702.917048611111</v>
      </c>
      <c r="M3238" t="b">
        <v>0</v>
      </c>
      <c r="N3238">
        <v>110</v>
      </c>
      <c r="O3238" s="5">
        <f>($E3238/$D3238)*100</f>
        <v>100.6</v>
      </c>
      <c r="P3238">
        <f>AVERAGE($E3238,$N3238)</f>
        <v>10115</v>
      </c>
      <c r="Q3238" t="s">
        <v>8317</v>
      </c>
      <c r="R3238" t="s">
        <v>8318</v>
      </c>
      <c r="S3238" t="s">
        <v>8271</v>
      </c>
      <c r="T3238" t="b">
        <v>1</v>
      </c>
    </row>
    <row r="3239" spans="1:20" ht="33" x14ac:dyDescent="0.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 s="9">
        <f>(I3239/86400)+25569+(-5/24)</f>
        <v>42275.957638888889</v>
      </c>
      <c r="K3239">
        <v>1441452184</v>
      </c>
      <c r="L3239" s="9">
        <f>($K3239/86400)+DATE(1970,1,1)</f>
        <v>42252.474351851852</v>
      </c>
      <c r="M3239" t="b">
        <v>1</v>
      </c>
      <c r="N3239">
        <v>269</v>
      </c>
      <c r="O3239" s="5">
        <f>($E3239/$D3239)*100</f>
        <v>100.78754285714287</v>
      </c>
      <c r="P3239">
        <f>AVERAGE($E3239,$N3239)</f>
        <v>17772.32</v>
      </c>
      <c r="Q3239" t="s">
        <v>8317</v>
      </c>
      <c r="R3239" t="s">
        <v>8318</v>
      </c>
      <c r="S3239" t="s">
        <v>8271</v>
      </c>
      <c r="T3239" t="b">
        <v>1</v>
      </c>
    </row>
    <row r="3240" spans="1:20" ht="66" x14ac:dyDescent="0.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 s="9">
        <f>(I3240/86400)+25569+(-5/24)</f>
        <v>42186.302060185182</v>
      </c>
      <c r="K3240">
        <v>1433160898</v>
      </c>
      <c r="L3240" s="9">
        <f>($K3240/86400)+DATE(1970,1,1)</f>
        <v>42156.510393518518</v>
      </c>
      <c r="M3240" t="b">
        <v>1</v>
      </c>
      <c r="N3240">
        <v>79</v>
      </c>
      <c r="O3240" s="5">
        <f>($E3240/$D3240)*100</f>
        <v>112.32142857142857</v>
      </c>
      <c r="P3240">
        <f>AVERAGE($E3240,$N3240)</f>
        <v>1612</v>
      </c>
      <c r="Q3240" t="s">
        <v>8317</v>
      </c>
      <c r="R3240" t="s">
        <v>8318</v>
      </c>
      <c r="S3240" t="s">
        <v>8271</v>
      </c>
      <c r="T3240" t="b">
        <v>1</v>
      </c>
    </row>
    <row r="3241" spans="1:20" ht="66" x14ac:dyDescent="0.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 s="9">
        <f>(I3241/86400)+25569+(-5/24)</f>
        <v>42302.790972222218</v>
      </c>
      <c r="K3241">
        <v>1443665293</v>
      </c>
      <c r="L3241" s="9">
        <f>($K3241/86400)+DATE(1970,1,1)</f>
        <v>42278.089039351849</v>
      </c>
      <c r="M3241" t="b">
        <v>1</v>
      </c>
      <c r="N3241">
        <v>104</v>
      </c>
      <c r="O3241" s="5">
        <f>($E3241/$D3241)*100</f>
        <v>105.91914022517912</v>
      </c>
      <c r="P3241">
        <f>AVERAGE($E3241,$N3241)</f>
        <v>3156.49</v>
      </c>
      <c r="Q3241" t="s">
        <v>8317</v>
      </c>
      <c r="R3241" t="s">
        <v>8318</v>
      </c>
      <c r="S3241" t="s">
        <v>8271</v>
      </c>
      <c r="T3241" t="b">
        <v>1</v>
      </c>
    </row>
    <row r="3242" spans="1:20" ht="66" x14ac:dyDescent="0.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 s="9">
        <f>(I3242/86400)+25569+(-5/24)</f>
        <v>42782.749999999993</v>
      </c>
      <c r="K3242">
        <v>1484843948</v>
      </c>
      <c r="L3242" s="9">
        <f>($K3242/86400)+DATE(1970,1,1)</f>
        <v>42754.693842592591</v>
      </c>
      <c r="M3242" t="b">
        <v>0</v>
      </c>
      <c r="N3242">
        <v>34</v>
      </c>
      <c r="O3242" s="5">
        <f>($E3242/$D3242)*100</f>
        <v>100.56666666666668</v>
      </c>
      <c r="P3242">
        <f>AVERAGE($E3242,$N3242)</f>
        <v>1525.5</v>
      </c>
      <c r="Q3242" t="s">
        <v>8317</v>
      </c>
      <c r="R3242" t="s">
        <v>8318</v>
      </c>
      <c r="S3242" t="s">
        <v>8271</v>
      </c>
      <c r="T3242" t="b">
        <v>1</v>
      </c>
    </row>
    <row r="3243" spans="1:20" ht="66" x14ac:dyDescent="0.3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 s="9">
        <f>(I3243/86400)+25569+(-5/24)</f>
        <v>41926.082638888889</v>
      </c>
      <c r="K3243">
        <v>1410421670</v>
      </c>
      <c r="L3243" s="9">
        <f>($K3243/86400)+DATE(1970,1,1)</f>
        <v>41893.324884259258</v>
      </c>
      <c r="M3243" t="b">
        <v>1</v>
      </c>
      <c r="N3243">
        <v>167</v>
      </c>
      <c r="O3243" s="5">
        <f>($E3243/$D3243)*100</f>
        <v>115.30588235294117</v>
      </c>
      <c r="P3243">
        <f>AVERAGE($E3243,$N3243)</f>
        <v>4984</v>
      </c>
      <c r="Q3243" t="s">
        <v>8317</v>
      </c>
      <c r="R3243" t="s">
        <v>8318</v>
      </c>
      <c r="S3243" t="s">
        <v>8271</v>
      </c>
      <c r="T3243" t="b">
        <v>1</v>
      </c>
    </row>
    <row r="3244" spans="1:20" ht="49.5" x14ac:dyDescent="0.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 s="9">
        <f>(I3244/86400)+25569+(-5/24)</f>
        <v>41901.547361111108</v>
      </c>
      <c r="K3244">
        <v>1408558092</v>
      </c>
      <c r="L3244" s="9">
        <f>($K3244/86400)+DATE(1970,1,1)</f>
        <v>41871.755694444444</v>
      </c>
      <c r="M3244" t="b">
        <v>1</v>
      </c>
      <c r="N3244">
        <v>183</v>
      </c>
      <c r="O3244" s="5">
        <f>($E3244/$D3244)*100</f>
        <v>127.30419999999999</v>
      </c>
      <c r="P3244">
        <f>AVERAGE($E3244,$N3244)</f>
        <v>6456.71</v>
      </c>
      <c r="Q3244" t="s">
        <v>8317</v>
      </c>
      <c r="R3244" t="s">
        <v>8318</v>
      </c>
      <c r="S3244" t="s">
        <v>8271</v>
      </c>
      <c r="T3244" t="b">
        <v>1</v>
      </c>
    </row>
    <row r="3245" spans="1:20" ht="66" x14ac:dyDescent="0.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 s="9">
        <f>(I3245/86400)+25569+(-5/24)</f>
        <v>42285.791666666664</v>
      </c>
      <c r="K3245">
        <v>1442283562</v>
      </c>
      <c r="L3245" s="9">
        <f>($K3245/86400)+DATE(1970,1,1)</f>
        <v>42262.096782407403</v>
      </c>
      <c r="M3245" t="b">
        <v>1</v>
      </c>
      <c r="N3245">
        <v>71</v>
      </c>
      <c r="O3245" s="5">
        <f>($E3245/$D3245)*100</f>
        <v>102.83750000000001</v>
      </c>
      <c r="P3245">
        <f>AVERAGE($E3245,$N3245)</f>
        <v>4149</v>
      </c>
      <c r="Q3245" t="s">
        <v>8317</v>
      </c>
      <c r="R3245" t="s">
        <v>8318</v>
      </c>
      <c r="S3245" t="s">
        <v>8271</v>
      </c>
      <c r="T3245" t="b">
        <v>1</v>
      </c>
    </row>
    <row r="3246" spans="1:20" ht="66" x14ac:dyDescent="0.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 s="9">
        <f>(I3246/86400)+25569+(-5/24)</f>
        <v>42705.527569444443</v>
      </c>
      <c r="K3246">
        <v>1478018382</v>
      </c>
      <c r="L3246" s="9">
        <f>($K3246/86400)+DATE(1970,1,1)</f>
        <v>42675.694236111114</v>
      </c>
      <c r="M3246" t="b">
        <v>0</v>
      </c>
      <c r="N3246">
        <v>69</v>
      </c>
      <c r="O3246" s="5">
        <f>($E3246/$D3246)*100</f>
        <v>102.9375</v>
      </c>
      <c r="P3246">
        <f>AVERAGE($E3246,$N3246)</f>
        <v>858</v>
      </c>
      <c r="Q3246" t="s">
        <v>8317</v>
      </c>
      <c r="R3246" t="s">
        <v>8318</v>
      </c>
      <c r="S3246" t="s">
        <v>8271</v>
      </c>
      <c r="T3246" t="b">
        <v>1</v>
      </c>
    </row>
    <row r="3247" spans="1:20" ht="49.5" x14ac:dyDescent="0.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 s="9">
        <f>(I3247/86400)+25569+(-5/24)</f>
        <v>42166.874999999993</v>
      </c>
      <c r="K3247">
        <v>1431354258</v>
      </c>
      <c r="L3247" s="9">
        <f>($K3247/86400)+DATE(1970,1,1)</f>
        <v>42135.60020833333</v>
      </c>
      <c r="M3247" t="b">
        <v>0</v>
      </c>
      <c r="N3247">
        <v>270</v>
      </c>
      <c r="O3247" s="5">
        <f>($E3247/$D3247)*100</f>
        <v>104.3047619047619</v>
      </c>
      <c r="P3247">
        <f>AVERAGE($E3247,$N3247)</f>
        <v>11087</v>
      </c>
      <c r="Q3247" t="s">
        <v>8317</v>
      </c>
      <c r="R3247" t="s">
        <v>8318</v>
      </c>
      <c r="S3247" t="s">
        <v>8271</v>
      </c>
      <c r="T3247" t="b">
        <v>1</v>
      </c>
    </row>
    <row r="3248" spans="1:20" ht="49.5" x14ac:dyDescent="0.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 s="9">
        <f>(I3248/86400)+25569+(-5/24)</f>
        <v>42258.957638888889</v>
      </c>
      <c r="K3248">
        <v>1439551200</v>
      </c>
      <c r="L3248" s="9">
        <f>($K3248/86400)+DATE(1970,1,1)</f>
        <v>42230.472222222219</v>
      </c>
      <c r="M3248" t="b">
        <v>1</v>
      </c>
      <c r="N3248">
        <v>193</v>
      </c>
      <c r="O3248" s="5">
        <f>($E3248/$D3248)*100</f>
        <v>111.22000000000001</v>
      </c>
      <c r="P3248">
        <f>AVERAGE($E3248,$N3248)</f>
        <v>5657.5</v>
      </c>
      <c r="Q3248" t="s">
        <v>8317</v>
      </c>
      <c r="R3248" t="s">
        <v>8318</v>
      </c>
      <c r="S3248" t="s">
        <v>8271</v>
      </c>
      <c r="T3248" t="b">
        <v>1</v>
      </c>
    </row>
    <row r="3249" spans="1:20" ht="66" x14ac:dyDescent="0.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 s="9">
        <f>(I3249/86400)+25569+(-5/24)</f>
        <v>42197.22583333333</v>
      </c>
      <c r="K3249">
        <v>1434104712</v>
      </c>
      <c r="L3249" s="9">
        <f>($K3249/86400)+DATE(1970,1,1)</f>
        <v>42167.434166666666</v>
      </c>
      <c r="M3249" t="b">
        <v>1</v>
      </c>
      <c r="N3249">
        <v>57</v>
      </c>
      <c r="O3249" s="5">
        <f>($E3249/$D3249)*100</f>
        <v>105.86</v>
      </c>
      <c r="P3249">
        <f>AVERAGE($E3249,$N3249)</f>
        <v>1351.75</v>
      </c>
      <c r="Q3249" t="s">
        <v>8317</v>
      </c>
      <c r="R3249" t="s">
        <v>8318</v>
      </c>
      <c r="S3249" t="s">
        <v>8271</v>
      </c>
      <c r="T3249" t="b">
        <v>1</v>
      </c>
    </row>
    <row r="3250" spans="1:20" ht="33" x14ac:dyDescent="0.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 s="9">
        <f>(I3250/86400)+25569+(-5/24)</f>
        <v>42098.638391203705</v>
      </c>
      <c r="K3250">
        <v>1425590357</v>
      </c>
      <c r="L3250" s="9">
        <f>($K3250/86400)+DATE(1970,1,1)</f>
        <v>42068.888391203705</v>
      </c>
      <c r="M3250" t="b">
        <v>1</v>
      </c>
      <c r="N3250">
        <v>200</v>
      </c>
      <c r="O3250" s="5">
        <f>($E3250/$D3250)*100</f>
        <v>100.79166666666666</v>
      </c>
      <c r="P3250">
        <f>AVERAGE($E3250,$N3250)</f>
        <v>6147.5</v>
      </c>
      <c r="Q3250" t="s">
        <v>8317</v>
      </c>
      <c r="R3250" t="s">
        <v>8318</v>
      </c>
      <c r="S3250" t="s">
        <v>8271</v>
      </c>
      <c r="T3250" t="b">
        <v>1</v>
      </c>
    </row>
    <row r="3251" spans="1:20" ht="66" x14ac:dyDescent="0.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 s="9">
        <f>(I3251/86400)+25569+(-5/24)</f>
        <v>42175.538356481477</v>
      </c>
      <c r="K3251">
        <v>1432230914</v>
      </c>
      <c r="L3251" s="9">
        <f>($K3251/86400)+DATE(1970,1,1)</f>
        <v>42145.746689814812</v>
      </c>
      <c r="M3251" t="b">
        <v>1</v>
      </c>
      <c r="N3251">
        <v>88</v>
      </c>
      <c r="O3251" s="5">
        <f>($E3251/$D3251)*100</f>
        <v>104.92727272727274</v>
      </c>
      <c r="P3251">
        <f>AVERAGE($E3251,$N3251)</f>
        <v>2929.5</v>
      </c>
      <c r="Q3251" t="s">
        <v>8317</v>
      </c>
      <c r="R3251" t="s">
        <v>8318</v>
      </c>
      <c r="S3251" t="s">
        <v>8271</v>
      </c>
      <c r="T3251" t="b">
        <v>1</v>
      </c>
    </row>
    <row r="3252" spans="1:20" ht="66" x14ac:dyDescent="0.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 s="9">
        <f>(I3252/86400)+25569+(-5/24)</f>
        <v>41948.575509259259</v>
      </c>
      <c r="K3252">
        <v>1412617724</v>
      </c>
      <c r="L3252" s="9">
        <f>($K3252/86400)+DATE(1970,1,1)</f>
        <v>41918.742175925923</v>
      </c>
      <c r="M3252" t="b">
        <v>1</v>
      </c>
      <c r="N3252">
        <v>213</v>
      </c>
      <c r="O3252" s="5">
        <f>($E3252/$D3252)*100</f>
        <v>101.55199999999999</v>
      </c>
      <c r="P3252">
        <f>AVERAGE($E3252,$N3252)</f>
        <v>12800.5</v>
      </c>
      <c r="Q3252" t="s">
        <v>8317</v>
      </c>
      <c r="R3252" t="s">
        <v>8318</v>
      </c>
      <c r="S3252" t="s">
        <v>8271</v>
      </c>
      <c r="T3252" t="b">
        <v>1</v>
      </c>
    </row>
    <row r="3253" spans="1:20" ht="66" x14ac:dyDescent="0.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 s="9">
        <f>(I3253/86400)+25569+(-5/24)</f>
        <v>42176.52275462963</v>
      </c>
      <c r="K3253">
        <v>1432315966</v>
      </c>
      <c r="L3253" s="9">
        <f>($K3253/86400)+DATE(1970,1,1)</f>
        <v>42146.731087962966</v>
      </c>
      <c r="M3253" t="b">
        <v>1</v>
      </c>
      <c r="N3253">
        <v>20</v>
      </c>
      <c r="O3253" s="5">
        <f>($E3253/$D3253)*100</f>
        <v>110.73333333333333</v>
      </c>
      <c r="P3253">
        <f>AVERAGE($E3253,$N3253)</f>
        <v>840.5</v>
      </c>
      <c r="Q3253" t="s">
        <v>8317</v>
      </c>
      <c r="R3253" t="s">
        <v>8318</v>
      </c>
      <c r="S3253" t="s">
        <v>8271</v>
      </c>
      <c r="T3253" t="b">
        <v>1</v>
      </c>
    </row>
    <row r="3254" spans="1:20" ht="49.5" x14ac:dyDescent="0.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 s="9">
        <f>(I3254/86400)+25569+(-5/24)</f>
        <v>42620.264351851853</v>
      </c>
      <c r="K3254">
        <v>1470655240</v>
      </c>
      <c r="L3254" s="9">
        <f>($K3254/86400)+DATE(1970,1,1)</f>
        <v>42590.472685185188</v>
      </c>
      <c r="M3254" t="b">
        <v>1</v>
      </c>
      <c r="N3254">
        <v>50</v>
      </c>
      <c r="O3254" s="5">
        <f>($E3254/$D3254)*100</f>
        <v>127.82222222222221</v>
      </c>
      <c r="P3254">
        <f>AVERAGE($E3254,$N3254)</f>
        <v>1463</v>
      </c>
      <c r="Q3254" t="s">
        <v>8317</v>
      </c>
      <c r="R3254" t="s">
        <v>8318</v>
      </c>
      <c r="S3254" t="s">
        <v>8271</v>
      </c>
      <c r="T3254" t="b">
        <v>1</v>
      </c>
    </row>
    <row r="3255" spans="1:20" ht="49.5" x14ac:dyDescent="0.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 s="9">
        <f>(I3255/86400)+25569+(-5/24)</f>
        <v>42620.947916666664</v>
      </c>
      <c r="K3255">
        <v>1471701028</v>
      </c>
      <c r="L3255" s="9">
        <f>($K3255/86400)+DATE(1970,1,1)</f>
        <v>42602.576712962968</v>
      </c>
      <c r="M3255" t="b">
        <v>1</v>
      </c>
      <c r="N3255">
        <v>115</v>
      </c>
      <c r="O3255" s="5">
        <f>($E3255/$D3255)*100</f>
        <v>101.82500000000002</v>
      </c>
      <c r="P3255">
        <f>AVERAGE($E3255,$N3255)</f>
        <v>10240</v>
      </c>
      <c r="Q3255" t="s">
        <v>8317</v>
      </c>
      <c r="R3255" t="s">
        <v>8318</v>
      </c>
      <c r="S3255" t="s">
        <v>8271</v>
      </c>
      <c r="T3255" t="b">
        <v>1</v>
      </c>
    </row>
    <row r="3256" spans="1:20" ht="66" x14ac:dyDescent="0.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 s="9">
        <f>(I3256/86400)+25569+(-5/24)</f>
        <v>42088.835752314808</v>
      </c>
      <c r="K3256">
        <v>1424743409</v>
      </c>
      <c r="L3256" s="9">
        <f>($K3256/86400)+DATE(1970,1,1)</f>
        <v>42059.085752314815</v>
      </c>
      <c r="M3256" t="b">
        <v>1</v>
      </c>
      <c r="N3256">
        <v>186</v>
      </c>
      <c r="O3256" s="5">
        <f>($E3256/$D3256)*100</f>
        <v>101.25769230769231</v>
      </c>
      <c r="P3256">
        <f>AVERAGE($E3256,$N3256)</f>
        <v>6674.75</v>
      </c>
      <c r="Q3256" t="s">
        <v>8317</v>
      </c>
      <c r="R3256" t="s">
        <v>8318</v>
      </c>
      <c r="S3256" t="s">
        <v>8271</v>
      </c>
      <c r="T3256" t="b">
        <v>1</v>
      </c>
    </row>
    <row r="3257" spans="1:20" ht="66" x14ac:dyDescent="0.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 s="9">
        <f>(I3257/86400)+25569+(-5/24)</f>
        <v>41919.559895833328</v>
      </c>
      <c r="K3257">
        <v>1410114375</v>
      </c>
      <c r="L3257" s="9">
        <f>($K3257/86400)+DATE(1970,1,1)</f>
        <v>41889.768229166664</v>
      </c>
      <c r="M3257" t="b">
        <v>1</v>
      </c>
      <c r="N3257">
        <v>18</v>
      </c>
      <c r="O3257" s="5">
        <f>($E3257/$D3257)*100</f>
        <v>175</v>
      </c>
      <c r="P3257">
        <f>AVERAGE($E3257,$N3257)</f>
        <v>271.5</v>
      </c>
      <c r="Q3257" t="s">
        <v>8317</v>
      </c>
      <c r="R3257" t="s">
        <v>8318</v>
      </c>
      <c r="S3257" t="s">
        <v>8271</v>
      </c>
      <c r="T3257" t="b">
        <v>1</v>
      </c>
    </row>
    <row r="3258" spans="1:20" ht="49.5" x14ac:dyDescent="0.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 s="9">
        <f>(I3258/86400)+25569+(-5/24)</f>
        <v>42165.957638888889</v>
      </c>
      <c r="K3258">
        <v>1432129577</v>
      </c>
      <c r="L3258" s="9">
        <f>($K3258/86400)+DATE(1970,1,1)</f>
        <v>42144.573807870373</v>
      </c>
      <c r="M3258" t="b">
        <v>1</v>
      </c>
      <c r="N3258">
        <v>176</v>
      </c>
      <c r="O3258" s="5">
        <f>($E3258/$D3258)*100</f>
        <v>128.06</v>
      </c>
      <c r="P3258">
        <f>AVERAGE($E3258,$N3258)</f>
        <v>6491</v>
      </c>
      <c r="Q3258" t="s">
        <v>8317</v>
      </c>
      <c r="R3258" t="s">
        <v>8318</v>
      </c>
      <c r="S3258" t="s">
        <v>8271</v>
      </c>
      <c r="T3258" t="b">
        <v>1</v>
      </c>
    </row>
    <row r="3259" spans="1:20" ht="66" x14ac:dyDescent="0.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 s="9">
        <f>(I3259/86400)+25569+(-5/24)</f>
        <v>42788.351296296292</v>
      </c>
      <c r="K3259">
        <v>1485177952</v>
      </c>
      <c r="L3259" s="9">
        <f>($K3259/86400)+DATE(1970,1,1)</f>
        <v>42758.559629629628</v>
      </c>
      <c r="M3259" t="b">
        <v>0</v>
      </c>
      <c r="N3259">
        <v>41</v>
      </c>
      <c r="O3259" s="5">
        <f>($E3259/$D3259)*100</f>
        <v>106.29949999999999</v>
      </c>
      <c r="P3259">
        <f>AVERAGE($E3259,$N3259)</f>
        <v>1083.4949999999999</v>
      </c>
      <c r="Q3259" t="s">
        <v>8317</v>
      </c>
      <c r="R3259" t="s">
        <v>8318</v>
      </c>
      <c r="S3259" t="s">
        <v>8271</v>
      </c>
      <c r="T3259" t="b">
        <v>1</v>
      </c>
    </row>
    <row r="3260" spans="1:20" ht="49.5" x14ac:dyDescent="0.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 s="9">
        <f>(I3260/86400)+25569+(-5/24)</f>
        <v>42012.678946759253</v>
      </c>
      <c r="K3260">
        <v>1418159861</v>
      </c>
      <c r="L3260" s="9">
        <f>($K3260/86400)+DATE(1970,1,1)</f>
        <v>41982.887280092589</v>
      </c>
      <c r="M3260" t="b">
        <v>1</v>
      </c>
      <c r="N3260">
        <v>75</v>
      </c>
      <c r="O3260" s="5">
        <f>($E3260/$D3260)*100</f>
        <v>105.21428571428571</v>
      </c>
      <c r="P3260">
        <f>AVERAGE($E3260,$N3260)</f>
        <v>3720</v>
      </c>
      <c r="Q3260" t="s">
        <v>8317</v>
      </c>
      <c r="R3260" t="s">
        <v>8318</v>
      </c>
      <c r="S3260" t="s">
        <v>8271</v>
      </c>
      <c r="T3260" t="b">
        <v>1</v>
      </c>
    </row>
    <row r="3261" spans="1:20" ht="66" x14ac:dyDescent="0.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 s="9">
        <f>(I3261/86400)+25569+(-5/24)</f>
        <v>42643.957638888889</v>
      </c>
      <c r="K3261">
        <v>1472753745</v>
      </c>
      <c r="L3261" s="9">
        <f>($K3261/86400)+DATE(1970,1,1)</f>
        <v>42614.760937500003</v>
      </c>
      <c r="M3261" t="b">
        <v>1</v>
      </c>
      <c r="N3261">
        <v>97</v>
      </c>
      <c r="O3261" s="5">
        <f>($E3261/$D3261)*100</f>
        <v>106.16782608695652</v>
      </c>
      <c r="P3261">
        <f>AVERAGE($E3261,$N3261)</f>
        <v>12257.8</v>
      </c>
      <c r="Q3261" t="s">
        <v>8317</v>
      </c>
      <c r="R3261" t="s">
        <v>8318</v>
      </c>
      <c r="S3261" t="s">
        <v>8271</v>
      </c>
      <c r="T3261" t="b">
        <v>1</v>
      </c>
    </row>
    <row r="3262" spans="1:20" ht="49.5" x14ac:dyDescent="0.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 s="9">
        <f>(I3262/86400)+25569+(-5/24)</f>
        <v>42338.505995370368</v>
      </c>
      <c r="K3262">
        <v>1445875718</v>
      </c>
      <c r="L3262" s="9">
        <f>($K3262/86400)+DATE(1970,1,1)</f>
        <v>42303.672662037032</v>
      </c>
      <c r="M3262" t="b">
        <v>1</v>
      </c>
      <c r="N3262">
        <v>73</v>
      </c>
      <c r="O3262" s="5">
        <f>($E3262/$D3262)*100</f>
        <v>109.24000000000001</v>
      </c>
      <c r="P3262">
        <f>AVERAGE($E3262,$N3262)</f>
        <v>2767.5</v>
      </c>
      <c r="Q3262" t="s">
        <v>8317</v>
      </c>
      <c r="R3262" t="s">
        <v>8318</v>
      </c>
      <c r="S3262" t="s">
        <v>8271</v>
      </c>
      <c r="T3262" t="b">
        <v>1</v>
      </c>
    </row>
    <row r="3263" spans="1:20" ht="49.5" x14ac:dyDescent="0.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 s="9">
        <f>(I3263/86400)+25569+(-5/24)</f>
        <v>42201.517083333332</v>
      </c>
      <c r="K3263">
        <v>1434475476</v>
      </c>
      <c r="L3263" s="9">
        <f>($K3263/86400)+DATE(1970,1,1)</f>
        <v>42171.725416666668</v>
      </c>
      <c r="M3263" t="b">
        <v>1</v>
      </c>
      <c r="N3263">
        <v>49</v>
      </c>
      <c r="O3263" s="5">
        <f>($E3263/$D3263)*100</f>
        <v>100.45454545454547</v>
      </c>
      <c r="P3263">
        <f>AVERAGE($E3263,$N3263)</f>
        <v>1682</v>
      </c>
      <c r="Q3263" t="s">
        <v>8317</v>
      </c>
      <c r="R3263" t="s">
        <v>8318</v>
      </c>
      <c r="S3263" t="s">
        <v>8271</v>
      </c>
      <c r="T3263" t="b">
        <v>1</v>
      </c>
    </row>
    <row r="3264" spans="1:20" ht="33" x14ac:dyDescent="0.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 s="9">
        <f>(I3264/86400)+25569+(-5/24)</f>
        <v>41994.958333333336</v>
      </c>
      <c r="K3264">
        <v>1416555262</v>
      </c>
      <c r="L3264" s="9">
        <f>($K3264/86400)+DATE(1970,1,1)</f>
        <v>41964.315532407403</v>
      </c>
      <c r="M3264" t="b">
        <v>1</v>
      </c>
      <c r="N3264">
        <v>134</v>
      </c>
      <c r="O3264" s="5">
        <f>($E3264/$D3264)*100</f>
        <v>103.04098360655738</v>
      </c>
      <c r="P3264">
        <f>AVERAGE($E3264,$N3264)</f>
        <v>6352.5</v>
      </c>
      <c r="Q3264" t="s">
        <v>8317</v>
      </c>
      <c r="R3264" t="s">
        <v>8318</v>
      </c>
      <c r="S3264" t="s">
        <v>8271</v>
      </c>
      <c r="T3264" t="b">
        <v>1</v>
      </c>
    </row>
    <row r="3265" spans="1:20" ht="49.5" x14ac:dyDescent="0.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 s="9">
        <f>(I3265/86400)+25569+(-5/24)</f>
        <v>42307.666666666664</v>
      </c>
      <c r="K3265">
        <v>1444220588</v>
      </c>
      <c r="L3265" s="9">
        <f>($K3265/86400)+DATE(1970,1,1)</f>
        <v>42284.516064814816</v>
      </c>
      <c r="M3265" t="b">
        <v>1</v>
      </c>
      <c r="N3265">
        <v>68</v>
      </c>
      <c r="O3265" s="5">
        <f>($E3265/$D3265)*100</f>
        <v>112.1664</v>
      </c>
      <c r="P3265">
        <f>AVERAGE($E3265,$N3265)</f>
        <v>1436.08</v>
      </c>
      <c r="Q3265" t="s">
        <v>8317</v>
      </c>
      <c r="R3265" t="s">
        <v>8318</v>
      </c>
      <c r="S3265" t="s">
        <v>8271</v>
      </c>
      <c r="T3265" t="b">
        <v>1</v>
      </c>
    </row>
    <row r="3266" spans="1:20" ht="49.5" x14ac:dyDescent="0.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 s="9">
        <f>(I3266/86400)+25569+(-5/24)</f>
        <v>42032.708333333336</v>
      </c>
      <c r="K3266">
        <v>1421089938</v>
      </c>
      <c r="L3266" s="9">
        <f>($K3266/86400)+DATE(1970,1,1)</f>
        <v>42016.800208333334</v>
      </c>
      <c r="M3266" t="b">
        <v>1</v>
      </c>
      <c r="N3266">
        <v>49</v>
      </c>
      <c r="O3266" s="5">
        <f>($E3266/$D3266)*100</f>
        <v>103</v>
      </c>
      <c r="P3266">
        <f>AVERAGE($E3266,$N3266)</f>
        <v>1312</v>
      </c>
      <c r="Q3266" t="s">
        <v>8317</v>
      </c>
      <c r="R3266" t="s">
        <v>8318</v>
      </c>
      <c r="S3266" t="s">
        <v>8271</v>
      </c>
      <c r="T3266" t="b">
        <v>1</v>
      </c>
    </row>
    <row r="3267" spans="1:20" ht="49.5" x14ac:dyDescent="0.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 s="9">
        <f>(I3267/86400)+25569+(-5/24)</f>
        <v>42341.499999999993</v>
      </c>
      <c r="K3267">
        <v>1446570315</v>
      </c>
      <c r="L3267" s="9">
        <f>($K3267/86400)+DATE(1970,1,1)</f>
        <v>42311.711979166663</v>
      </c>
      <c r="M3267" t="b">
        <v>1</v>
      </c>
      <c r="N3267">
        <v>63</v>
      </c>
      <c r="O3267" s="5">
        <f>($E3267/$D3267)*100</f>
        <v>164</v>
      </c>
      <c r="P3267">
        <f>AVERAGE($E3267,$N3267)</f>
        <v>2245.5</v>
      </c>
      <c r="Q3267" t="s">
        <v>8317</v>
      </c>
      <c r="R3267" t="s">
        <v>8318</v>
      </c>
      <c r="S3267" t="s">
        <v>8271</v>
      </c>
      <c r="T3267" t="b">
        <v>1</v>
      </c>
    </row>
    <row r="3268" spans="1:20" ht="49.5" x14ac:dyDescent="0.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 s="9">
        <f>(I3268/86400)+25569+(-5/24)</f>
        <v>42167.666666666664</v>
      </c>
      <c r="K3268">
        <v>1431435122</v>
      </c>
      <c r="L3268" s="9">
        <f>($K3268/86400)+DATE(1970,1,1)</f>
        <v>42136.536134259259</v>
      </c>
      <c r="M3268" t="b">
        <v>1</v>
      </c>
      <c r="N3268">
        <v>163</v>
      </c>
      <c r="O3268" s="5">
        <f>($E3268/$D3268)*100</f>
        <v>131.28333333333333</v>
      </c>
      <c r="P3268">
        <f>AVERAGE($E3268,$N3268)</f>
        <v>4020</v>
      </c>
      <c r="Q3268" t="s">
        <v>8317</v>
      </c>
      <c r="R3268" t="s">
        <v>8318</v>
      </c>
      <c r="S3268" t="s">
        <v>8271</v>
      </c>
      <c r="T3268" t="b">
        <v>1</v>
      </c>
    </row>
    <row r="3269" spans="1:20" ht="66" x14ac:dyDescent="0.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 s="9">
        <f>(I3269/86400)+25569+(-5/24)</f>
        <v>42202.549305555549</v>
      </c>
      <c r="K3269">
        <v>1434564660</v>
      </c>
      <c r="L3269" s="9">
        <f>($K3269/86400)+DATE(1970,1,1)</f>
        <v>42172.757638888885</v>
      </c>
      <c r="M3269" t="b">
        <v>1</v>
      </c>
      <c r="N3269">
        <v>288</v>
      </c>
      <c r="O3269" s="5">
        <f>($E3269/$D3269)*100</f>
        <v>102.1</v>
      </c>
      <c r="P3269">
        <f>AVERAGE($E3269,$N3269)</f>
        <v>7801.5</v>
      </c>
      <c r="Q3269" t="s">
        <v>8317</v>
      </c>
      <c r="R3269" t="s">
        <v>8318</v>
      </c>
      <c r="S3269" t="s">
        <v>8271</v>
      </c>
      <c r="T3269" t="b">
        <v>1</v>
      </c>
    </row>
    <row r="3270" spans="1:20" ht="49.5" x14ac:dyDescent="0.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 s="9">
        <f>(I3270/86400)+25569+(-5/24)</f>
        <v>42606.695925925924</v>
      </c>
      <c r="K3270">
        <v>1470692528</v>
      </c>
      <c r="L3270" s="9">
        <f>($K3270/86400)+DATE(1970,1,1)</f>
        <v>42590.90425925926</v>
      </c>
      <c r="M3270" t="b">
        <v>1</v>
      </c>
      <c r="N3270">
        <v>42</v>
      </c>
      <c r="O3270" s="5">
        <f>($E3270/$D3270)*100</f>
        <v>128</v>
      </c>
      <c r="P3270">
        <f>AVERAGE($E3270,$N3270)</f>
        <v>1301</v>
      </c>
      <c r="Q3270" t="s">
        <v>8317</v>
      </c>
      <c r="R3270" t="s">
        <v>8318</v>
      </c>
      <c r="S3270" t="s">
        <v>8271</v>
      </c>
      <c r="T3270" t="b">
        <v>1</v>
      </c>
    </row>
    <row r="3271" spans="1:20" ht="49.5" x14ac:dyDescent="0.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 s="9">
        <f>(I3271/86400)+25569+(-5/24)</f>
        <v>42171.249999999993</v>
      </c>
      <c r="K3271">
        <v>1431509397</v>
      </c>
      <c r="L3271" s="9">
        <f>($K3271/86400)+DATE(1970,1,1)</f>
        <v>42137.395798611113</v>
      </c>
      <c r="M3271" t="b">
        <v>1</v>
      </c>
      <c r="N3271">
        <v>70</v>
      </c>
      <c r="O3271" s="5">
        <f>($E3271/$D3271)*100</f>
        <v>101.49999999999999</v>
      </c>
      <c r="P3271">
        <f>AVERAGE($E3271,$N3271)</f>
        <v>4095</v>
      </c>
      <c r="Q3271" t="s">
        <v>8317</v>
      </c>
      <c r="R3271" t="s">
        <v>8318</v>
      </c>
      <c r="S3271" t="s">
        <v>8271</v>
      </c>
      <c r="T3271" t="b">
        <v>1</v>
      </c>
    </row>
    <row r="3272" spans="1:20" ht="66" x14ac:dyDescent="0.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 s="9">
        <f>(I3272/86400)+25569+(-5/24)</f>
        <v>42197.324826388889</v>
      </c>
      <c r="K3272">
        <v>1434113265</v>
      </c>
      <c r="L3272" s="9">
        <f>($K3272/86400)+DATE(1970,1,1)</f>
        <v>42167.533159722225</v>
      </c>
      <c r="M3272" t="b">
        <v>1</v>
      </c>
      <c r="N3272">
        <v>30</v>
      </c>
      <c r="O3272" s="5">
        <f>($E3272/$D3272)*100</f>
        <v>101.66666666666666</v>
      </c>
      <c r="P3272">
        <f>AVERAGE($E3272,$N3272)</f>
        <v>930</v>
      </c>
      <c r="Q3272" t="s">
        <v>8317</v>
      </c>
      <c r="R3272" t="s">
        <v>8318</v>
      </c>
      <c r="S3272" t="s">
        <v>8271</v>
      </c>
      <c r="T3272" t="b">
        <v>1</v>
      </c>
    </row>
    <row r="3273" spans="1:20" ht="33" x14ac:dyDescent="0.3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 s="9">
        <f>(I3273/86400)+25569+(-5/24)</f>
        <v>41945.270543981482</v>
      </c>
      <c r="K3273">
        <v>1412332175</v>
      </c>
      <c r="L3273" s="9">
        <f>($K3273/86400)+DATE(1970,1,1)</f>
        <v>41915.437210648146</v>
      </c>
      <c r="M3273" t="b">
        <v>1</v>
      </c>
      <c r="N3273">
        <v>51</v>
      </c>
      <c r="O3273" s="5">
        <f>($E3273/$D3273)*100</f>
        <v>130</v>
      </c>
      <c r="P3273">
        <f>AVERAGE($E3273,$N3273)</f>
        <v>1000.5</v>
      </c>
      <c r="Q3273" t="s">
        <v>8317</v>
      </c>
      <c r="R3273" t="s">
        <v>8318</v>
      </c>
      <c r="S3273" t="s">
        <v>8271</v>
      </c>
      <c r="T3273" t="b">
        <v>1</v>
      </c>
    </row>
    <row r="3274" spans="1:20" ht="49.5" x14ac:dyDescent="0.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 s="9">
        <f>(I3274/86400)+25569+(-5/24)</f>
        <v>42314.333437499998</v>
      </c>
      <c r="K3274">
        <v>1444219209</v>
      </c>
      <c r="L3274" s="9">
        <f>($K3274/86400)+DATE(1970,1,1)</f>
        <v>42284.500104166669</v>
      </c>
      <c r="M3274" t="b">
        <v>1</v>
      </c>
      <c r="N3274">
        <v>145</v>
      </c>
      <c r="O3274" s="5">
        <f>($E3274/$D3274)*100</f>
        <v>154.43</v>
      </c>
      <c r="P3274">
        <f>AVERAGE($E3274,$N3274)</f>
        <v>7794</v>
      </c>
      <c r="Q3274" t="s">
        <v>8317</v>
      </c>
      <c r="R3274" t="s">
        <v>8318</v>
      </c>
      <c r="S3274" t="s">
        <v>8271</v>
      </c>
      <c r="T3274" t="b">
        <v>1</v>
      </c>
    </row>
    <row r="3275" spans="1:20" ht="66" x14ac:dyDescent="0.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 s="9">
        <f>(I3275/86400)+25569+(-5/24)</f>
        <v>42627.583333333336</v>
      </c>
      <c r="K3275">
        <v>1472498042</v>
      </c>
      <c r="L3275" s="9">
        <f>($K3275/86400)+DATE(1970,1,1)</f>
        <v>42611.801412037035</v>
      </c>
      <c r="M3275" t="b">
        <v>1</v>
      </c>
      <c r="N3275">
        <v>21</v>
      </c>
      <c r="O3275" s="5">
        <f>($E3275/$D3275)*100</f>
        <v>107.4</v>
      </c>
      <c r="P3275">
        <f>AVERAGE($E3275,$N3275)</f>
        <v>2158.5</v>
      </c>
      <c r="Q3275" t="s">
        <v>8317</v>
      </c>
      <c r="R3275" t="s">
        <v>8318</v>
      </c>
      <c r="S3275" t="s">
        <v>8271</v>
      </c>
      <c r="T3275" t="b">
        <v>1</v>
      </c>
    </row>
    <row r="3276" spans="1:20" ht="49.5" x14ac:dyDescent="0.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 s="9">
        <f>(I3276/86400)+25569+(-5/24)</f>
        <v>42444.666666666664</v>
      </c>
      <c r="K3276">
        <v>1454259272</v>
      </c>
      <c r="L3276" s="9">
        <f>($K3276/86400)+DATE(1970,1,1)</f>
        <v>42400.704537037032</v>
      </c>
      <c r="M3276" t="b">
        <v>1</v>
      </c>
      <c r="N3276">
        <v>286</v>
      </c>
      <c r="O3276" s="5">
        <f>($E3276/$D3276)*100</f>
        <v>101.32258064516128</v>
      </c>
      <c r="P3276">
        <f>AVERAGE($E3276,$N3276)</f>
        <v>7995.5</v>
      </c>
      <c r="Q3276" t="s">
        <v>8317</v>
      </c>
      <c r="R3276" t="s">
        <v>8318</v>
      </c>
      <c r="S3276" t="s">
        <v>8271</v>
      </c>
      <c r="T3276" t="b">
        <v>1</v>
      </c>
    </row>
    <row r="3277" spans="1:20" ht="66" x14ac:dyDescent="0.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 s="9">
        <f>(I3277/86400)+25569+(-5/24)</f>
        <v>42043.979166666664</v>
      </c>
      <c r="K3277">
        <v>1421183271</v>
      </c>
      <c r="L3277" s="9">
        <f>($K3277/86400)+DATE(1970,1,1)</f>
        <v>42017.88045138889</v>
      </c>
      <c r="M3277" t="b">
        <v>1</v>
      </c>
      <c r="N3277">
        <v>12</v>
      </c>
      <c r="O3277" s="5">
        <f>($E3277/$D3277)*100</f>
        <v>100.27777777777777</v>
      </c>
      <c r="P3277">
        <f>AVERAGE($E3277,$N3277)</f>
        <v>908.5</v>
      </c>
      <c r="Q3277" t="s">
        <v>8317</v>
      </c>
      <c r="R3277" t="s">
        <v>8318</v>
      </c>
      <c r="S3277" t="s">
        <v>8271</v>
      </c>
      <c r="T3277" t="b">
        <v>1</v>
      </c>
    </row>
    <row r="3278" spans="1:20" ht="66" x14ac:dyDescent="0.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 s="9">
        <f>(I3278/86400)+25569+(-5/24)</f>
        <v>42460.957638888889</v>
      </c>
      <c r="K3278">
        <v>1456526879</v>
      </c>
      <c r="L3278" s="9">
        <f>($K3278/86400)+DATE(1970,1,1)</f>
        <v>42426.949988425928</v>
      </c>
      <c r="M3278" t="b">
        <v>1</v>
      </c>
      <c r="N3278">
        <v>100</v>
      </c>
      <c r="O3278" s="5">
        <f>($E3278/$D3278)*100</f>
        <v>116.84444444444443</v>
      </c>
      <c r="P3278">
        <f>AVERAGE($E3278,$N3278)</f>
        <v>2679</v>
      </c>
      <c r="Q3278" t="s">
        <v>8317</v>
      </c>
      <c r="R3278" t="s">
        <v>8318</v>
      </c>
      <c r="S3278" t="s">
        <v>8271</v>
      </c>
      <c r="T3278" t="b">
        <v>1</v>
      </c>
    </row>
    <row r="3279" spans="1:20" ht="66" x14ac:dyDescent="0.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 s="9">
        <f>(I3279/86400)+25569+(-5/24)</f>
        <v>41961.516273148147</v>
      </c>
      <c r="K3279">
        <v>1413735806</v>
      </c>
      <c r="L3279" s="9">
        <f>($K3279/86400)+DATE(1970,1,1)</f>
        <v>41931.682939814811</v>
      </c>
      <c r="M3279" t="b">
        <v>1</v>
      </c>
      <c r="N3279">
        <v>100</v>
      </c>
      <c r="O3279" s="5">
        <f>($E3279/$D3279)*100</f>
        <v>108.60000000000001</v>
      </c>
      <c r="P3279">
        <f>AVERAGE($E3279,$N3279)</f>
        <v>2765</v>
      </c>
      <c r="Q3279" t="s">
        <v>8317</v>
      </c>
      <c r="R3279" t="s">
        <v>8318</v>
      </c>
      <c r="S3279" t="s">
        <v>8271</v>
      </c>
      <c r="T3279" t="b">
        <v>1</v>
      </c>
    </row>
    <row r="3280" spans="1:20" ht="66" x14ac:dyDescent="0.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 s="9">
        <f>(I3280/86400)+25569+(-5/24)</f>
        <v>42154.640081018515</v>
      </c>
      <c r="K3280">
        <v>1430425303</v>
      </c>
      <c r="L3280" s="9">
        <f>($K3280/86400)+DATE(1970,1,1)</f>
        <v>42124.848414351851</v>
      </c>
      <c r="M3280" t="b">
        <v>1</v>
      </c>
      <c r="N3280">
        <v>34</v>
      </c>
      <c r="O3280" s="5">
        <f>($E3280/$D3280)*100</f>
        <v>103.4</v>
      </c>
      <c r="P3280">
        <f>AVERAGE($E3280,$N3280)</f>
        <v>1309.5</v>
      </c>
      <c r="Q3280" t="s">
        <v>8317</v>
      </c>
      <c r="R3280" t="s">
        <v>8318</v>
      </c>
      <c r="S3280" t="s">
        <v>8271</v>
      </c>
      <c r="T3280" t="b">
        <v>1</v>
      </c>
    </row>
    <row r="3281" spans="1:20" ht="66" x14ac:dyDescent="0.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 s="9">
        <f>(I3281/86400)+25569+(-5/24)</f>
        <v>42460.852534722224</v>
      </c>
      <c r="K3281">
        <v>1456885659</v>
      </c>
      <c r="L3281" s="9">
        <f>($K3281/86400)+DATE(1970,1,1)</f>
        <v>42431.102534722224</v>
      </c>
      <c r="M3281" t="b">
        <v>0</v>
      </c>
      <c r="N3281">
        <v>63</v>
      </c>
      <c r="O3281" s="5">
        <f>($E3281/$D3281)*100</f>
        <v>114.27586206896552</v>
      </c>
      <c r="P3281">
        <f>AVERAGE($E3281,$N3281)</f>
        <v>3345.5</v>
      </c>
      <c r="Q3281" t="s">
        <v>8317</v>
      </c>
      <c r="R3281" t="s">
        <v>8318</v>
      </c>
      <c r="S3281" t="s">
        <v>8271</v>
      </c>
      <c r="T3281" t="b">
        <v>1</v>
      </c>
    </row>
    <row r="3282" spans="1:20" ht="66" x14ac:dyDescent="0.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 s="9">
        <f>(I3282/86400)+25569+(-5/24)</f>
        <v>42155.999999999993</v>
      </c>
      <c r="K3282">
        <v>1430158198</v>
      </c>
      <c r="L3282" s="9">
        <f>($K3282/86400)+DATE(1970,1,1)</f>
        <v>42121.756921296299</v>
      </c>
      <c r="M3282" t="b">
        <v>0</v>
      </c>
      <c r="N3282">
        <v>30</v>
      </c>
      <c r="O3282" s="5">
        <f>($E3282/$D3282)*100</f>
        <v>103</v>
      </c>
      <c r="P3282">
        <f>AVERAGE($E3282,$N3282)</f>
        <v>1045</v>
      </c>
      <c r="Q3282" t="s">
        <v>8317</v>
      </c>
      <c r="R3282" t="s">
        <v>8318</v>
      </c>
      <c r="S3282" t="s">
        <v>8271</v>
      </c>
      <c r="T3282" t="b">
        <v>1</v>
      </c>
    </row>
    <row r="3283" spans="1:20" ht="49.5" x14ac:dyDescent="0.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 s="9">
        <f>(I3283/86400)+25569+(-5/24)</f>
        <v>42248.811400462961</v>
      </c>
      <c r="K3283">
        <v>1438561705</v>
      </c>
      <c r="L3283" s="9">
        <f>($K3283/86400)+DATE(1970,1,1)</f>
        <v>42219.019733796296</v>
      </c>
      <c r="M3283" t="b">
        <v>0</v>
      </c>
      <c r="N3283">
        <v>47</v>
      </c>
      <c r="O3283" s="5">
        <f>($E3283/$D3283)*100</f>
        <v>121.6</v>
      </c>
      <c r="P3283">
        <f>AVERAGE($E3283,$N3283)</f>
        <v>3063.5</v>
      </c>
      <c r="Q3283" t="s">
        <v>8317</v>
      </c>
      <c r="R3283" t="s">
        <v>8318</v>
      </c>
      <c r="S3283" t="s">
        <v>8271</v>
      </c>
      <c r="T3283" t="b">
        <v>1</v>
      </c>
    </row>
    <row r="3284" spans="1:20" ht="66" x14ac:dyDescent="0.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 s="9">
        <f>(I3284/86400)+25569+(-5/24)</f>
        <v>42488.985972222225</v>
      </c>
      <c r="K3284">
        <v>1458103188</v>
      </c>
      <c r="L3284" s="9">
        <f>($K3284/86400)+DATE(1970,1,1)</f>
        <v>42445.19430555556</v>
      </c>
      <c r="M3284" t="b">
        <v>0</v>
      </c>
      <c r="N3284">
        <v>237</v>
      </c>
      <c r="O3284" s="5">
        <f>($E3284/$D3284)*100</f>
        <v>102.6467741935484</v>
      </c>
      <c r="P3284">
        <f>AVERAGE($E3284,$N3284)</f>
        <v>16028.75</v>
      </c>
      <c r="Q3284" t="s">
        <v>8317</v>
      </c>
      <c r="R3284" t="s">
        <v>8318</v>
      </c>
      <c r="S3284" t="s">
        <v>8271</v>
      </c>
      <c r="T3284" t="b">
        <v>1</v>
      </c>
    </row>
    <row r="3285" spans="1:20" ht="66" x14ac:dyDescent="0.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 s="9">
        <f>(I3285/86400)+25569+(-5/24)</f>
        <v>42410.666666666664</v>
      </c>
      <c r="K3285">
        <v>1452448298</v>
      </c>
      <c r="L3285" s="9">
        <f>($K3285/86400)+DATE(1970,1,1)</f>
        <v>42379.74418981481</v>
      </c>
      <c r="M3285" t="b">
        <v>0</v>
      </c>
      <c r="N3285">
        <v>47</v>
      </c>
      <c r="O3285" s="5">
        <f>($E3285/$D3285)*100</f>
        <v>104.75000000000001</v>
      </c>
      <c r="P3285">
        <f>AVERAGE($E3285,$N3285)</f>
        <v>442.5</v>
      </c>
      <c r="Q3285" t="s">
        <v>8317</v>
      </c>
      <c r="R3285" t="s">
        <v>8318</v>
      </c>
      <c r="S3285" t="s">
        <v>8271</v>
      </c>
      <c r="T3285" t="b">
        <v>1</v>
      </c>
    </row>
    <row r="3286" spans="1:20" ht="66" x14ac:dyDescent="0.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 s="9">
        <f>(I3286/86400)+25569+(-5/24)</f>
        <v>42398.040972222218</v>
      </c>
      <c r="K3286">
        <v>1452546853</v>
      </c>
      <c r="L3286" s="9">
        <f>($K3286/86400)+DATE(1970,1,1)</f>
        <v>42380.884872685187</v>
      </c>
      <c r="M3286" t="b">
        <v>0</v>
      </c>
      <c r="N3286">
        <v>15</v>
      </c>
      <c r="O3286" s="5">
        <f>($E3286/$D3286)*100</f>
        <v>101.6</v>
      </c>
      <c r="P3286">
        <f>AVERAGE($E3286,$N3286)</f>
        <v>1531.5</v>
      </c>
      <c r="Q3286" t="s">
        <v>8317</v>
      </c>
      <c r="R3286" t="s">
        <v>8318</v>
      </c>
      <c r="S3286" t="s">
        <v>8271</v>
      </c>
      <c r="T3286" t="b">
        <v>1</v>
      </c>
    </row>
    <row r="3287" spans="1:20" x14ac:dyDescent="0.3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 s="9">
        <f>(I3287/86400)+25569+(-5/24)</f>
        <v>42793.999999999993</v>
      </c>
      <c r="K3287">
        <v>1485556626</v>
      </c>
      <c r="L3287" s="9">
        <f>($K3287/86400)+DATE(1970,1,1)</f>
        <v>42762.942430555559</v>
      </c>
      <c r="M3287" t="b">
        <v>0</v>
      </c>
      <c r="N3287">
        <v>81</v>
      </c>
      <c r="O3287" s="5">
        <f>($E3287/$D3287)*100</f>
        <v>112.10242048409683</v>
      </c>
      <c r="P3287">
        <f>AVERAGE($E3287,$N3287)</f>
        <v>2842.5</v>
      </c>
      <c r="Q3287" t="s">
        <v>8317</v>
      </c>
      <c r="R3287" t="s">
        <v>8318</v>
      </c>
      <c r="S3287" t="s">
        <v>8271</v>
      </c>
      <c r="T3287" t="b">
        <v>1</v>
      </c>
    </row>
    <row r="3288" spans="1:20" ht="66" x14ac:dyDescent="0.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 s="9">
        <f>(I3288/86400)+25569+(-5/24)</f>
        <v>42597.631736111107</v>
      </c>
      <c r="K3288">
        <v>1468699782</v>
      </c>
      <c r="L3288" s="9">
        <f>($K3288/86400)+DATE(1970,1,1)</f>
        <v>42567.840069444443</v>
      </c>
      <c r="M3288" t="b">
        <v>0</v>
      </c>
      <c r="N3288">
        <v>122</v>
      </c>
      <c r="O3288" s="5">
        <f>($E3288/$D3288)*100</f>
        <v>101.76666666666667</v>
      </c>
      <c r="P3288">
        <f>AVERAGE($E3288,$N3288)</f>
        <v>7693.5</v>
      </c>
      <c r="Q3288" t="s">
        <v>8317</v>
      </c>
      <c r="R3288" t="s">
        <v>8318</v>
      </c>
      <c r="S3288" t="s">
        <v>8271</v>
      </c>
      <c r="T3288" t="b">
        <v>1</v>
      </c>
    </row>
    <row r="3289" spans="1:20" ht="33" x14ac:dyDescent="0.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 s="9">
        <f>(I3289/86400)+25569+(-5/24)</f>
        <v>42336.541990740741</v>
      </c>
      <c r="K3289">
        <v>1446573628</v>
      </c>
      <c r="L3289" s="9">
        <f>($K3289/86400)+DATE(1970,1,1)</f>
        <v>42311.750324074077</v>
      </c>
      <c r="M3289" t="b">
        <v>0</v>
      </c>
      <c r="N3289">
        <v>34</v>
      </c>
      <c r="O3289" s="5">
        <f>($E3289/$D3289)*100</f>
        <v>100</v>
      </c>
      <c r="P3289">
        <f>AVERAGE($E3289,$N3289)</f>
        <v>1267</v>
      </c>
      <c r="Q3289" t="s">
        <v>8317</v>
      </c>
      <c r="R3289" t="s">
        <v>8318</v>
      </c>
      <c r="S3289" t="s">
        <v>8271</v>
      </c>
      <c r="T3289" t="b">
        <v>1</v>
      </c>
    </row>
    <row r="3290" spans="1:20" ht="66" x14ac:dyDescent="0.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 s="9">
        <f>(I3290/86400)+25569+(-5/24)</f>
        <v>42541.749999999993</v>
      </c>
      <c r="K3290">
        <v>1463337315</v>
      </c>
      <c r="L3290" s="9">
        <f>($K3290/86400)+DATE(1970,1,1)</f>
        <v>42505.774479166663</v>
      </c>
      <c r="M3290" t="b">
        <v>0</v>
      </c>
      <c r="N3290">
        <v>207</v>
      </c>
      <c r="O3290" s="5">
        <f>($E3290/$D3290)*100</f>
        <v>100.26489999999998</v>
      </c>
      <c r="P3290">
        <f>AVERAGE($E3290,$N3290)</f>
        <v>5116.7449999999999</v>
      </c>
      <c r="Q3290" t="s">
        <v>8317</v>
      </c>
      <c r="R3290" t="s">
        <v>8318</v>
      </c>
      <c r="S3290" t="s">
        <v>8271</v>
      </c>
      <c r="T3290" t="b">
        <v>1</v>
      </c>
    </row>
    <row r="3291" spans="1:20" ht="66" x14ac:dyDescent="0.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 s="9">
        <f>(I3291/86400)+25569+(-5/24)</f>
        <v>42786.159745370365</v>
      </c>
      <c r="K3291">
        <v>1485161402</v>
      </c>
      <c r="L3291" s="9">
        <f>($K3291/86400)+DATE(1970,1,1)</f>
        <v>42758.368078703701</v>
      </c>
      <c r="M3291" t="b">
        <v>0</v>
      </c>
      <c r="N3291">
        <v>25</v>
      </c>
      <c r="O3291" s="5">
        <f>($E3291/$D3291)*100</f>
        <v>133.04200000000003</v>
      </c>
      <c r="P3291">
        <f>AVERAGE($E3291,$N3291)</f>
        <v>345.10500000000002</v>
      </c>
      <c r="Q3291" t="s">
        <v>8317</v>
      </c>
      <c r="R3291" t="s">
        <v>8318</v>
      </c>
      <c r="S3291" t="s">
        <v>8271</v>
      </c>
      <c r="T3291" t="b">
        <v>1</v>
      </c>
    </row>
    <row r="3292" spans="1:20" ht="82.5" x14ac:dyDescent="0.3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 s="9">
        <f>(I3292/86400)+25569+(-5/24)</f>
        <v>42805.306608796294</v>
      </c>
      <c r="K3292">
        <v>1486642891</v>
      </c>
      <c r="L3292" s="9">
        <f>($K3292/86400)+DATE(1970,1,1)</f>
        <v>42775.51494212963</v>
      </c>
      <c r="M3292" t="b">
        <v>0</v>
      </c>
      <c r="N3292">
        <v>72</v>
      </c>
      <c r="O3292" s="5">
        <f>($E3292/$D3292)*100</f>
        <v>121.2</v>
      </c>
      <c r="P3292">
        <f>AVERAGE($E3292,$N3292)</f>
        <v>1248</v>
      </c>
      <c r="Q3292" t="s">
        <v>8317</v>
      </c>
      <c r="R3292" t="s">
        <v>8318</v>
      </c>
      <c r="S3292" t="s">
        <v>8271</v>
      </c>
      <c r="T3292" t="b">
        <v>1</v>
      </c>
    </row>
    <row r="3293" spans="1:20" ht="66" x14ac:dyDescent="0.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 s="9">
        <f>(I3293/86400)+25569+(-5/24)</f>
        <v>42263.957638888889</v>
      </c>
      <c r="K3293">
        <v>1439743900</v>
      </c>
      <c r="L3293" s="9">
        <f>($K3293/86400)+DATE(1970,1,1)</f>
        <v>42232.702546296292</v>
      </c>
      <c r="M3293" t="b">
        <v>0</v>
      </c>
      <c r="N3293">
        <v>14</v>
      </c>
      <c r="O3293" s="5">
        <f>($E3293/$D3293)*100</f>
        <v>113.99999999999999</v>
      </c>
      <c r="P3293">
        <f>AVERAGE($E3293,$N3293)</f>
        <v>292</v>
      </c>
      <c r="Q3293" t="s">
        <v>8317</v>
      </c>
      <c r="R3293" t="s">
        <v>8318</v>
      </c>
      <c r="S3293" t="s">
        <v>8271</v>
      </c>
      <c r="T3293" t="b">
        <v>1</v>
      </c>
    </row>
    <row r="3294" spans="1:20" ht="49.5" x14ac:dyDescent="0.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 s="9">
        <f>(I3294/86400)+25569+(-5/24)</f>
        <v>42342.603564814817</v>
      </c>
      <c r="K3294">
        <v>1444069748</v>
      </c>
      <c r="L3294" s="9">
        <f>($K3294/86400)+DATE(1970,1,1)</f>
        <v>42282.770231481481</v>
      </c>
      <c r="M3294" t="b">
        <v>0</v>
      </c>
      <c r="N3294">
        <v>15</v>
      </c>
      <c r="O3294" s="5">
        <f>($E3294/$D3294)*100</f>
        <v>286.13861386138615</v>
      </c>
      <c r="P3294">
        <f>AVERAGE($E3294,$N3294)</f>
        <v>152</v>
      </c>
      <c r="Q3294" t="s">
        <v>8317</v>
      </c>
      <c r="R3294" t="s">
        <v>8318</v>
      </c>
      <c r="S3294" t="s">
        <v>8271</v>
      </c>
      <c r="T3294" t="b">
        <v>1</v>
      </c>
    </row>
    <row r="3295" spans="1:20" ht="66" x14ac:dyDescent="0.3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 s="9">
        <f>(I3295/86400)+25569+(-5/24)</f>
        <v>42798.217037037037</v>
      </c>
      <c r="K3295">
        <v>1486030352</v>
      </c>
      <c r="L3295" s="9">
        <f>($K3295/86400)+DATE(1970,1,1)</f>
        <v>42768.425370370373</v>
      </c>
      <c r="M3295" t="b">
        <v>0</v>
      </c>
      <c r="N3295">
        <v>91</v>
      </c>
      <c r="O3295" s="5">
        <f>($E3295/$D3295)*100</f>
        <v>170.44444444444446</v>
      </c>
      <c r="P3295">
        <f>AVERAGE($E3295,$N3295)</f>
        <v>3880.5</v>
      </c>
      <c r="Q3295" t="s">
        <v>8317</v>
      </c>
      <c r="R3295" t="s">
        <v>8318</v>
      </c>
      <c r="S3295" t="s">
        <v>8271</v>
      </c>
      <c r="T3295" t="b">
        <v>1</v>
      </c>
    </row>
    <row r="3296" spans="1:20" ht="66" x14ac:dyDescent="0.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 s="9">
        <f>(I3296/86400)+25569+(-5/24)</f>
        <v>42171.33280092592</v>
      </c>
      <c r="K3296">
        <v>1431867554</v>
      </c>
      <c r="L3296" s="9">
        <f>($K3296/86400)+DATE(1970,1,1)</f>
        <v>42141.541134259256</v>
      </c>
      <c r="M3296" t="b">
        <v>0</v>
      </c>
      <c r="N3296">
        <v>24</v>
      </c>
      <c r="O3296" s="5">
        <f>($E3296/$D3296)*100</f>
        <v>118.33333333333333</v>
      </c>
      <c r="P3296">
        <f>AVERAGE($E3296,$N3296)</f>
        <v>367</v>
      </c>
      <c r="Q3296" t="s">
        <v>8317</v>
      </c>
      <c r="R3296" t="s">
        <v>8318</v>
      </c>
      <c r="S3296" t="s">
        <v>8271</v>
      </c>
      <c r="T3296" t="b">
        <v>1</v>
      </c>
    </row>
    <row r="3297" spans="1:20" ht="66" x14ac:dyDescent="0.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 s="9">
        <f>(I3297/86400)+25569+(-5/24)</f>
        <v>42639.234131944446</v>
      </c>
      <c r="K3297">
        <v>1472294229</v>
      </c>
      <c r="L3297" s="9">
        <f>($K3297/86400)+DATE(1970,1,1)</f>
        <v>42609.442465277782</v>
      </c>
      <c r="M3297" t="b">
        <v>0</v>
      </c>
      <c r="N3297">
        <v>27</v>
      </c>
      <c r="O3297" s="5">
        <f>($E3297/$D3297)*100</f>
        <v>102.85857142857142</v>
      </c>
      <c r="P3297">
        <f>AVERAGE($E3297,$N3297)</f>
        <v>373.505</v>
      </c>
      <c r="Q3297" t="s">
        <v>8317</v>
      </c>
      <c r="R3297" t="s">
        <v>8318</v>
      </c>
      <c r="S3297" t="s">
        <v>8271</v>
      </c>
      <c r="T3297" t="b">
        <v>1</v>
      </c>
    </row>
    <row r="3298" spans="1:20" ht="66" x14ac:dyDescent="0.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 s="9">
        <f>(I3298/86400)+25569+(-5/24)</f>
        <v>42330.708333333336</v>
      </c>
      <c r="K3298">
        <v>1446401372</v>
      </c>
      <c r="L3298" s="9">
        <f>($K3298/86400)+DATE(1970,1,1)</f>
        <v>42309.756620370375</v>
      </c>
      <c r="M3298" t="b">
        <v>0</v>
      </c>
      <c r="N3298">
        <v>47</v>
      </c>
      <c r="O3298" s="5">
        <f>($E3298/$D3298)*100</f>
        <v>144.06666666666666</v>
      </c>
      <c r="P3298">
        <f>AVERAGE($E3298,$N3298)</f>
        <v>1104</v>
      </c>
      <c r="Q3298" t="s">
        <v>8317</v>
      </c>
      <c r="R3298" t="s">
        <v>8318</v>
      </c>
      <c r="S3298" t="s">
        <v>8271</v>
      </c>
      <c r="T3298" t="b">
        <v>1</v>
      </c>
    </row>
    <row r="3299" spans="1:20" ht="49.5" x14ac:dyDescent="0.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 s="9">
        <f>(I3299/86400)+25569+(-5/24)</f>
        <v>42212.749305555553</v>
      </c>
      <c r="K3299">
        <v>1436380256</v>
      </c>
      <c r="L3299" s="9">
        <f>($K3299/86400)+DATE(1970,1,1)</f>
        <v>42193.771481481483</v>
      </c>
      <c r="M3299" t="b">
        <v>0</v>
      </c>
      <c r="N3299">
        <v>44</v>
      </c>
      <c r="O3299" s="5">
        <f>($E3299/$D3299)*100</f>
        <v>100.07272727272726</v>
      </c>
      <c r="P3299">
        <f>AVERAGE($E3299,$N3299)</f>
        <v>2774</v>
      </c>
      <c r="Q3299" t="s">
        <v>8317</v>
      </c>
      <c r="R3299" t="s">
        <v>8318</v>
      </c>
      <c r="S3299" t="s">
        <v>8271</v>
      </c>
      <c r="T3299" t="b">
        <v>1</v>
      </c>
    </row>
    <row r="3300" spans="1:20" ht="66" x14ac:dyDescent="0.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 s="9">
        <f>(I3300/86400)+25569+(-5/24)</f>
        <v>42259.791666666664</v>
      </c>
      <c r="K3300">
        <v>1440370768</v>
      </c>
      <c r="L3300" s="9">
        <f>($K3300/86400)+DATE(1970,1,1)</f>
        <v>42239.957962962959</v>
      </c>
      <c r="M3300" t="b">
        <v>0</v>
      </c>
      <c r="N3300">
        <v>72</v>
      </c>
      <c r="O3300" s="5">
        <f>($E3300/$D3300)*100</f>
        <v>101.73</v>
      </c>
      <c r="P3300">
        <f>AVERAGE($E3300,$N3300)</f>
        <v>5122.5</v>
      </c>
      <c r="Q3300" t="s">
        <v>8317</v>
      </c>
      <c r="R3300" t="s">
        <v>8318</v>
      </c>
      <c r="S3300" t="s">
        <v>8271</v>
      </c>
      <c r="T3300" t="b">
        <v>1</v>
      </c>
    </row>
    <row r="3301" spans="1:20" ht="66" x14ac:dyDescent="0.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 s="9">
        <f>(I3301/86400)+25569+(-5/24)</f>
        <v>42291.709062499998</v>
      </c>
      <c r="K3301">
        <v>1442268063</v>
      </c>
      <c r="L3301" s="9">
        <f>($K3301/86400)+DATE(1970,1,1)</f>
        <v>42261.917395833334</v>
      </c>
      <c r="M3301" t="b">
        <v>0</v>
      </c>
      <c r="N3301">
        <v>63</v>
      </c>
      <c r="O3301" s="5">
        <f>($E3301/$D3301)*100</f>
        <v>116.19999999999999</v>
      </c>
      <c r="P3301">
        <f>AVERAGE($E3301,$N3301)</f>
        <v>1774.5</v>
      </c>
      <c r="Q3301" t="s">
        <v>8317</v>
      </c>
      <c r="R3301" t="s">
        <v>8318</v>
      </c>
      <c r="S3301" t="s">
        <v>8271</v>
      </c>
      <c r="T3301" t="b">
        <v>1</v>
      </c>
    </row>
    <row r="3302" spans="1:20" ht="49.5" x14ac:dyDescent="0.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 s="9">
        <f>(I3302/86400)+25569+(-5/24)</f>
        <v>42123.535439814812</v>
      </c>
      <c r="K3302">
        <v>1428515462</v>
      </c>
      <c r="L3302" s="9">
        <f>($K3302/86400)+DATE(1970,1,1)</f>
        <v>42102.743773148148</v>
      </c>
      <c r="M3302" t="b">
        <v>0</v>
      </c>
      <c r="N3302">
        <v>88</v>
      </c>
      <c r="O3302" s="5">
        <f>($E3302/$D3302)*100</f>
        <v>136.16666666666666</v>
      </c>
      <c r="P3302">
        <f>AVERAGE($E3302,$N3302)</f>
        <v>2086.5</v>
      </c>
      <c r="Q3302" t="s">
        <v>8317</v>
      </c>
      <c r="R3302" t="s">
        <v>8318</v>
      </c>
      <c r="S3302" t="s">
        <v>8271</v>
      </c>
      <c r="T3302" t="b">
        <v>1</v>
      </c>
    </row>
    <row r="3303" spans="1:20" ht="66" x14ac:dyDescent="0.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 s="9">
        <f>(I3303/86400)+25569+(-5/24)</f>
        <v>42583.082638888889</v>
      </c>
      <c r="K3303">
        <v>1466185176</v>
      </c>
      <c r="L3303" s="9">
        <f>($K3303/86400)+DATE(1970,1,1)</f>
        <v>42538.735833333332</v>
      </c>
      <c r="M3303" t="b">
        <v>0</v>
      </c>
      <c r="N3303">
        <v>70</v>
      </c>
      <c r="O3303" s="5">
        <f>($E3303/$D3303)*100</f>
        <v>133.46666666666667</v>
      </c>
      <c r="P3303">
        <f>AVERAGE($E3303,$N3303)</f>
        <v>2037</v>
      </c>
      <c r="Q3303" t="s">
        <v>8317</v>
      </c>
      <c r="R3303" t="s">
        <v>8318</v>
      </c>
      <c r="S3303" t="s">
        <v>8271</v>
      </c>
      <c r="T3303" t="b">
        <v>1</v>
      </c>
    </row>
    <row r="3304" spans="1:20" x14ac:dyDescent="0.3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 s="9">
        <f>(I3304/86400)+25569+(-5/24)</f>
        <v>42711.143240740734</v>
      </c>
      <c r="K3304">
        <v>1478507176</v>
      </c>
      <c r="L3304" s="9">
        <f>($K3304/86400)+DATE(1970,1,1)</f>
        <v>42681.35157407407</v>
      </c>
      <c r="M3304" t="b">
        <v>0</v>
      </c>
      <c r="N3304">
        <v>50</v>
      </c>
      <c r="O3304" s="5">
        <f>($E3304/$D3304)*100</f>
        <v>103.39285714285715</v>
      </c>
      <c r="P3304">
        <f>AVERAGE($E3304,$N3304)</f>
        <v>4367.5</v>
      </c>
      <c r="Q3304" t="s">
        <v>8317</v>
      </c>
      <c r="R3304" t="s">
        <v>8318</v>
      </c>
      <c r="S3304" t="s">
        <v>8271</v>
      </c>
      <c r="T3304" t="b">
        <v>1</v>
      </c>
    </row>
    <row r="3305" spans="1:20" ht="66" x14ac:dyDescent="0.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 s="9">
        <f>(I3305/86400)+25569+(-5/24)</f>
        <v>42091.401435185187</v>
      </c>
      <c r="K3305">
        <v>1424533084</v>
      </c>
      <c r="L3305" s="9">
        <f>($K3305/86400)+DATE(1970,1,1)</f>
        <v>42056.65143518518</v>
      </c>
      <c r="M3305" t="b">
        <v>0</v>
      </c>
      <c r="N3305">
        <v>35</v>
      </c>
      <c r="O3305" s="5">
        <f>($E3305/$D3305)*100</f>
        <v>115.88888888888889</v>
      </c>
      <c r="P3305">
        <f>AVERAGE($E3305,$N3305)</f>
        <v>1060.5</v>
      </c>
      <c r="Q3305" t="s">
        <v>8317</v>
      </c>
      <c r="R3305" t="s">
        <v>8318</v>
      </c>
      <c r="S3305" t="s">
        <v>8271</v>
      </c>
      <c r="T3305" t="b">
        <v>1</v>
      </c>
    </row>
    <row r="3306" spans="1:20" ht="66" x14ac:dyDescent="0.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 s="9">
        <f>(I3306/86400)+25569+(-5/24)</f>
        <v>42726.41611111111</v>
      </c>
      <c r="K3306">
        <v>1479826752</v>
      </c>
      <c r="L3306" s="9">
        <f>($K3306/86400)+DATE(1970,1,1)</f>
        <v>42696.624444444446</v>
      </c>
      <c r="M3306" t="b">
        <v>0</v>
      </c>
      <c r="N3306">
        <v>175</v>
      </c>
      <c r="O3306" s="5">
        <f>($E3306/$D3306)*100</f>
        <v>104.51666666666665</v>
      </c>
      <c r="P3306">
        <f>AVERAGE($E3306,$N3306)</f>
        <v>7926.25</v>
      </c>
      <c r="Q3306" t="s">
        <v>8317</v>
      </c>
      <c r="R3306" t="s">
        <v>8318</v>
      </c>
      <c r="S3306" t="s">
        <v>8271</v>
      </c>
      <c r="T3306" t="b">
        <v>1</v>
      </c>
    </row>
    <row r="3307" spans="1:20" ht="66" x14ac:dyDescent="0.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 s="9">
        <f>(I3307/86400)+25569+(-5/24)</f>
        <v>42216.647546296292</v>
      </c>
      <c r="K3307">
        <v>1435782748</v>
      </c>
      <c r="L3307" s="9">
        <f>($K3307/86400)+DATE(1970,1,1)</f>
        <v>42186.855879629627</v>
      </c>
      <c r="M3307" t="b">
        <v>0</v>
      </c>
      <c r="N3307">
        <v>20</v>
      </c>
      <c r="O3307" s="5">
        <f>($E3307/$D3307)*100</f>
        <v>102.02500000000001</v>
      </c>
      <c r="P3307">
        <f>AVERAGE($E3307,$N3307)</f>
        <v>2050.5</v>
      </c>
      <c r="Q3307" t="s">
        <v>8317</v>
      </c>
      <c r="R3307" t="s">
        <v>8318</v>
      </c>
      <c r="S3307" t="s">
        <v>8271</v>
      </c>
      <c r="T3307" t="b">
        <v>1</v>
      </c>
    </row>
    <row r="3308" spans="1:20" ht="66" x14ac:dyDescent="0.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 s="9">
        <f>(I3308/86400)+25569+(-5/24)</f>
        <v>42530.916666666664</v>
      </c>
      <c r="K3308">
        <v>1462252542</v>
      </c>
      <c r="L3308" s="9">
        <f>($K3308/86400)+DATE(1970,1,1)</f>
        <v>42493.219236111108</v>
      </c>
      <c r="M3308" t="b">
        <v>0</v>
      </c>
      <c r="N3308">
        <v>54</v>
      </c>
      <c r="O3308" s="5">
        <f>($E3308/$D3308)*100</f>
        <v>175.33333333333334</v>
      </c>
      <c r="P3308">
        <f>AVERAGE($E3308,$N3308)</f>
        <v>1342</v>
      </c>
      <c r="Q3308" t="s">
        <v>8317</v>
      </c>
      <c r="R3308" t="s">
        <v>8318</v>
      </c>
      <c r="S3308" t="s">
        <v>8271</v>
      </c>
      <c r="T3308" t="b">
        <v>1</v>
      </c>
    </row>
    <row r="3309" spans="1:20" ht="66" x14ac:dyDescent="0.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 s="9">
        <f>(I3309/86400)+25569+(-5/24)</f>
        <v>42504.848831018513</v>
      </c>
      <c r="K3309">
        <v>1460683339</v>
      </c>
      <c r="L3309" s="9">
        <f>($K3309/86400)+DATE(1970,1,1)</f>
        <v>42475.057164351849</v>
      </c>
      <c r="M3309" t="b">
        <v>0</v>
      </c>
      <c r="N3309">
        <v>20</v>
      </c>
      <c r="O3309" s="5">
        <f>($E3309/$D3309)*100</f>
        <v>106.67999999999999</v>
      </c>
      <c r="P3309">
        <f>AVERAGE($E3309,$N3309)</f>
        <v>543.4</v>
      </c>
      <c r="Q3309" t="s">
        <v>8317</v>
      </c>
      <c r="R3309" t="s">
        <v>8318</v>
      </c>
      <c r="S3309" t="s">
        <v>8271</v>
      </c>
      <c r="T3309" t="b">
        <v>1</v>
      </c>
    </row>
    <row r="3310" spans="1:20" ht="66" x14ac:dyDescent="0.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 s="9">
        <f>(I3310/86400)+25569+(-5/24)</f>
        <v>42473.668576388889</v>
      </c>
      <c r="K3310">
        <v>1458766965</v>
      </c>
      <c r="L3310" s="9">
        <f>($K3310/86400)+DATE(1970,1,1)</f>
        <v>42452.876909722225</v>
      </c>
      <c r="M3310" t="b">
        <v>0</v>
      </c>
      <c r="N3310">
        <v>57</v>
      </c>
      <c r="O3310" s="5">
        <f>($E3310/$D3310)*100</f>
        <v>122.28571428571429</v>
      </c>
      <c r="P3310">
        <f>AVERAGE($E3310,$N3310)</f>
        <v>2168.5</v>
      </c>
      <c r="Q3310" t="s">
        <v>8317</v>
      </c>
      <c r="R3310" t="s">
        <v>8318</v>
      </c>
      <c r="S3310" t="s">
        <v>8271</v>
      </c>
      <c r="T3310" t="b">
        <v>1</v>
      </c>
    </row>
    <row r="3311" spans="1:20" ht="33" x14ac:dyDescent="0.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 s="9">
        <f>(I3311/86400)+25569+(-5/24)</f>
        <v>42659.441874999997</v>
      </c>
      <c r="K3311">
        <v>1473953778</v>
      </c>
      <c r="L3311" s="9">
        <f>($K3311/86400)+DATE(1970,1,1)</f>
        <v>42628.650208333333</v>
      </c>
      <c r="M3311" t="b">
        <v>0</v>
      </c>
      <c r="N3311">
        <v>31</v>
      </c>
      <c r="O3311" s="5">
        <f>($E3311/$D3311)*100</f>
        <v>159.42857142857144</v>
      </c>
      <c r="P3311">
        <f>AVERAGE($E3311,$N3311)</f>
        <v>294.5</v>
      </c>
      <c r="Q3311" t="s">
        <v>8317</v>
      </c>
      <c r="R3311" t="s">
        <v>8318</v>
      </c>
      <c r="S3311" t="s">
        <v>8271</v>
      </c>
      <c r="T3311" t="b">
        <v>1</v>
      </c>
    </row>
    <row r="3312" spans="1:20" ht="49.5" x14ac:dyDescent="0.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 s="9">
        <f>(I3312/86400)+25569+(-5/24)</f>
        <v>42283.720196759255</v>
      </c>
      <c r="K3312">
        <v>1441577825</v>
      </c>
      <c r="L3312" s="9">
        <f>($K3312/86400)+DATE(1970,1,1)</f>
        <v>42253.928530092591</v>
      </c>
      <c r="M3312" t="b">
        <v>0</v>
      </c>
      <c r="N3312">
        <v>31</v>
      </c>
      <c r="O3312" s="5">
        <f>($E3312/$D3312)*100</f>
        <v>100.07692307692308</v>
      </c>
      <c r="P3312">
        <f>AVERAGE($E3312,$N3312)</f>
        <v>3268</v>
      </c>
      <c r="Q3312" t="s">
        <v>8317</v>
      </c>
      <c r="R3312" t="s">
        <v>8318</v>
      </c>
      <c r="S3312" t="s">
        <v>8271</v>
      </c>
      <c r="T3312" t="b">
        <v>1</v>
      </c>
    </row>
    <row r="3313" spans="1:20" ht="66" x14ac:dyDescent="0.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 s="9">
        <f>(I3313/86400)+25569+(-5/24)</f>
        <v>42294.083449074074</v>
      </c>
      <c r="K3313">
        <v>1442473210</v>
      </c>
      <c r="L3313" s="9">
        <f>($K3313/86400)+DATE(1970,1,1)</f>
        <v>42264.29178240741</v>
      </c>
      <c r="M3313" t="b">
        <v>0</v>
      </c>
      <c r="N3313">
        <v>45</v>
      </c>
      <c r="O3313" s="5">
        <f>($E3313/$D3313)*100</f>
        <v>109.84</v>
      </c>
      <c r="P3313">
        <f>AVERAGE($E3313,$N3313)</f>
        <v>1395.5</v>
      </c>
      <c r="Q3313" t="s">
        <v>8317</v>
      </c>
      <c r="R3313" t="s">
        <v>8318</v>
      </c>
      <c r="S3313" t="s">
        <v>8271</v>
      </c>
      <c r="T3313" t="b">
        <v>1</v>
      </c>
    </row>
    <row r="3314" spans="1:20" ht="66" x14ac:dyDescent="0.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 s="9">
        <f>(I3314/86400)+25569+(-5/24)</f>
        <v>42685.708333333336</v>
      </c>
      <c r="K3314">
        <v>1477077946</v>
      </c>
      <c r="L3314" s="9">
        <f>($K3314/86400)+DATE(1970,1,1)</f>
        <v>42664.809560185182</v>
      </c>
      <c r="M3314" t="b">
        <v>0</v>
      </c>
      <c r="N3314">
        <v>41</v>
      </c>
      <c r="O3314" s="5">
        <f>($E3314/$D3314)*100</f>
        <v>100.03999999999999</v>
      </c>
      <c r="P3314">
        <f>AVERAGE($E3314,$N3314)</f>
        <v>1271</v>
      </c>
      <c r="Q3314" t="s">
        <v>8317</v>
      </c>
      <c r="R3314" t="s">
        <v>8318</v>
      </c>
      <c r="S3314" t="s">
        <v>8271</v>
      </c>
      <c r="T3314" t="b">
        <v>1</v>
      </c>
    </row>
    <row r="3315" spans="1:20" ht="66" x14ac:dyDescent="0.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 s="9">
        <f>(I3315/86400)+25569+(-5/24)</f>
        <v>42395.833333333336</v>
      </c>
      <c r="K3315">
        <v>1452664317</v>
      </c>
      <c r="L3315" s="9">
        <f>($K3315/86400)+DATE(1970,1,1)</f>
        <v>42382.244409722218</v>
      </c>
      <c r="M3315" t="b">
        <v>0</v>
      </c>
      <c r="N3315">
        <v>29</v>
      </c>
      <c r="O3315" s="5">
        <f>($E3315/$D3315)*100</f>
        <v>116.05000000000001</v>
      </c>
      <c r="P3315">
        <f>AVERAGE($E3315,$N3315)</f>
        <v>1175</v>
      </c>
      <c r="Q3315" t="s">
        <v>8317</v>
      </c>
      <c r="R3315" t="s">
        <v>8318</v>
      </c>
      <c r="S3315" t="s">
        <v>8271</v>
      </c>
      <c r="T3315" t="b">
        <v>1</v>
      </c>
    </row>
    <row r="3316" spans="1:20" ht="66" x14ac:dyDescent="0.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 s="9">
        <f>(I3316/86400)+25569+(-5/24)</f>
        <v>42132.628472222219</v>
      </c>
      <c r="K3316">
        <v>1428733511</v>
      </c>
      <c r="L3316" s="9">
        <f>($K3316/86400)+DATE(1970,1,1)</f>
        <v>42105.267488425925</v>
      </c>
      <c r="M3316" t="b">
        <v>0</v>
      </c>
      <c r="N3316">
        <v>58</v>
      </c>
      <c r="O3316" s="5">
        <f>($E3316/$D3316)*100</f>
        <v>210.75</v>
      </c>
      <c r="P3316">
        <f>AVERAGE($E3316,$N3316)</f>
        <v>872</v>
      </c>
      <c r="Q3316" t="s">
        <v>8317</v>
      </c>
      <c r="R3316" t="s">
        <v>8318</v>
      </c>
      <c r="S3316" t="s">
        <v>8271</v>
      </c>
      <c r="T3316" t="b">
        <v>1</v>
      </c>
    </row>
    <row r="3317" spans="1:20" ht="49.5" x14ac:dyDescent="0.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 s="9">
        <f>(I3317/86400)+25569+(-5/24)</f>
        <v>42496.09538194444</v>
      </c>
      <c r="K3317">
        <v>1459927041</v>
      </c>
      <c r="L3317" s="9">
        <f>($K3317/86400)+DATE(1970,1,1)</f>
        <v>42466.303715277776</v>
      </c>
      <c r="M3317" t="b">
        <v>0</v>
      </c>
      <c r="N3317">
        <v>89</v>
      </c>
      <c r="O3317" s="5">
        <f>($E3317/$D3317)*100</f>
        <v>110.00000000000001</v>
      </c>
      <c r="P3317">
        <f>AVERAGE($E3317,$N3317)</f>
        <v>2244.5</v>
      </c>
      <c r="Q3317" t="s">
        <v>8317</v>
      </c>
      <c r="R3317" t="s">
        <v>8318</v>
      </c>
      <c r="S3317" t="s">
        <v>8271</v>
      </c>
      <c r="T3317" t="b">
        <v>1</v>
      </c>
    </row>
    <row r="3318" spans="1:20" ht="82.5" x14ac:dyDescent="0.3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 s="9">
        <f>(I3318/86400)+25569+(-5/24)</f>
        <v>41859.370833333327</v>
      </c>
      <c r="K3318">
        <v>1404680075</v>
      </c>
      <c r="L3318" s="9">
        <f>($K3318/86400)+DATE(1970,1,1)</f>
        <v>41826.871238425927</v>
      </c>
      <c r="M3318" t="b">
        <v>0</v>
      </c>
      <c r="N3318">
        <v>125</v>
      </c>
      <c r="O3318" s="5">
        <f>($E3318/$D3318)*100</f>
        <v>100.08673425918037</v>
      </c>
      <c r="P3318">
        <f>AVERAGE($E3318,$N3318)</f>
        <v>5936.09</v>
      </c>
      <c r="Q3318" t="s">
        <v>8317</v>
      </c>
      <c r="R3318" t="s">
        <v>8318</v>
      </c>
      <c r="S3318" t="s">
        <v>8271</v>
      </c>
      <c r="T3318" t="b">
        <v>1</v>
      </c>
    </row>
    <row r="3319" spans="1:20" ht="49.5" x14ac:dyDescent="0.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 s="9">
        <f>(I3319/86400)+25569+(-5/24)</f>
        <v>42528.831296296295</v>
      </c>
      <c r="K3319">
        <v>1462755424</v>
      </c>
      <c r="L3319" s="9">
        <f>($K3319/86400)+DATE(1970,1,1)</f>
        <v>42499.039629629631</v>
      </c>
      <c r="M3319" t="b">
        <v>0</v>
      </c>
      <c r="N3319">
        <v>18</v>
      </c>
      <c r="O3319" s="5">
        <f>($E3319/$D3319)*100</f>
        <v>106.19047619047619</v>
      </c>
      <c r="P3319">
        <f>AVERAGE($E3319,$N3319)</f>
        <v>566.5</v>
      </c>
      <c r="Q3319" t="s">
        <v>8317</v>
      </c>
      <c r="R3319" t="s">
        <v>8318</v>
      </c>
      <c r="S3319" t="s">
        <v>8271</v>
      </c>
      <c r="T3319" t="b">
        <v>1</v>
      </c>
    </row>
    <row r="3320" spans="1:20" ht="33" x14ac:dyDescent="0.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 s="9">
        <f>(I3320/86400)+25569+(-5/24)</f>
        <v>42470.895833333336</v>
      </c>
      <c r="K3320">
        <v>1456902893</v>
      </c>
      <c r="L3320" s="9">
        <f>($K3320/86400)+DATE(1970,1,1)</f>
        <v>42431.302002314813</v>
      </c>
      <c r="M3320" t="b">
        <v>0</v>
      </c>
      <c r="N3320">
        <v>32</v>
      </c>
      <c r="O3320" s="5">
        <f>($E3320/$D3320)*100</f>
        <v>125.6</v>
      </c>
      <c r="P3320">
        <f>AVERAGE($E3320,$N3320)</f>
        <v>1272</v>
      </c>
      <c r="Q3320" t="s">
        <v>8317</v>
      </c>
      <c r="R3320" t="s">
        <v>8318</v>
      </c>
      <c r="S3320" t="s">
        <v>8271</v>
      </c>
      <c r="T3320" t="b">
        <v>1</v>
      </c>
    </row>
    <row r="3321" spans="1:20" ht="66" x14ac:dyDescent="0.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 s="9">
        <f>(I3321/86400)+25569+(-5/24)</f>
        <v>42035.377152777779</v>
      </c>
      <c r="K3321">
        <v>1418824986</v>
      </c>
      <c r="L3321" s="9">
        <f>($K3321/86400)+DATE(1970,1,1)</f>
        <v>41990.585486111115</v>
      </c>
      <c r="M3321" t="b">
        <v>0</v>
      </c>
      <c r="N3321">
        <v>16</v>
      </c>
      <c r="O3321" s="5">
        <f>($E3321/$D3321)*100</f>
        <v>108</v>
      </c>
      <c r="P3321">
        <f>AVERAGE($E3321,$N3321)</f>
        <v>278</v>
      </c>
      <c r="Q3321" t="s">
        <v>8317</v>
      </c>
      <c r="R3321" t="s">
        <v>8318</v>
      </c>
      <c r="S3321" t="s">
        <v>8271</v>
      </c>
      <c r="T3321" t="b">
        <v>1</v>
      </c>
    </row>
    <row r="3322" spans="1:20" ht="49.5" x14ac:dyDescent="0.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 s="9">
        <f>(I3322/86400)+25569+(-5/24)</f>
        <v>42542.837465277778</v>
      </c>
      <c r="K3322">
        <v>1463965557</v>
      </c>
      <c r="L3322" s="9">
        <f>($K3322/86400)+DATE(1970,1,1)</f>
        <v>42513.045798611114</v>
      </c>
      <c r="M3322" t="b">
        <v>0</v>
      </c>
      <c r="N3322">
        <v>38</v>
      </c>
      <c r="O3322" s="5">
        <f>($E3322/$D3322)*100</f>
        <v>101</v>
      </c>
      <c r="P3322">
        <f>AVERAGE($E3322,$N3322)</f>
        <v>1281.5</v>
      </c>
      <c r="Q3322" t="s">
        <v>8317</v>
      </c>
      <c r="R3322" t="s">
        <v>8318</v>
      </c>
      <c r="S3322" t="s">
        <v>8271</v>
      </c>
      <c r="T3322" t="b">
        <v>1</v>
      </c>
    </row>
    <row r="3323" spans="1:20" ht="66" x14ac:dyDescent="0.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 s="9">
        <f>(I3323/86400)+25569+(-5/24)</f>
        <v>41927.957638888889</v>
      </c>
      <c r="K3323">
        <v>1412216665</v>
      </c>
      <c r="L3323" s="9">
        <f>($K3323/86400)+DATE(1970,1,1)</f>
        <v>41914.100289351853</v>
      </c>
      <c r="M3323" t="b">
        <v>0</v>
      </c>
      <c r="N3323">
        <v>15</v>
      </c>
      <c r="O3323" s="5">
        <f>($E3323/$D3323)*100</f>
        <v>107.4</v>
      </c>
      <c r="P3323">
        <f>AVERAGE($E3323,$N3323)</f>
        <v>276</v>
      </c>
      <c r="Q3323" t="s">
        <v>8317</v>
      </c>
      <c r="R3323" t="s">
        <v>8318</v>
      </c>
      <c r="S3323" t="s">
        <v>8271</v>
      </c>
      <c r="T3323" t="b">
        <v>1</v>
      </c>
    </row>
    <row r="3324" spans="1:20" ht="66" x14ac:dyDescent="0.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 s="9">
        <f>(I3324/86400)+25569+(-5/24)</f>
        <v>42542.954861111109</v>
      </c>
      <c r="K3324">
        <v>1464653696</v>
      </c>
      <c r="L3324" s="9">
        <f>($K3324/86400)+DATE(1970,1,1)</f>
        <v>42521.010370370372</v>
      </c>
      <c r="M3324" t="b">
        <v>0</v>
      </c>
      <c r="N3324">
        <v>23</v>
      </c>
      <c r="O3324" s="5">
        <f>($E3324/$D3324)*100</f>
        <v>101.51515151515152</v>
      </c>
      <c r="P3324">
        <f>AVERAGE($E3324,$N3324)</f>
        <v>1686.5</v>
      </c>
      <c r="Q3324" t="s">
        <v>8317</v>
      </c>
      <c r="R3324" t="s">
        <v>8318</v>
      </c>
      <c r="S3324" t="s">
        <v>8271</v>
      </c>
      <c r="T3324" t="b">
        <v>1</v>
      </c>
    </row>
    <row r="3325" spans="1:20" ht="66" x14ac:dyDescent="0.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 s="9">
        <f>(I3325/86400)+25569+(-5/24)</f>
        <v>42638.157499999994</v>
      </c>
      <c r="K3325">
        <v>1472201208</v>
      </c>
      <c r="L3325" s="9">
        <f>($K3325/86400)+DATE(1970,1,1)</f>
        <v>42608.36583333333</v>
      </c>
      <c r="M3325" t="b">
        <v>0</v>
      </c>
      <c r="N3325">
        <v>49</v>
      </c>
      <c r="O3325" s="5">
        <f>($E3325/$D3325)*100</f>
        <v>125.89999999999999</v>
      </c>
      <c r="P3325">
        <f>AVERAGE($E3325,$N3325)</f>
        <v>654</v>
      </c>
      <c r="Q3325" t="s">
        <v>8317</v>
      </c>
      <c r="R3325" t="s">
        <v>8318</v>
      </c>
      <c r="S3325" t="s">
        <v>8271</v>
      </c>
      <c r="T3325" t="b">
        <v>1</v>
      </c>
    </row>
    <row r="3326" spans="1:20" ht="49.5" x14ac:dyDescent="0.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 s="9">
        <f>(I3326/86400)+25569+(-5/24)</f>
        <v>42526.374884259254</v>
      </c>
      <c r="K3326">
        <v>1463925590</v>
      </c>
      <c r="L3326" s="9">
        <f>($K3326/86400)+DATE(1970,1,1)</f>
        <v>42512.58321759259</v>
      </c>
      <c r="M3326" t="b">
        <v>0</v>
      </c>
      <c r="N3326">
        <v>10</v>
      </c>
      <c r="O3326" s="5">
        <f>($E3326/$D3326)*100</f>
        <v>101.66666666666666</v>
      </c>
      <c r="P3326">
        <f>AVERAGE($E3326,$N3326)</f>
        <v>767.5</v>
      </c>
      <c r="Q3326" t="s">
        <v>8317</v>
      </c>
      <c r="R3326" t="s">
        <v>8318</v>
      </c>
      <c r="S3326" t="s">
        <v>8271</v>
      </c>
      <c r="T3326" t="b">
        <v>1</v>
      </c>
    </row>
    <row r="3327" spans="1:20" ht="66" x14ac:dyDescent="0.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 s="9">
        <f>(I3327/86400)+25569+(-5/24)</f>
        <v>42099.535613425927</v>
      </c>
      <c r="K3327">
        <v>1425235877</v>
      </c>
      <c r="L3327" s="9">
        <f>($K3327/86400)+DATE(1970,1,1)</f>
        <v>42064.785613425927</v>
      </c>
      <c r="M3327" t="b">
        <v>0</v>
      </c>
      <c r="N3327">
        <v>15</v>
      </c>
      <c r="O3327" s="5">
        <f>($E3327/$D3327)*100</f>
        <v>112.5</v>
      </c>
      <c r="P3327">
        <f>AVERAGE($E3327,$N3327)</f>
        <v>232.5</v>
      </c>
      <c r="Q3327" t="s">
        <v>8317</v>
      </c>
      <c r="R3327" t="s">
        <v>8318</v>
      </c>
      <c r="S3327" t="s">
        <v>8271</v>
      </c>
      <c r="T3327" t="b">
        <v>1</v>
      </c>
    </row>
    <row r="3328" spans="1:20" ht="66" x14ac:dyDescent="0.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 s="9">
        <f>(I3328/86400)+25569+(-5/24)</f>
        <v>42071.464178240734</v>
      </c>
      <c r="K3328">
        <v>1423242505</v>
      </c>
      <c r="L3328" s="9">
        <f>($K3328/86400)+DATE(1970,1,1)</f>
        <v>42041.714178240742</v>
      </c>
      <c r="M3328" t="b">
        <v>0</v>
      </c>
      <c r="N3328">
        <v>57</v>
      </c>
      <c r="O3328" s="5">
        <f>($E3328/$D3328)*100</f>
        <v>101.375</v>
      </c>
      <c r="P3328">
        <f>AVERAGE($E3328,$N3328)</f>
        <v>4083.5</v>
      </c>
      <c r="Q3328" t="s">
        <v>8317</v>
      </c>
      <c r="R3328" t="s">
        <v>8318</v>
      </c>
      <c r="S3328" t="s">
        <v>8271</v>
      </c>
      <c r="T3328" t="b">
        <v>1</v>
      </c>
    </row>
    <row r="3329" spans="1:20" ht="66" x14ac:dyDescent="0.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 s="9">
        <f>(I3329/86400)+25569+(-5/24)</f>
        <v>42498.166273148141</v>
      </c>
      <c r="K3329">
        <v>1460105966</v>
      </c>
      <c r="L3329" s="9">
        <f>($K3329/86400)+DATE(1970,1,1)</f>
        <v>42468.374606481477</v>
      </c>
      <c r="M3329" t="b">
        <v>0</v>
      </c>
      <c r="N3329">
        <v>33</v>
      </c>
      <c r="O3329" s="5">
        <f>($E3329/$D3329)*100</f>
        <v>101.25</v>
      </c>
      <c r="P3329">
        <f>AVERAGE($E3329,$N3329)</f>
        <v>421.5</v>
      </c>
      <c r="Q3329" t="s">
        <v>8317</v>
      </c>
      <c r="R3329" t="s">
        <v>8318</v>
      </c>
      <c r="S3329" t="s">
        <v>8271</v>
      </c>
      <c r="T3329" t="b">
        <v>1</v>
      </c>
    </row>
    <row r="3330" spans="1:20" ht="66" x14ac:dyDescent="0.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 s="9">
        <f>(I3330/86400)+25569+(-5/24)</f>
        <v>41824.833333333328</v>
      </c>
      <c r="K3330">
        <v>1404308883</v>
      </c>
      <c r="L3330" s="9">
        <f>($K3330/86400)+DATE(1970,1,1)</f>
        <v>41822.57503472222</v>
      </c>
      <c r="M3330" t="b">
        <v>0</v>
      </c>
      <c r="N3330">
        <v>9</v>
      </c>
      <c r="O3330" s="5">
        <f>($E3330/$D3330)*100</f>
        <v>146.38888888888889</v>
      </c>
      <c r="P3330">
        <f>AVERAGE($E3330,$N3330)</f>
        <v>1322</v>
      </c>
      <c r="Q3330" t="s">
        <v>8317</v>
      </c>
      <c r="R3330" t="s">
        <v>8318</v>
      </c>
      <c r="S3330" t="s">
        <v>8271</v>
      </c>
      <c r="T3330" t="b">
        <v>1</v>
      </c>
    </row>
    <row r="3331" spans="1:20" ht="49.5" x14ac:dyDescent="0.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 s="9">
        <f>(I3331/86400)+25569+(-5/24)</f>
        <v>41847.75</v>
      </c>
      <c r="K3331">
        <v>1405583108</v>
      </c>
      <c r="L3331" s="9">
        <f>($K3331/86400)+DATE(1970,1,1)</f>
        <v>41837.323009259257</v>
      </c>
      <c r="M3331" t="b">
        <v>0</v>
      </c>
      <c r="N3331">
        <v>26</v>
      </c>
      <c r="O3331" s="5">
        <f>($E3331/$D3331)*100</f>
        <v>116.8</v>
      </c>
      <c r="P3331">
        <f>AVERAGE($E3331,$N3331)</f>
        <v>597</v>
      </c>
      <c r="Q3331" t="s">
        <v>8317</v>
      </c>
      <c r="R3331" t="s">
        <v>8318</v>
      </c>
      <c r="S3331" t="s">
        <v>8271</v>
      </c>
      <c r="T3331" t="b">
        <v>1</v>
      </c>
    </row>
    <row r="3332" spans="1:20" ht="49.5" x14ac:dyDescent="0.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 s="9">
        <f>(I3332/86400)+25569+(-5/24)</f>
        <v>42095.637361111112</v>
      </c>
      <c r="K3332">
        <v>1425331068</v>
      </c>
      <c r="L3332" s="9">
        <f>($K3332/86400)+DATE(1970,1,1)</f>
        <v>42065.887361111112</v>
      </c>
      <c r="M3332" t="b">
        <v>0</v>
      </c>
      <c r="N3332">
        <v>69</v>
      </c>
      <c r="O3332" s="5">
        <f>($E3332/$D3332)*100</f>
        <v>106.26666666666667</v>
      </c>
      <c r="P3332">
        <f>AVERAGE($E3332,$N3332)</f>
        <v>831.5</v>
      </c>
      <c r="Q3332" t="s">
        <v>8317</v>
      </c>
      <c r="R3332" t="s">
        <v>8318</v>
      </c>
      <c r="S3332" t="s">
        <v>8271</v>
      </c>
      <c r="T3332" t="b">
        <v>1</v>
      </c>
    </row>
    <row r="3333" spans="1:20" ht="66" x14ac:dyDescent="0.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 s="9">
        <f>(I3333/86400)+25569+(-5/24)</f>
        <v>42283.48942129629</v>
      </c>
      <c r="K3333">
        <v>1441125886</v>
      </c>
      <c r="L3333" s="9">
        <f>($K3333/86400)+DATE(1970,1,1)</f>
        <v>42248.697754629626</v>
      </c>
      <c r="M3333" t="b">
        <v>0</v>
      </c>
      <c r="N3333">
        <v>65</v>
      </c>
      <c r="O3333" s="5">
        <f>($E3333/$D3333)*100</f>
        <v>104.52</v>
      </c>
      <c r="P3333">
        <f>AVERAGE($E3333,$N3333)</f>
        <v>2645.5</v>
      </c>
      <c r="Q3333" t="s">
        <v>8317</v>
      </c>
      <c r="R3333" t="s">
        <v>8318</v>
      </c>
      <c r="S3333" t="s">
        <v>8271</v>
      </c>
      <c r="T3333" t="b">
        <v>1</v>
      </c>
    </row>
    <row r="3334" spans="1:20" ht="49.5" x14ac:dyDescent="0.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 s="9">
        <f>(I3334/86400)+25569+(-5/24)</f>
        <v>41839.651967592588</v>
      </c>
      <c r="K3334">
        <v>1403210330</v>
      </c>
      <c r="L3334" s="9">
        <f>($K3334/86400)+DATE(1970,1,1)</f>
        <v>41809.860300925924</v>
      </c>
      <c r="M3334" t="b">
        <v>0</v>
      </c>
      <c r="N3334">
        <v>83</v>
      </c>
      <c r="O3334" s="5">
        <f>($E3334/$D3334)*100</f>
        <v>100</v>
      </c>
      <c r="P3334">
        <f>AVERAGE($E3334,$N3334)</f>
        <v>3041.5</v>
      </c>
      <c r="Q3334" t="s">
        <v>8317</v>
      </c>
      <c r="R3334" t="s">
        <v>8318</v>
      </c>
      <c r="S3334" t="s">
        <v>8271</v>
      </c>
      <c r="T3334" t="b">
        <v>1</v>
      </c>
    </row>
    <row r="3335" spans="1:20" ht="66" x14ac:dyDescent="0.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 s="9">
        <f>(I3335/86400)+25569+(-5/24)</f>
        <v>42170.468518518515</v>
      </c>
      <c r="K3335">
        <v>1432484080</v>
      </c>
      <c r="L3335" s="9">
        <f>($K3335/86400)+DATE(1970,1,1)</f>
        <v>42148.676851851851</v>
      </c>
      <c r="M3335" t="b">
        <v>0</v>
      </c>
      <c r="N3335">
        <v>111</v>
      </c>
      <c r="O3335" s="5">
        <f>($E3335/$D3335)*100</f>
        <v>104.57142857142858</v>
      </c>
      <c r="P3335">
        <f>AVERAGE($E3335,$N3335)</f>
        <v>1885.5</v>
      </c>
      <c r="Q3335" t="s">
        <v>8317</v>
      </c>
      <c r="R3335" t="s">
        <v>8318</v>
      </c>
      <c r="S3335" t="s">
        <v>8271</v>
      </c>
      <c r="T3335" t="b">
        <v>1</v>
      </c>
    </row>
    <row r="3336" spans="1:20" ht="49.5" x14ac:dyDescent="0.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 s="9">
        <f>(I3336/86400)+25569+(-5/24)</f>
        <v>42215.312754629624</v>
      </c>
      <c r="K3336">
        <v>1435667422</v>
      </c>
      <c r="L3336" s="9">
        <f>($K3336/86400)+DATE(1970,1,1)</f>
        <v>42185.521087962959</v>
      </c>
      <c r="M3336" t="b">
        <v>0</v>
      </c>
      <c r="N3336">
        <v>46</v>
      </c>
      <c r="O3336" s="5">
        <f>($E3336/$D3336)*100</f>
        <v>138.62051149573753</v>
      </c>
      <c r="P3336">
        <f>AVERAGE($E3336,$N3336)</f>
        <v>2706</v>
      </c>
      <c r="Q3336" t="s">
        <v>8317</v>
      </c>
      <c r="R3336" t="s">
        <v>8318</v>
      </c>
      <c r="S3336" t="s">
        <v>8271</v>
      </c>
      <c r="T3336" t="b">
        <v>1</v>
      </c>
    </row>
    <row r="3337" spans="1:20" ht="66" x14ac:dyDescent="0.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 s="9">
        <f>(I3337/86400)+25569+(-5/24)</f>
        <v>41854.75</v>
      </c>
      <c r="K3337">
        <v>1404749446</v>
      </c>
      <c r="L3337" s="9">
        <f>($K3337/86400)+DATE(1970,1,1)</f>
        <v>41827.674143518518</v>
      </c>
      <c r="M3337" t="b">
        <v>0</v>
      </c>
      <c r="N3337">
        <v>63</v>
      </c>
      <c r="O3337" s="5">
        <f>($E3337/$D3337)*100</f>
        <v>100.32000000000001</v>
      </c>
      <c r="P3337">
        <f>AVERAGE($E3337,$N3337)</f>
        <v>2539.5</v>
      </c>
      <c r="Q3337" t="s">
        <v>8317</v>
      </c>
      <c r="R3337" t="s">
        <v>8318</v>
      </c>
      <c r="S3337" t="s">
        <v>8271</v>
      </c>
      <c r="T3337" t="b">
        <v>1</v>
      </c>
    </row>
    <row r="3338" spans="1:20" ht="49.5" x14ac:dyDescent="0.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 s="9">
        <f>(I3338/86400)+25569+(-5/24)</f>
        <v>42465.148680555554</v>
      </c>
      <c r="K3338">
        <v>1457429646</v>
      </c>
      <c r="L3338" s="9">
        <f>($K3338/86400)+DATE(1970,1,1)</f>
        <v>42437.398680555554</v>
      </c>
      <c r="M3338" t="b">
        <v>0</v>
      </c>
      <c r="N3338">
        <v>9</v>
      </c>
      <c r="O3338" s="5">
        <f>($E3338/$D3338)*100</f>
        <v>100</v>
      </c>
      <c r="P3338">
        <f>AVERAGE($E3338,$N3338)</f>
        <v>129.5</v>
      </c>
      <c r="Q3338" t="s">
        <v>8317</v>
      </c>
      <c r="R3338" t="s">
        <v>8318</v>
      </c>
      <c r="S3338" t="s">
        <v>8271</v>
      </c>
      <c r="T3338" t="b">
        <v>1</v>
      </c>
    </row>
    <row r="3339" spans="1:20" ht="49.5" x14ac:dyDescent="0.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 s="9">
        <f>(I3339/86400)+25569+(-5/24)</f>
        <v>41922.666666666664</v>
      </c>
      <c r="K3339">
        <v>1411109167</v>
      </c>
      <c r="L3339" s="9">
        <f>($K3339/86400)+DATE(1970,1,1)</f>
        <v>41901.282025462962</v>
      </c>
      <c r="M3339" t="b">
        <v>0</v>
      </c>
      <c r="N3339">
        <v>34</v>
      </c>
      <c r="O3339" s="5">
        <f>($E3339/$D3339)*100</f>
        <v>110.2</v>
      </c>
      <c r="P3339">
        <f>AVERAGE($E3339,$N3339)</f>
        <v>1394.5</v>
      </c>
      <c r="Q3339" t="s">
        <v>8317</v>
      </c>
      <c r="R3339" t="s">
        <v>8318</v>
      </c>
      <c r="S3339" t="s">
        <v>8271</v>
      </c>
      <c r="T3339" t="b">
        <v>1</v>
      </c>
    </row>
    <row r="3340" spans="1:20" ht="33" x14ac:dyDescent="0.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 s="9">
        <f>(I3340/86400)+25569+(-5/24)</f>
        <v>42790.366666666661</v>
      </c>
      <c r="K3340">
        <v>1486129680</v>
      </c>
      <c r="L3340" s="9">
        <f>($K3340/86400)+DATE(1970,1,1)</f>
        <v>42769.574999999997</v>
      </c>
      <c r="M3340" t="b">
        <v>0</v>
      </c>
      <c r="N3340">
        <v>112</v>
      </c>
      <c r="O3340" s="5">
        <f>($E3340/$D3340)*100</f>
        <v>102.18</v>
      </c>
      <c r="P3340">
        <f>AVERAGE($E3340,$N3340)</f>
        <v>7719.5</v>
      </c>
      <c r="Q3340" t="s">
        <v>8317</v>
      </c>
      <c r="R3340" t="s">
        <v>8318</v>
      </c>
      <c r="S3340" t="s">
        <v>8271</v>
      </c>
      <c r="T3340" t="b">
        <v>1</v>
      </c>
    </row>
    <row r="3341" spans="1:20" ht="49.5" x14ac:dyDescent="0.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 s="9">
        <f>(I3341/86400)+25569+(-5/24)</f>
        <v>42579.457384259258</v>
      </c>
      <c r="K3341">
        <v>1467129518</v>
      </c>
      <c r="L3341" s="9">
        <f>($K3341/86400)+DATE(1970,1,1)</f>
        <v>42549.665717592594</v>
      </c>
      <c r="M3341" t="b">
        <v>0</v>
      </c>
      <c r="N3341">
        <v>47</v>
      </c>
      <c r="O3341" s="5">
        <f>($E3341/$D3341)*100</f>
        <v>104.35000000000001</v>
      </c>
      <c r="P3341">
        <f>AVERAGE($E3341,$N3341)</f>
        <v>4197.5</v>
      </c>
      <c r="Q3341" t="s">
        <v>8317</v>
      </c>
      <c r="R3341" t="s">
        <v>8318</v>
      </c>
      <c r="S3341" t="s">
        <v>8271</v>
      </c>
      <c r="T3341" t="b">
        <v>1</v>
      </c>
    </row>
    <row r="3342" spans="1:20" ht="66" x14ac:dyDescent="0.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 s="9">
        <f>(I3342/86400)+25569+(-5/24)</f>
        <v>42710.765671296293</v>
      </c>
      <c r="K3342">
        <v>1478906554</v>
      </c>
      <c r="L3342" s="9">
        <f>($K3342/86400)+DATE(1970,1,1)</f>
        <v>42685.974004629628</v>
      </c>
      <c r="M3342" t="b">
        <v>0</v>
      </c>
      <c r="N3342">
        <v>38</v>
      </c>
      <c r="O3342" s="5">
        <f>($E3342/$D3342)*100</f>
        <v>138.16666666666666</v>
      </c>
      <c r="P3342">
        <f>AVERAGE($E3342,$N3342)</f>
        <v>2091.5</v>
      </c>
      <c r="Q3342" t="s">
        <v>8317</v>
      </c>
      <c r="R3342" t="s">
        <v>8318</v>
      </c>
      <c r="S3342" t="s">
        <v>8271</v>
      </c>
      <c r="T3342" t="b">
        <v>1</v>
      </c>
    </row>
    <row r="3343" spans="1:20" ht="66" x14ac:dyDescent="0.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 s="9">
        <f>(I3343/86400)+25569+(-5/24)</f>
        <v>42533.499999999993</v>
      </c>
      <c r="K3343">
        <v>1463771421</v>
      </c>
      <c r="L3343" s="9">
        <f>($K3343/86400)+DATE(1970,1,1)</f>
        <v>42510.798854166671</v>
      </c>
      <c r="M3343" t="b">
        <v>0</v>
      </c>
      <c r="N3343">
        <v>28</v>
      </c>
      <c r="O3343" s="5">
        <f>($E3343/$D3343)*100</f>
        <v>100</v>
      </c>
      <c r="P3343">
        <f>AVERAGE($E3343,$N3343)</f>
        <v>1689</v>
      </c>
      <c r="Q3343" t="s">
        <v>8317</v>
      </c>
      <c r="R3343" t="s">
        <v>8318</v>
      </c>
      <c r="S3343" t="s">
        <v>8271</v>
      </c>
      <c r="T3343" t="b">
        <v>1</v>
      </c>
    </row>
    <row r="3344" spans="1:20" ht="49.5" x14ac:dyDescent="0.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 s="9">
        <f>(I3344/86400)+25569+(-5/24)</f>
        <v>42094.999305555553</v>
      </c>
      <c r="K3344">
        <v>1425020810</v>
      </c>
      <c r="L3344" s="9">
        <f>($K3344/86400)+DATE(1970,1,1)</f>
        <v>42062.296412037038</v>
      </c>
      <c r="M3344" t="b">
        <v>0</v>
      </c>
      <c r="N3344">
        <v>78</v>
      </c>
      <c r="O3344" s="5">
        <f>($E3344/$D3344)*100</f>
        <v>101.66666666666666</v>
      </c>
      <c r="P3344">
        <f>AVERAGE($E3344,$N3344)</f>
        <v>3089</v>
      </c>
      <c r="Q3344" t="s">
        <v>8317</v>
      </c>
      <c r="R3344" t="s">
        <v>8318</v>
      </c>
      <c r="S3344" t="s">
        <v>8271</v>
      </c>
      <c r="T3344" t="b">
        <v>1</v>
      </c>
    </row>
    <row r="3345" spans="1:20" ht="49.5" x14ac:dyDescent="0.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 s="9">
        <f>(I3345/86400)+25569+(-5/24)</f>
        <v>42473.345833333333</v>
      </c>
      <c r="K3345">
        <v>1458770384</v>
      </c>
      <c r="L3345" s="9">
        <f>($K3345/86400)+DATE(1970,1,1)</f>
        <v>42452.916481481487</v>
      </c>
      <c r="M3345" t="b">
        <v>0</v>
      </c>
      <c r="N3345">
        <v>23</v>
      </c>
      <c r="O3345" s="5">
        <f>($E3345/$D3345)*100</f>
        <v>171.42857142857142</v>
      </c>
      <c r="P3345">
        <f>AVERAGE($E3345,$N3345)</f>
        <v>611.5</v>
      </c>
      <c r="Q3345" t="s">
        <v>8317</v>
      </c>
      <c r="R3345" t="s">
        <v>8318</v>
      </c>
      <c r="S3345" t="s">
        <v>8271</v>
      </c>
      <c r="T3345" t="b">
        <v>1</v>
      </c>
    </row>
    <row r="3346" spans="1:20" ht="66" x14ac:dyDescent="0.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 s="9">
        <f>(I3346/86400)+25569+(-5/24)</f>
        <v>41880.991817129623</v>
      </c>
      <c r="K3346">
        <v>1406782093</v>
      </c>
      <c r="L3346" s="9">
        <f>($K3346/86400)+DATE(1970,1,1)</f>
        <v>41851.200150462959</v>
      </c>
      <c r="M3346" t="b">
        <v>0</v>
      </c>
      <c r="N3346">
        <v>40</v>
      </c>
      <c r="O3346" s="5">
        <f>($E3346/$D3346)*100</f>
        <v>101.44444444444444</v>
      </c>
      <c r="P3346">
        <f>AVERAGE($E3346,$N3346)</f>
        <v>2302.5</v>
      </c>
      <c r="Q3346" t="s">
        <v>8317</v>
      </c>
      <c r="R3346" t="s">
        <v>8318</v>
      </c>
      <c r="S3346" t="s">
        <v>8271</v>
      </c>
      <c r="T3346" t="b">
        <v>1</v>
      </c>
    </row>
    <row r="3347" spans="1:20" ht="66" x14ac:dyDescent="0.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 s="9">
        <f>(I3347/86400)+25569+(-5/24)</f>
        <v>42111.817361111105</v>
      </c>
      <c r="K3347">
        <v>1424226768</v>
      </c>
      <c r="L3347" s="9">
        <f>($K3347/86400)+DATE(1970,1,1)</f>
        <v>42053.106111111112</v>
      </c>
      <c r="M3347" t="b">
        <v>0</v>
      </c>
      <c r="N3347">
        <v>13</v>
      </c>
      <c r="O3347" s="5">
        <f>($E3347/$D3347)*100</f>
        <v>130</v>
      </c>
      <c r="P3347">
        <f>AVERAGE($E3347,$N3347)</f>
        <v>331.5</v>
      </c>
      <c r="Q3347" t="s">
        <v>8317</v>
      </c>
      <c r="R3347" t="s">
        <v>8318</v>
      </c>
      <c r="S3347" t="s">
        <v>8271</v>
      </c>
      <c r="T3347" t="b">
        <v>1</v>
      </c>
    </row>
    <row r="3348" spans="1:20" ht="66" x14ac:dyDescent="0.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 s="9">
        <f>(I3348/86400)+25569+(-5/24)</f>
        <v>42060.816087962965</v>
      </c>
      <c r="K3348">
        <v>1424306110</v>
      </c>
      <c r="L3348" s="9">
        <f>($K3348/86400)+DATE(1970,1,1)</f>
        <v>42054.024421296301</v>
      </c>
      <c r="M3348" t="b">
        <v>0</v>
      </c>
      <c r="N3348">
        <v>18</v>
      </c>
      <c r="O3348" s="5">
        <f>($E3348/$D3348)*100</f>
        <v>110.00000000000001</v>
      </c>
      <c r="P3348">
        <f>AVERAGE($E3348,$N3348)</f>
        <v>834</v>
      </c>
      <c r="Q3348" t="s">
        <v>8317</v>
      </c>
      <c r="R3348" t="s">
        <v>8318</v>
      </c>
      <c r="S3348" t="s">
        <v>8271</v>
      </c>
      <c r="T3348" t="b">
        <v>1</v>
      </c>
    </row>
    <row r="3349" spans="1:20" ht="66" x14ac:dyDescent="0.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 s="9">
        <f>(I3349/86400)+25569+(-5/24)</f>
        <v>42498.666666666664</v>
      </c>
      <c r="K3349">
        <v>1461503654</v>
      </c>
      <c r="L3349" s="9">
        <f>($K3349/86400)+DATE(1970,1,1)</f>
        <v>42484.551550925928</v>
      </c>
      <c r="M3349" t="b">
        <v>0</v>
      </c>
      <c r="N3349">
        <v>22</v>
      </c>
      <c r="O3349" s="5">
        <f>($E3349/$D3349)*100</f>
        <v>119.44999999999999</v>
      </c>
      <c r="P3349">
        <f>AVERAGE($E3349,$N3349)</f>
        <v>1205.5</v>
      </c>
      <c r="Q3349" t="s">
        <v>8317</v>
      </c>
      <c r="R3349" t="s">
        <v>8318</v>
      </c>
      <c r="S3349" t="s">
        <v>8271</v>
      </c>
      <c r="T3349" t="b">
        <v>1</v>
      </c>
    </row>
    <row r="3350" spans="1:20" ht="66" x14ac:dyDescent="0.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 s="9">
        <f>(I3350/86400)+25569+(-5/24)</f>
        <v>42489.957638888889</v>
      </c>
      <c r="K3350">
        <v>1459949080</v>
      </c>
      <c r="L3350" s="9">
        <f>($K3350/86400)+DATE(1970,1,1)</f>
        <v>42466.558796296296</v>
      </c>
      <c r="M3350" t="b">
        <v>0</v>
      </c>
      <c r="N3350">
        <v>79</v>
      </c>
      <c r="O3350" s="5">
        <f>($E3350/$D3350)*100</f>
        <v>100.2909090909091</v>
      </c>
      <c r="P3350">
        <f>AVERAGE($E3350,$N3350)</f>
        <v>2797.5</v>
      </c>
      <c r="Q3350" t="s">
        <v>8317</v>
      </c>
      <c r="R3350" t="s">
        <v>8318</v>
      </c>
      <c r="S3350" t="s">
        <v>8271</v>
      </c>
      <c r="T3350" t="b">
        <v>1</v>
      </c>
    </row>
    <row r="3351" spans="1:20" ht="66" x14ac:dyDescent="0.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 s="9">
        <f>(I3351/86400)+25569+(-5/24)</f>
        <v>42534.499999999993</v>
      </c>
      <c r="K3351">
        <v>1463971172</v>
      </c>
      <c r="L3351" s="9">
        <f>($K3351/86400)+DATE(1970,1,1)</f>
        <v>42513.110787037032</v>
      </c>
      <c r="M3351" t="b">
        <v>0</v>
      </c>
      <c r="N3351">
        <v>14</v>
      </c>
      <c r="O3351" s="5">
        <f>($E3351/$D3351)*100</f>
        <v>153.4</v>
      </c>
      <c r="P3351">
        <f>AVERAGE($E3351,$N3351)</f>
        <v>774</v>
      </c>
      <c r="Q3351" t="s">
        <v>8317</v>
      </c>
      <c r="R3351" t="s">
        <v>8318</v>
      </c>
      <c r="S3351" t="s">
        <v>8271</v>
      </c>
      <c r="T3351" t="b">
        <v>1</v>
      </c>
    </row>
    <row r="3352" spans="1:20" ht="66" x14ac:dyDescent="0.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 s="9">
        <f>(I3352/86400)+25569+(-5/24)</f>
        <v>42337.749999999993</v>
      </c>
      <c r="K3352">
        <v>1445791811</v>
      </c>
      <c r="L3352" s="9">
        <f>($K3352/86400)+DATE(1970,1,1)</f>
        <v>42302.701516203699</v>
      </c>
      <c r="M3352" t="b">
        <v>0</v>
      </c>
      <c r="N3352">
        <v>51</v>
      </c>
      <c r="O3352" s="5">
        <f>($E3352/$D3352)*100</f>
        <v>104.42857142857143</v>
      </c>
      <c r="P3352">
        <f>AVERAGE($E3352,$N3352)</f>
        <v>1853</v>
      </c>
      <c r="Q3352" t="s">
        <v>8317</v>
      </c>
      <c r="R3352" t="s">
        <v>8318</v>
      </c>
      <c r="S3352" t="s">
        <v>8271</v>
      </c>
      <c r="T3352" t="b">
        <v>1</v>
      </c>
    </row>
    <row r="3353" spans="1:20" ht="66" x14ac:dyDescent="0.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 s="9">
        <f>(I3353/86400)+25569+(-5/24)</f>
        <v>41843.25</v>
      </c>
      <c r="K3353">
        <v>1402910965</v>
      </c>
      <c r="L3353" s="9">
        <f>($K3353/86400)+DATE(1970,1,1)</f>
        <v>41806.395428240743</v>
      </c>
      <c r="M3353" t="b">
        <v>0</v>
      </c>
      <c r="N3353">
        <v>54</v>
      </c>
      <c r="O3353" s="5">
        <f>($E3353/$D3353)*100</f>
        <v>101.1</v>
      </c>
      <c r="P3353">
        <f>AVERAGE($E3353,$N3353)</f>
        <v>2554.5</v>
      </c>
      <c r="Q3353" t="s">
        <v>8317</v>
      </c>
      <c r="R3353" t="s">
        <v>8318</v>
      </c>
      <c r="S3353" t="s">
        <v>8271</v>
      </c>
      <c r="T3353" t="b">
        <v>1</v>
      </c>
    </row>
    <row r="3354" spans="1:20" ht="66" x14ac:dyDescent="0.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 s="9">
        <f>(I3354/86400)+25569+(-5/24)</f>
        <v>42552.749999999993</v>
      </c>
      <c r="K3354">
        <v>1462492178</v>
      </c>
      <c r="L3354" s="9">
        <f>($K3354/86400)+DATE(1970,1,1)</f>
        <v>42495.992800925931</v>
      </c>
      <c r="M3354" t="b">
        <v>0</v>
      </c>
      <c r="N3354">
        <v>70</v>
      </c>
      <c r="O3354" s="5">
        <f>($E3354/$D3354)*100</f>
        <v>107.52</v>
      </c>
      <c r="P3354">
        <f>AVERAGE($E3354,$N3354)</f>
        <v>2723</v>
      </c>
      <c r="Q3354" t="s">
        <v>8317</v>
      </c>
      <c r="R3354" t="s">
        <v>8318</v>
      </c>
      <c r="S3354" t="s">
        <v>8271</v>
      </c>
      <c r="T3354" t="b">
        <v>1</v>
      </c>
    </row>
    <row r="3355" spans="1:20" ht="66" x14ac:dyDescent="0.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 s="9">
        <f>(I3355/86400)+25569+(-5/24)</f>
        <v>42492.749999999993</v>
      </c>
      <c r="K3355">
        <v>1461061350</v>
      </c>
      <c r="L3355" s="9">
        <f>($K3355/86400)+DATE(1970,1,1)</f>
        <v>42479.432291666672</v>
      </c>
      <c r="M3355" t="b">
        <v>0</v>
      </c>
      <c r="N3355">
        <v>44</v>
      </c>
      <c r="O3355" s="5">
        <f>($E3355/$D3355)*100</f>
        <v>315</v>
      </c>
      <c r="P3355">
        <f>AVERAGE($E3355,$N3355)</f>
        <v>809.5</v>
      </c>
      <c r="Q3355" t="s">
        <v>8317</v>
      </c>
      <c r="R3355" t="s">
        <v>8318</v>
      </c>
      <c r="S3355" t="s">
        <v>8271</v>
      </c>
      <c r="T3355" t="b">
        <v>1</v>
      </c>
    </row>
    <row r="3356" spans="1:20" ht="49.5" x14ac:dyDescent="0.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 s="9">
        <f>(I3356/86400)+25569+(-5/24)</f>
        <v>42305.959027777775</v>
      </c>
      <c r="K3356">
        <v>1443029206</v>
      </c>
      <c r="L3356" s="9">
        <f>($K3356/86400)+DATE(1970,1,1)</f>
        <v>42270.7269212963</v>
      </c>
      <c r="M3356" t="b">
        <v>0</v>
      </c>
      <c r="N3356">
        <v>55</v>
      </c>
      <c r="O3356" s="5">
        <f>($E3356/$D3356)*100</f>
        <v>101.93333333333334</v>
      </c>
      <c r="P3356">
        <f>AVERAGE($E3356,$N3356)</f>
        <v>1556.5</v>
      </c>
      <c r="Q3356" t="s">
        <v>8317</v>
      </c>
      <c r="R3356" t="s">
        <v>8318</v>
      </c>
      <c r="S3356" t="s">
        <v>8271</v>
      </c>
      <c r="T3356" t="b">
        <v>1</v>
      </c>
    </row>
    <row r="3357" spans="1:20" ht="66" x14ac:dyDescent="0.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 s="9">
        <f>(I3357/86400)+25569+(-5/24)</f>
        <v>42500.261805555558</v>
      </c>
      <c r="K3357">
        <v>1461941527</v>
      </c>
      <c r="L3357" s="9">
        <f>($K3357/86400)+DATE(1970,1,1)</f>
        <v>42489.619525462964</v>
      </c>
      <c r="M3357" t="b">
        <v>0</v>
      </c>
      <c r="N3357">
        <v>15</v>
      </c>
      <c r="O3357" s="5">
        <f>($E3357/$D3357)*100</f>
        <v>126.28571428571429</v>
      </c>
      <c r="P3357">
        <f>AVERAGE($E3357,$N3357)</f>
        <v>1112.5</v>
      </c>
      <c r="Q3357" t="s">
        <v>8317</v>
      </c>
      <c r="R3357" t="s">
        <v>8318</v>
      </c>
      <c r="S3357" t="s">
        <v>8271</v>
      </c>
      <c r="T3357" t="b">
        <v>1</v>
      </c>
    </row>
    <row r="3358" spans="1:20" ht="66" x14ac:dyDescent="0.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 s="9">
        <f>(I3358/86400)+25569+(-5/24)</f>
        <v>42566.607314814813</v>
      </c>
      <c r="K3358">
        <v>1466019272</v>
      </c>
      <c r="L3358" s="9">
        <f>($K3358/86400)+DATE(1970,1,1)</f>
        <v>42536.815648148149</v>
      </c>
      <c r="M3358" t="b">
        <v>0</v>
      </c>
      <c r="N3358">
        <v>27</v>
      </c>
      <c r="O3358" s="5">
        <f>($E3358/$D3358)*100</f>
        <v>101.4</v>
      </c>
      <c r="P3358">
        <f>AVERAGE($E3358,$N3358)</f>
        <v>774</v>
      </c>
      <c r="Q3358" t="s">
        <v>8317</v>
      </c>
      <c r="R3358" t="s">
        <v>8318</v>
      </c>
      <c r="S3358" t="s">
        <v>8271</v>
      </c>
      <c r="T3358" t="b">
        <v>1</v>
      </c>
    </row>
    <row r="3359" spans="1:20" ht="66" x14ac:dyDescent="0.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 s="9">
        <f>(I3359/86400)+25569+(-5/24)</f>
        <v>41852.209606481476</v>
      </c>
      <c r="K3359">
        <v>1404295310</v>
      </c>
      <c r="L3359" s="9">
        <f>($K3359/86400)+DATE(1970,1,1)</f>
        <v>41822.417939814812</v>
      </c>
      <c r="M3359" t="b">
        <v>0</v>
      </c>
      <c r="N3359">
        <v>21</v>
      </c>
      <c r="O3359" s="5">
        <f>($E3359/$D3359)*100</f>
        <v>101</v>
      </c>
      <c r="P3359">
        <f>AVERAGE($E3359,$N3359)</f>
        <v>1020.5</v>
      </c>
      <c r="Q3359" t="s">
        <v>8317</v>
      </c>
      <c r="R3359" t="s">
        <v>8318</v>
      </c>
      <c r="S3359" t="s">
        <v>8271</v>
      </c>
      <c r="T3359" t="b">
        <v>1</v>
      </c>
    </row>
    <row r="3360" spans="1:20" ht="49.5" x14ac:dyDescent="0.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 s="9">
        <f>(I3360/86400)+25569+(-5/24)</f>
        <v>41962.144432870373</v>
      </c>
      <c r="K3360">
        <v>1413790079</v>
      </c>
      <c r="L3360" s="9">
        <f>($K3360/86400)+DATE(1970,1,1)</f>
        <v>41932.311099537037</v>
      </c>
      <c r="M3360" t="b">
        <v>0</v>
      </c>
      <c r="N3360">
        <v>162</v>
      </c>
      <c r="O3360" s="5">
        <f>($E3360/$D3360)*100</f>
        <v>102.99000000000001</v>
      </c>
      <c r="P3360">
        <f>AVERAGE($E3360,$N3360)</f>
        <v>5230.5</v>
      </c>
      <c r="Q3360" t="s">
        <v>8317</v>
      </c>
      <c r="R3360" t="s">
        <v>8318</v>
      </c>
      <c r="S3360" t="s">
        <v>8271</v>
      </c>
      <c r="T3360" t="b">
        <v>1</v>
      </c>
    </row>
    <row r="3361" spans="1:20" ht="49.5" x14ac:dyDescent="0.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 s="9">
        <f>(I3361/86400)+25569+(-5/24)</f>
        <v>42790.848773148151</v>
      </c>
      <c r="K3361">
        <v>1484097734</v>
      </c>
      <c r="L3361" s="9">
        <f>($K3361/86400)+DATE(1970,1,1)</f>
        <v>42746.057106481487</v>
      </c>
      <c r="M3361" t="b">
        <v>0</v>
      </c>
      <c r="N3361">
        <v>23</v>
      </c>
      <c r="O3361" s="5">
        <f>($E3361/$D3361)*100</f>
        <v>106.25</v>
      </c>
      <c r="P3361">
        <f>AVERAGE($E3361,$N3361)</f>
        <v>2136.5</v>
      </c>
      <c r="Q3361" t="s">
        <v>8317</v>
      </c>
      <c r="R3361" t="s">
        <v>8318</v>
      </c>
      <c r="S3361" t="s">
        <v>8271</v>
      </c>
      <c r="T3361" t="b">
        <v>1</v>
      </c>
    </row>
    <row r="3362" spans="1:20" ht="33" x14ac:dyDescent="0.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 s="9">
        <f>(I3362/86400)+25569+(-5/24)</f>
        <v>42718.457638888889</v>
      </c>
      <c r="K3362">
        <v>1479866343</v>
      </c>
      <c r="L3362" s="9">
        <f>($K3362/86400)+DATE(1970,1,1)</f>
        <v>42697.082673611112</v>
      </c>
      <c r="M3362" t="b">
        <v>0</v>
      </c>
      <c r="N3362">
        <v>72</v>
      </c>
      <c r="O3362" s="5">
        <f>($E3362/$D3362)*100</f>
        <v>101.37777777777779</v>
      </c>
      <c r="P3362">
        <f>AVERAGE($E3362,$N3362)</f>
        <v>4598</v>
      </c>
      <c r="Q3362" t="s">
        <v>8317</v>
      </c>
      <c r="R3362" t="s">
        <v>8318</v>
      </c>
      <c r="S3362" t="s">
        <v>8271</v>
      </c>
      <c r="T3362" t="b">
        <v>1</v>
      </c>
    </row>
    <row r="3363" spans="1:20" ht="66" x14ac:dyDescent="0.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 s="9">
        <f>(I3363/86400)+25569+(-5/24)</f>
        <v>41883.457638888889</v>
      </c>
      <c r="K3363">
        <v>1408062990</v>
      </c>
      <c r="L3363" s="9">
        <f>($K3363/86400)+DATE(1970,1,1)</f>
        <v>41866.025347222225</v>
      </c>
      <c r="M3363" t="b">
        <v>0</v>
      </c>
      <c r="N3363">
        <v>68</v>
      </c>
      <c r="O3363" s="5">
        <f>($E3363/$D3363)*100</f>
        <v>113.46000000000001</v>
      </c>
      <c r="P3363">
        <f>AVERAGE($E3363,$N3363)</f>
        <v>2870.5</v>
      </c>
      <c r="Q3363" t="s">
        <v>8317</v>
      </c>
      <c r="R3363" t="s">
        <v>8318</v>
      </c>
      <c r="S3363" t="s">
        <v>8271</v>
      </c>
      <c r="T3363" t="b">
        <v>1</v>
      </c>
    </row>
    <row r="3364" spans="1:20" ht="49.5" x14ac:dyDescent="0.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 s="9">
        <f>(I3364/86400)+25569+(-5/24)</f>
        <v>42069.996527777774</v>
      </c>
      <c r="K3364">
        <v>1424484717</v>
      </c>
      <c r="L3364" s="9">
        <f>($K3364/86400)+DATE(1970,1,1)</f>
        <v>42056.091631944444</v>
      </c>
      <c r="M3364" t="b">
        <v>0</v>
      </c>
      <c r="N3364">
        <v>20</v>
      </c>
      <c r="O3364" s="5">
        <f>($E3364/$D3364)*100</f>
        <v>218.00000000000003</v>
      </c>
      <c r="P3364">
        <f>AVERAGE($E3364,$N3364)</f>
        <v>555</v>
      </c>
      <c r="Q3364" t="s">
        <v>8317</v>
      </c>
      <c r="R3364" t="s">
        <v>8318</v>
      </c>
      <c r="S3364" t="s">
        <v>8271</v>
      </c>
      <c r="T3364" t="b">
        <v>1</v>
      </c>
    </row>
    <row r="3365" spans="1:20" ht="66" x14ac:dyDescent="0.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 s="9">
        <f>(I3365/86400)+25569+(-5/24)</f>
        <v>41870.458333333328</v>
      </c>
      <c r="K3365">
        <v>1406831445</v>
      </c>
      <c r="L3365" s="9">
        <f>($K3365/86400)+DATE(1970,1,1)</f>
        <v>41851.771354166667</v>
      </c>
      <c r="M3365" t="b">
        <v>0</v>
      </c>
      <c r="N3365">
        <v>26</v>
      </c>
      <c r="O3365" s="5">
        <f>($E3365/$D3365)*100</f>
        <v>101.41935483870968</v>
      </c>
      <c r="P3365">
        <f>AVERAGE($E3365,$N3365)</f>
        <v>3943</v>
      </c>
      <c r="Q3365" t="s">
        <v>8317</v>
      </c>
      <c r="R3365" t="s">
        <v>8318</v>
      </c>
      <c r="S3365" t="s">
        <v>8271</v>
      </c>
      <c r="T3365" t="b">
        <v>1</v>
      </c>
    </row>
    <row r="3366" spans="1:20" ht="66" x14ac:dyDescent="0.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 s="9">
        <f>(I3366/86400)+25569+(-5/24)</f>
        <v>42444.666666666664</v>
      </c>
      <c r="K3366">
        <v>1456183649</v>
      </c>
      <c r="L3366" s="9">
        <f>($K3366/86400)+DATE(1970,1,1)</f>
        <v>42422.977418981478</v>
      </c>
      <c r="M3366" t="b">
        <v>0</v>
      </c>
      <c r="N3366">
        <v>72</v>
      </c>
      <c r="O3366" s="5">
        <f>($E3366/$D3366)*100</f>
        <v>105.93333333333332</v>
      </c>
      <c r="P3366">
        <f>AVERAGE($E3366,$N3366)</f>
        <v>1625</v>
      </c>
      <c r="Q3366" t="s">
        <v>8317</v>
      </c>
      <c r="R3366" t="s">
        <v>8318</v>
      </c>
      <c r="S3366" t="s">
        <v>8271</v>
      </c>
      <c r="T3366" t="b">
        <v>1</v>
      </c>
    </row>
    <row r="3367" spans="1:20" ht="66" x14ac:dyDescent="0.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 s="9">
        <f>(I3367/86400)+25569+(-5/24)</f>
        <v>42350.893425925919</v>
      </c>
      <c r="K3367">
        <v>1447381592</v>
      </c>
      <c r="L3367" s="9">
        <f>($K3367/86400)+DATE(1970,1,1)</f>
        <v>42321.101759259254</v>
      </c>
      <c r="M3367" t="b">
        <v>0</v>
      </c>
      <c r="N3367">
        <v>3</v>
      </c>
      <c r="O3367" s="5">
        <f>($E3367/$D3367)*100</f>
        <v>104</v>
      </c>
      <c r="P3367">
        <f>AVERAGE($E3367,$N3367)</f>
        <v>1301.5</v>
      </c>
      <c r="Q3367" t="s">
        <v>8317</v>
      </c>
      <c r="R3367" t="s">
        <v>8318</v>
      </c>
      <c r="S3367" t="s">
        <v>8271</v>
      </c>
      <c r="T3367" t="b">
        <v>1</v>
      </c>
    </row>
    <row r="3368" spans="1:20" ht="66" x14ac:dyDescent="0.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 s="9">
        <f>(I3368/86400)+25569+(-5/24)</f>
        <v>42136.859224537031</v>
      </c>
      <c r="K3368">
        <v>1428889037</v>
      </c>
      <c r="L3368" s="9">
        <f>($K3368/86400)+DATE(1970,1,1)</f>
        <v>42107.067557870367</v>
      </c>
      <c r="M3368" t="b">
        <v>0</v>
      </c>
      <c r="N3368">
        <v>18</v>
      </c>
      <c r="O3368" s="5">
        <f>($E3368/$D3368)*100</f>
        <v>221</v>
      </c>
      <c r="P3368">
        <f>AVERAGE($E3368,$N3368)</f>
        <v>561.5</v>
      </c>
      <c r="Q3368" t="s">
        <v>8317</v>
      </c>
      <c r="R3368" t="s">
        <v>8318</v>
      </c>
      <c r="S3368" t="s">
        <v>8271</v>
      </c>
      <c r="T3368" t="b">
        <v>1</v>
      </c>
    </row>
    <row r="3369" spans="1:20" ht="66" x14ac:dyDescent="0.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 s="9">
        <f>(I3369/86400)+25569+(-5/24)</f>
        <v>42217.725624999999</v>
      </c>
      <c r="K3369">
        <v>1436307894</v>
      </c>
      <c r="L3369" s="9">
        <f>($K3369/86400)+DATE(1970,1,1)</f>
        <v>42192.933958333335</v>
      </c>
      <c r="M3369" t="b">
        <v>0</v>
      </c>
      <c r="N3369">
        <v>30</v>
      </c>
      <c r="O3369" s="5">
        <f>($E3369/$D3369)*100</f>
        <v>118.66666666666667</v>
      </c>
      <c r="P3369">
        <f>AVERAGE($E3369,$N3369)</f>
        <v>460</v>
      </c>
      <c r="Q3369" t="s">
        <v>8317</v>
      </c>
      <c r="R3369" t="s">
        <v>8318</v>
      </c>
      <c r="S3369" t="s">
        <v>8271</v>
      </c>
      <c r="T3369" t="b">
        <v>1</v>
      </c>
    </row>
    <row r="3370" spans="1:20" ht="49.5" x14ac:dyDescent="0.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 s="9">
        <f>(I3370/86400)+25569+(-5/24)</f>
        <v>42004.999999999993</v>
      </c>
      <c r="K3370">
        <v>1416977259</v>
      </c>
      <c r="L3370" s="9">
        <f>($K3370/86400)+DATE(1970,1,1)</f>
        <v>41969.199756944443</v>
      </c>
      <c r="M3370" t="b">
        <v>0</v>
      </c>
      <c r="N3370">
        <v>23</v>
      </c>
      <c r="O3370" s="5">
        <f>($E3370/$D3370)*100</f>
        <v>104.60000000000001</v>
      </c>
      <c r="P3370">
        <f>AVERAGE($E3370,$N3370)</f>
        <v>534.5</v>
      </c>
      <c r="Q3370" t="s">
        <v>8317</v>
      </c>
      <c r="R3370" t="s">
        <v>8318</v>
      </c>
      <c r="S3370" t="s">
        <v>8271</v>
      </c>
      <c r="T3370" t="b">
        <v>1</v>
      </c>
    </row>
    <row r="3371" spans="1:20" ht="49.5" x14ac:dyDescent="0.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 s="9">
        <f>(I3371/86400)+25569+(-5/24)</f>
        <v>42749.833101851851</v>
      </c>
      <c r="K3371">
        <v>1479257980</v>
      </c>
      <c r="L3371" s="9">
        <f>($K3371/86400)+DATE(1970,1,1)</f>
        <v>42690.041435185187</v>
      </c>
      <c r="M3371" t="b">
        <v>0</v>
      </c>
      <c r="N3371">
        <v>54</v>
      </c>
      <c r="O3371" s="5">
        <f>($E3371/$D3371)*100</f>
        <v>103.89999999999999</v>
      </c>
      <c r="P3371">
        <f>AVERAGE($E3371,$N3371)</f>
        <v>2624.5</v>
      </c>
      <c r="Q3371" t="s">
        <v>8317</v>
      </c>
      <c r="R3371" t="s">
        <v>8318</v>
      </c>
      <c r="S3371" t="s">
        <v>8271</v>
      </c>
      <c r="T3371" t="b">
        <v>1</v>
      </c>
    </row>
    <row r="3372" spans="1:20" ht="33" x14ac:dyDescent="0.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 s="9">
        <f>(I3372/86400)+25569+(-5/24)</f>
        <v>42721.124999999993</v>
      </c>
      <c r="K3372">
        <v>1479283285</v>
      </c>
      <c r="L3372" s="9">
        <f>($K3372/86400)+DATE(1970,1,1)</f>
        <v>42690.334317129629</v>
      </c>
      <c r="M3372" t="b">
        <v>0</v>
      </c>
      <c r="N3372">
        <v>26</v>
      </c>
      <c r="O3372" s="5">
        <f>($E3372/$D3372)*100</f>
        <v>117.73333333333333</v>
      </c>
      <c r="P3372">
        <f>AVERAGE($E3372,$N3372)</f>
        <v>896</v>
      </c>
      <c r="Q3372" t="s">
        <v>8317</v>
      </c>
      <c r="R3372" t="s">
        <v>8318</v>
      </c>
      <c r="S3372" t="s">
        <v>8271</v>
      </c>
      <c r="T3372" t="b">
        <v>1</v>
      </c>
    </row>
    <row r="3373" spans="1:20" ht="49.5" x14ac:dyDescent="0.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 s="9">
        <f>(I3373/86400)+25569+(-5/24)</f>
        <v>42340.666261574072</v>
      </c>
      <c r="K3373">
        <v>1446670765</v>
      </c>
      <c r="L3373" s="9">
        <f>($K3373/86400)+DATE(1970,1,1)</f>
        <v>42312.874594907407</v>
      </c>
      <c r="M3373" t="b">
        <v>0</v>
      </c>
      <c r="N3373">
        <v>9</v>
      </c>
      <c r="O3373" s="5">
        <f>($E3373/$D3373)*100</f>
        <v>138.5</v>
      </c>
      <c r="P3373">
        <f>AVERAGE($E3373,$N3373)</f>
        <v>143</v>
      </c>
      <c r="Q3373" t="s">
        <v>8317</v>
      </c>
      <c r="R3373" t="s">
        <v>8318</v>
      </c>
      <c r="S3373" t="s">
        <v>8271</v>
      </c>
      <c r="T3373" t="b">
        <v>1</v>
      </c>
    </row>
    <row r="3374" spans="1:20" ht="49.5" x14ac:dyDescent="0.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 s="9">
        <f>(I3374/86400)+25569+(-5/24)</f>
        <v>41875.999305555553</v>
      </c>
      <c r="K3374">
        <v>1407157756</v>
      </c>
      <c r="L3374" s="9">
        <f>($K3374/86400)+DATE(1970,1,1)</f>
        <v>41855.548101851848</v>
      </c>
      <c r="M3374" t="b">
        <v>0</v>
      </c>
      <c r="N3374">
        <v>27</v>
      </c>
      <c r="O3374" s="5">
        <f>($E3374/$D3374)*100</f>
        <v>103.49999999999999</v>
      </c>
      <c r="P3374">
        <f>AVERAGE($E3374,$N3374)</f>
        <v>531</v>
      </c>
      <c r="Q3374" t="s">
        <v>8317</v>
      </c>
      <c r="R3374" t="s">
        <v>8318</v>
      </c>
      <c r="S3374" t="s">
        <v>8271</v>
      </c>
      <c r="T3374" t="b">
        <v>1</v>
      </c>
    </row>
    <row r="3375" spans="1:20" ht="66" x14ac:dyDescent="0.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 s="9">
        <f>(I3375/86400)+25569+(-5/24)</f>
        <v>42203.458333333336</v>
      </c>
      <c r="K3375">
        <v>1435177840</v>
      </c>
      <c r="L3375" s="9">
        <f>($K3375/86400)+DATE(1970,1,1)</f>
        <v>42179.854629629626</v>
      </c>
      <c r="M3375" t="b">
        <v>0</v>
      </c>
      <c r="N3375">
        <v>30</v>
      </c>
      <c r="O3375" s="5">
        <f>($E3375/$D3375)*100</f>
        <v>100.25</v>
      </c>
      <c r="P3375">
        <f>AVERAGE($E3375,$N3375)</f>
        <v>1017.5</v>
      </c>
      <c r="Q3375" t="s">
        <v>8317</v>
      </c>
      <c r="R3375" t="s">
        <v>8318</v>
      </c>
      <c r="S3375" t="s">
        <v>8271</v>
      </c>
      <c r="T3375" t="b">
        <v>1</v>
      </c>
    </row>
    <row r="3376" spans="1:20" ht="66" x14ac:dyDescent="0.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 s="9">
        <f>(I3376/86400)+25569+(-5/24)</f>
        <v>42305.523333333331</v>
      </c>
      <c r="K3376">
        <v>1443461616</v>
      </c>
      <c r="L3376" s="9">
        <f>($K3376/86400)+DATE(1970,1,1)</f>
        <v>42275.731666666667</v>
      </c>
      <c r="M3376" t="b">
        <v>0</v>
      </c>
      <c r="N3376">
        <v>52</v>
      </c>
      <c r="O3376" s="5">
        <f>($E3376/$D3376)*100</f>
        <v>106.57142857142856</v>
      </c>
      <c r="P3376">
        <f>AVERAGE($E3376,$N3376)</f>
        <v>1891</v>
      </c>
      <c r="Q3376" t="s">
        <v>8317</v>
      </c>
      <c r="R3376" t="s">
        <v>8318</v>
      </c>
      <c r="S3376" t="s">
        <v>8271</v>
      </c>
      <c r="T3376" t="b">
        <v>1</v>
      </c>
    </row>
    <row r="3377" spans="1:20" ht="66" x14ac:dyDescent="0.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 s="9">
        <f>(I3377/86400)+25569+(-5/24)</f>
        <v>41777.402465277773</v>
      </c>
      <c r="K3377">
        <v>1399387173</v>
      </c>
      <c r="L3377" s="9">
        <f>($K3377/86400)+DATE(1970,1,1)</f>
        <v>41765.610798611109</v>
      </c>
      <c r="M3377" t="b">
        <v>0</v>
      </c>
      <c r="N3377">
        <v>17</v>
      </c>
      <c r="O3377" s="5">
        <f>($E3377/$D3377)*100</f>
        <v>100</v>
      </c>
      <c r="P3377">
        <f>AVERAGE($E3377,$N3377)</f>
        <v>1508.5</v>
      </c>
      <c r="Q3377" t="s">
        <v>8317</v>
      </c>
      <c r="R3377" t="s">
        <v>8318</v>
      </c>
      <c r="S3377" t="s">
        <v>8271</v>
      </c>
      <c r="T3377" t="b">
        <v>1</v>
      </c>
    </row>
    <row r="3378" spans="1:20" ht="66" x14ac:dyDescent="0.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 s="9">
        <f>(I3378/86400)+25569+(-5/24)</f>
        <v>42119.451319444437</v>
      </c>
      <c r="K3378">
        <v>1424796594</v>
      </c>
      <c r="L3378" s="9">
        <f>($K3378/86400)+DATE(1970,1,1)</f>
        <v>42059.701319444444</v>
      </c>
      <c r="M3378" t="b">
        <v>0</v>
      </c>
      <c r="N3378">
        <v>19</v>
      </c>
      <c r="O3378" s="5">
        <f>($E3378/$D3378)*100</f>
        <v>100.01249999999999</v>
      </c>
      <c r="P3378">
        <f>AVERAGE($E3378,$N3378)</f>
        <v>4010</v>
      </c>
      <c r="Q3378" t="s">
        <v>8317</v>
      </c>
      <c r="R3378" t="s">
        <v>8318</v>
      </c>
      <c r="S3378" t="s">
        <v>8271</v>
      </c>
      <c r="T3378" t="b">
        <v>1</v>
      </c>
    </row>
    <row r="3379" spans="1:20" ht="66" x14ac:dyDescent="0.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 s="9">
        <f>(I3379/86400)+25569+(-5/24)</f>
        <v>42083.49722222222</v>
      </c>
      <c r="K3379">
        <v>1424280899</v>
      </c>
      <c r="L3379" s="9">
        <f>($K3379/86400)+DATE(1970,1,1)</f>
        <v>42053.732627314814</v>
      </c>
      <c r="M3379" t="b">
        <v>0</v>
      </c>
      <c r="N3379">
        <v>77</v>
      </c>
      <c r="O3379" s="5">
        <f>($E3379/$D3379)*100</f>
        <v>101.05</v>
      </c>
      <c r="P3379">
        <f>AVERAGE($E3379,$N3379)</f>
        <v>4080.5</v>
      </c>
      <c r="Q3379" t="s">
        <v>8317</v>
      </c>
      <c r="R3379" t="s">
        <v>8318</v>
      </c>
      <c r="S3379" t="s">
        <v>8271</v>
      </c>
      <c r="T3379" t="b">
        <v>1</v>
      </c>
    </row>
    <row r="3380" spans="1:20" ht="82.5" x14ac:dyDescent="0.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 s="9">
        <f>(I3380/86400)+25569+(-5/24)</f>
        <v>41882.338888888888</v>
      </c>
      <c r="K3380">
        <v>1407400306</v>
      </c>
      <c r="L3380" s="9">
        <f>($K3380/86400)+DATE(1970,1,1)</f>
        <v>41858.355393518519</v>
      </c>
      <c r="M3380" t="b">
        <v>0</v>
      </c>
      <c r="N3380">
        <v>21</v>
      </c>
      <c r="O3380" s="5">
        <f>($E3380/$D3380)*100</f>
        <v>107.63636363636364</v>
      </c>
      <c r="P3380">
        <f>AVERAGE($E3380,$N3380)</f>
        <v>306.5</v>
      </c>
      <c r="Q3380" t="s">
        <v>8317</v>
      </c>
      <c r="R3380" t="s">
        <v>8318</v>
      </c>
      <c r="S3380" t="s">
        <v>8271</v>
      </c>
      <c r="T3380" t="b">
        <v>1</v>
      </c>
    </row>
    <row r="3381" spans="1:20" ht="66" x14ac:dyDescent="0.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 s="9">
        <f>(I3381/86400)+25569+(-5/24)</f>
        <v>42242.749999999993</v>
      </c>
      <c r="K3381">
        <v>1439122800</v>
      </c>
      <c r="L3381" s="9">
        <f>($K3381/86400)+DATE(1970,1,1)</f>
        <v>42225.513888888891</v>
      </c>
      <c r="M3381" t="b">
        <v>0</v>
      </c>
      <c r="N3381">
        <v>38</v>
      </c>
      <c r="O3381" s="5">
        <f>($E3381/$D3381)*100</f>
        <v>103.64999999999999</v>
      </c>
      <c r="P3381">
        <f>AVERAGE($E3381,$N3381)</f>
        <v>1055.5</v>
      </c>
      <c r="Q3381" t="s">
        <v>8317</v>
      </c>
      <c r="R3381" t="s">
        <v>8318</v>
      </c>
      <c r="S3381" t="s">
        <v>8271</v>
      </c>
      <c r="T3381" t="b">
        <v>1</v>
      </c>
    </row>
    <row r="3382" spans="1:20" ht="66" x14ac:dyDescent="0.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 s="9">
        <f>(I3382/86400)+25569+(-5/24)</f>
        <v>41972.786782407406</v>
      </c>
      <c r="K3382">
        <v>1414277578</v>
      </c>
      <c r="L3382" s="9">
        <f>($K3382/86400)+DATE(1970,1,1)</f>
        <v>41937.953449074077</v>
      </c>
      <c r="M3382" t="b">
        <v>0</v>
      </c>
      <c r="N3382">
        <v>28</v>
      </c>
      <c r="O3382" s="5">
        <f>($E3382/$D3382)*100</f>
        <v>104.43333333333334</v>
      </c>
      <c r="P3382">
        <f>AVERAGE($E3382,$N3382)</f>
        <v>1580.5</v>
      </c>
      <c r="Q3382" t="s">
        <v>8317</v>
      </c>
      <c r="R3382" t="s">
        <v>8318</v>
      </c>
      <c r="S3382" t="s">
        <v>8271</v>
      </c>
      <c r="T3382" t="b">
        <v>1</v>
      </c>
    </row>
    <row r="3383" spans="1:20" ht="66" x14ac:dyDescent="0.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 s="9">
        <f>(I3383/86400)+25569+(-5/24)</f>
        <v>42073.934988425921</v>
      </c>
      <c r="K3383">
        <v>1423455983</v>
      </c>
      <c r="L3383" s="9">
        <f>($K3383/86400)+DATE(1970,1,1)</f>
        <v>42044.184988425928</v>
      </c>
      <c r="M3383" t="b">
        <v>0</v>
      </c>
      <c r="N3383">
        <v>48</v>
      </c>
      <c r="O3383" s="5">
        <f>($E3383/$D3383)*100</f>
        <v>102.25</v>
      </c>
      <c r="P3383">
        <f>AVERAGE($E3383,$N3383)</f>
        <v>2069</v>
      </c>
      <c r="Q3383" t="s">
        <v>8317</v>
      </c>
      <c r="R3383" t="s">
        <v>8318</v>
      </c>
      <c r="S3383" t="s">
        <v>8271</v>
      </c>
      <c r="T3383" t="b">
        <v>1</v>
      </c>
    </row>
    <row r="3384" spans="1:20" ht="66" x14ac:dyDescent="0.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 s="9">
        <f>(I3384/86400)+25569+(-5/24)</f>
        <v>42583.749305555553</v>
      </c>
      <c r="K3384">
        <v>1467973256</v>
      </c>
      <c r="L3384" s="9">
        <f>($K3384/86400)+DATE(1970,1,1)</f>
        <v>42559.431203703702</v>
      </c>
      <c r="M3384" t="b">
        <v>0</v>
      </c>
      <c r="N3384">
        <v>46</v>
      </c>
      <c r="O3384" s="5">
        <f>($E3384/$D3384)*100</f>
        <v>100.74285714285713</v>
      </c>
      <c r="P3384">
        <f>AVERAGE($E3384,$N3384)</f>
        <v>1786</v>
      </c>
      <c r="Q3384" t="s">
        <v>8317</v>
      </c>
      <c r="R3384" t="s">
        <v>8318</v>
      </c>
      <c r="S3384" t="s">
        <v>8271</v>
      </c>
      <c r="T3384" t="b">
        <v>1</v>
      </c>
    </row>
    <row r="3385" spans="1:20" ht="66" x14ac:dyDescent="0.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 s="9">
        <f>(I3385/86400)+25569+(-5/24)</f>
        <v>42544.574305555558</v>
      </c>
      <c r="K3385">
        <v>1464979620</v>
      </c>
      <c r="L3385" s="9">
        <f>($K3385/86400)+DATE(1970,1,1)</f>
        <v>42524.782638888893</v>
      </c>
      <c r="M3385" t="b">
        <v>0</v>
      </c>
      <c r="N3385">
        <v>30</v>
      </c>
      <c r="O3385" s="5">
        <f>($E3385/$D3385)*100</f>
        <v>111.71428571428572</v>
      </c>
      <c r="P3385">
        <f>AVERAGE($E3385,$N3385)</f>
        <v>992.5</v>
      </c>
      <c r="Q3385" t="s">
        <v>8317</v>
      </c>
      <c r="R3385" t="s">
        <v>8318</v>
      </c>
      <c r="S3385" t="s">
        <v>8271</v>
      </c>
      <c r="T3385" t="b">
        <v>1</v>
      </c>
    </row>
    <row r="3386" spans="1:20" ht="66" x14ac:dyDescent="0.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 s="9">
        <f>(I3386/86400)+25569+(-5/24)</f>
        <v>42328.916666666664</v>
      </c>
      <c r="K3386">
        <v>1444874768</v>
      </c>
      <c r="L3386" s="9">
        <f>($K3386/86400)+DATE(1970,1,1)</f>
        <v>42292.087592592594</v>
      </c>
      <c r="M3386" t="b">
        <v>0</v>
      </c>
      <c r="N3386">
        <v>64</v>
      </c>
      <c r="O3386" s="5">
        <f>($E3386/$D3386)*100</f>
        <v>100.01100000000001</v>
      </c>
      <c r="P3386">
        <f>AVERAGE($E3386,$N3386)</f>
        <v>3032.33</v>
      </c>
      <c r="Q3386" t="s">
        <v>8317</v>
      </c>
      <c r="R3386" t="s">
        <v>8318</v>
      </c>
      <c r="S3386" t="s">
        <v>8271</v>
      </c>
      <c r="T3386" t="b">
        <v>1</v>
      </c>
    </row>
    <row r="3387" spans="1:20" ht="66" x14ac:dyDescent="0.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 s="9">
        <f>(I3387/86400)+25569+(-5/24)</f>
        <v>41983.659166666665</v>
      </c>
      <c r="K3387">
        <v>1415652552</v>
      </c>
      <c r="L3387" s="9">
        <f>($K3387/86400)+DATE(1970,1,1)</f>
        <v>41953.8675</v>
      </c>
      <c r="M3387" t="b">
        <v>0</v>
      </c>
      <c r="N3387">
        <v>15</v>
      </c>
      <c r="O3387" s="5">
        <f>($E3387/$D3387)*100</f>
        <v>100</v>
      </c>
      <c r="P3387">
        <f>AVERAGE($E3387,$N3387)</f>
        <v>1007.5</v>
      </c>
      <c r="Q3387" t="s">
        <v>8317</v>
      </c>
      <c r="R3387" t="s">
        <v>8318</v>
      </c>
      <c r="S3387" t="s">
        <v>8271</v>
      </c>
      <c r="T3387" t="b">
        <v>1</v>
      </c>
    </row>
    <row r="3388" spans="1:20" ht="66" x14ac:dyDescent="0.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 s="9">
        <f>(I3388/86400)+25569+(-5/24)</f>
        <v>41976.436412037037</v>
      </c>
      <c r="K3388">
        <v>1415028506</v>
      </c>
      <c r="L3388" s="9">
        <f>($K3388/86400)+DATE(1970,1,1)</f>
        <v>41946.644745370373</v>
      </c>
      <c r="M3388" t="b">
        <v>0</v>
      </c>
      <c r="N3388">
        <v>41</v>
      </c>
      <c r="O3388" s="5">
        <f>($E3388/$D3388)*100</f>
        <v>105</v>
      </c>
      <c r="P3388">
        <f>AVERAGE($E3388,$N3388)</f>
        <v>1070.5</v>
      </c>
      <c r="Q3388" t="s">
        <v>8317</v>
      </c>
      <c r="R3388" t="s">
        <v>8318</v>
      </c>
      <c r="S3388" t="s">
        <v>8271</v>
      </c>
      <c r="T3388" t="b">
        <v>1</v>
      </c>
    </row>
    <row r="3389" spans="1:20" ht="66" x14ac:dyDescent="0.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 s="9">
        <f>(I3389/86400)+25569+(-5/24)</f>
        <v>41987.554259259261</v>
      </c>
      <c r="K3389">
        <v>1415125088</v>
      </c>
      <c r="L3389" s="9">
        <f>($K3389/86400)+DATE(1970,1,1)</f>
        <v>41947.762592592597</v>
      </c>
      <c r="M3389" t="b">
        <v>0</v>
      </c>
      <c r="N3389">
        <v>35</v>
      </c>
      <c r="O3389" s="5">
        <f>($E3389/$D3389)*100</f>
        <v>116.86666666666667</v>
      </c>
      <c r="P3389">
        <f>AVERAGE($E3389,$N3389)</f>
        <v>1770.5</v>
      </c>
      <c r="Q3389" t="s">
        <v>8317</v>
      </c>
      <c r="R3389" t="s">
        <v>8318</v>
      </c>
      <c r="S3389" t="s">
        <v>8271</v>
      </c>
      <c r="T3389" t="b">
        <v>1</v>
      </c>
    </row>
    <row r="3390" spans="1:20" ht="66" x14ac:dyDescent="0.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 s="9">
        <f>(I3390/86400)+25569+(-5/24)</f>
        <v>42173.252789351849</v>
      </c>
      <c r="K3390">
        <v>1432033441</v>
      </c>
      <c r="L3390" s="9">
        <f>($K3390/86400)+DATE(1970,1,1)</f>
        <v>42143.461122685185</v>
      </c>
      <c r="M3390" t="b">
        <v>0</v>
      </c>
      <c r="N3390">
        <v>45</v>
      </c>
      <c r="O3390" s="5">
        <f>($E3390/$D3390)*100</f>
        <v>103.8</v>
      </c>
      <c r="P3390">
        <f>AVERAGE($E3390,$N3390)</f>
        <v>801</v>
      </c>
      <c r="Q3390" t="s">
        <v>8317</v>
      </c>
      <c r="R3390" t="s">
        <v>8318</v>
      </c>
      <c r="S3390" t="s">
        <v>8271</v>
      </c>
      <c r="T3390" t="b">
        <v>1</v>
      </c>
    </row>
    <row r="3391" spans="1:20" ht="49.5" x14ac:dyDescent="0.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 s="9">
        <f>(I3391/86400)+25569+(-5/24)</f>
        <v>42524.355115740742</v>
      </c>
      <c r="K3391">
        <v>1462368682</v>
      </c>
      <c r="L3391" s="9">
        <f>($K3391/86400)+DATE(1970,1,1)</f>
        <v>42494.563449074078</v>
      </c>
      <c r="M3391" t="b">
        <v>0</v>
      </c>
      <c r="N3391">
        <v>62</v>
      </c>
      <c r="O3391" s="5">
        <f>($E3391/$D3391)*100</f>
        <v>114.5</v>
      </c>
      <c r="P3391">
        <f>AVERAGE($E3391,$N3391)</f>
        <v>5756</v>
      </c>
      <c r="Q3391" t="s">
        <v>8317</v>
      </c>
      <c r="R3391" t="s">
        <v>8318</v>
      </c>
      <c r="S3391" t="s">
        <v>8271</v>
      </c>
      <c r="T3391" t="b">
        <v>1</v>
      </c>
    </row>
    <row r="3392" spans="1:20" ht="66" x14ac:dyDescent="0.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 s="9">
        <f>(I3392/86400)+25569+(-5/24)</f>
        <v>41830.566493055558</v>
      </c>
      <c r="K3392">
        <v>1403721345</v>
      </c>
      <c r="L3392" s="9">
        <f>($K3392/86400)+DATE(1970,1,1)</f>
        <v>41815.774826388893</v>
      </c>
      <c r="M3392" t="b">
        <v>0</v>
      </c>
      <c r="N3392">
        <v>22</v>
      </c>
      <c r="O3392" s="5">
        <f>($E3392/$D3392)*100</f>
        <v>102.4</v>
      </c>
      <c r="P3392">
        <f>AVERAGE($E3392,$N3392)</f>
        <v>779</v>
      </c>
      <c r="Q3392" t="s">
        <v>8317</v>
      </c>
      <c r="R3392" t="s">
        <v>8318</v>
      </c>
      <c r="S3392" t="s">
        <v>8271</v>
      </c>
      <c r="T3392" t="b">
        <v>1</v>
      </c>
    </row>
    <row r="3393" spans="1:20" ht="66" x14ac:dyDescent="0.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 s="9">
        <f>(I3393/86400)+25569+(-5/24)</f>
        <v>41859.727777777771</v>
      </c>
      <c r="K3393">
        <v>1404997548</v>
      </c>
      <c r="L3393" s="9">
        <f>($K3393/86400)+DATE(1970,1,1)</f>
        <v>41830.545694444445</v>
      </c>
      <c r="M3393" t="b">
        <v>0</v>
      </c>
      <c r="N3393">
        <v>18</v>
      </c>
      <c r="O3393" s="5">
        <f>($E3393/$D3393)*100</f>
        <v>223</v>
      </c>
      <c r="P3393">
        <f>AVERAGE($E3393,$N3393)</f>
        <v>566.5</v>
      </c>
      <c r="Q3393" t="s">
        <v>8317</v>
      </c>
      <c r="R3393" t="s">
        <v>8318</v>
      </c>
      <c r="S3393" t="s">
        <v>8271</v>
      </c>
      <c r="T3393" t="b">
        <v>1</v>
      </c>
    </row>
    <row r="3394" spans="1:20" ht="66" x14ac:dyDescent="0.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 s="9">
        <f>(I3394/86400)+25569+(-5/24)</f>
        <v>42496.63721064815</v>
      </c>
      <c r="K3394">
        <v>1458245855</v>
      </c>
      <c r="L3394" s="9">
        <f>($K3394/86400)+DATE(1970,1,1)</f>
        <v>42446.845543981486</v>
      </c>
      <c r="M3394" t="b">
        <v>0</v>
      </c>
      <c r="N3394">
        <v>12</v>
      </c>
      <c r="O3394" s="5">
        <f>($E3394/$D3394)*100</f>
        <v>100</v>
      </c>
      <c r="P3394">
        <f>AVERAGE($E3394,$N3394)</f>
        <v>256</v>
      </c>
      <c r="Q3394" t="s">
        <v>8317</v>
      </c>
      <c r="R3394" t="s">
        <v>8318</v>
      </c>
      <c r="S3394" t="s">
        <v>8271</v>
      </c>
      <c r="T3394" t="b">
        <v>1</v>
      </c>
    </row>
    <row r="3395" spans="1:20" ht="49.5" x14ac:dyDescent="0.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 s="9">
        <f>(I3395/86400)+25569+(-5/24)</f>
        <v>41948.823611111111</v>
      </c>
      <c r="K3395">
        <v>1413065230</v>
      </c>
      <c r="L3395" s="9">
        <f>($K3395/86400)+DATE(1970,1,1)</f>
        <v>41923.921643518523</v>
      </c>
      <c r="M3395" t="b">
        <v>0</v>
      </c>
      <c r="N3395">
        <v>44</v>
      </c>
      <c r="O3395" s="5">
        <f>($E3395/$D3395)*100</f>
        <v>105.80000000000001</v>
      </c>
      <c r="P3395">
        <f>AVERAGE($E3395,$N3395)</f>
        <v>815.5</v>
      </c>
      <c r="Q3395" t="s">
        <v>8317</v>
      </c>
      <c r="R3395" t="s">
        <v>8318</v>
      </c>
      <c r="S3395" t="s">
        <v>8271</v>
      </c>
      <c r="T3395" t="b">
        <v>1</v>
      </c>
    </row>
    <row r="3396" spans="1:20" ht="66" x14ac:dyDescent="0.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 s="9">
        <f>(I3396/86400)+25569+(-5/24)</f>
        <v>41847.387094907404</v>
      </c>
      <c r="K3396">
        <v>1403878645</v>
      </c>
      <c r="L3396" s="9">
        <f>($K3396/86400)+DATE(1970,1,1)</f>
        <v>41817.59542824074</v>
      </c>
      <c r="M3396" t="b">
        <v>0</v>
      </c>
      <c r="N3396">
        <v>27</v>
      </c>
      <c r="O3396" s="5">
        <f>($E3396/$D3396)*100</f>
        <v>142.36363636363635</v>
      </c>
      <c r="P3396">
        <f>AVERAGE($E3396,$N3396)</f>
        <v>405</v>
      </c>
      <c r="Q3396" t="s">
        <v>8317</v>
      </c>
      <c r="R3396" t="s">
        <v>8318</v>
      </c>
      <c r="S3396" t="s">
        <v>8271</v>
      </c>
      <c r="T3396" t="b">
        <v>1</v>
      </c>
    </row>
    <row r="3397" spans="1:20" ht="33" x14ac:dyDescent="0.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 s="9">
        <f>(I3397/86400)+25569+(-5/24)</f>
        <v>42154.548611111109</v>
      </c>
      <c r="K3397">
        <v>1431795944</v>
      </c>
      <c r="L3397" s="9">
        <f>($K3397/86400)+DATE(1970,1,1)</f>
        <v>42140.712314814809</v>
      </c>
      <c r="M3397" t="b">
        <v>0</v>
      </c>
      <c r="N3397">
        <v>38</v>
      </c>
      <c r="O3397" s="5">
        <f>($E3397/$D3397)*100</f>
        <v>184</v>
      </c>
      <c r="P3397">
        <f>AVERAGE($E3397,$N3397)</f>
        <v>479</v>
      </c>
      <c r="Q3397" t="s">
        <v>8317</v>
      </c>
      <c r="R3397" t="s">
        <v>8318</v>
      </c>
      <c r="S3397" t="s">
        <v>8271</v>
      </c>
      <c r="T3397" t="b">
        <v>1</v>
      </c>
    </row>
    <row r="3398" spans="1:20" ht="49.5" x14ac:dyDescent="0.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 s="9">
        <f>(I3398/86400)+25569+(-5/24)</f>
        <v>41790.957638888889</v>
      </c>
      <c r="K3398">
        <v>1399286589</v>
      </c>
      <c r="L3398" s="9">
        <f>($K3398/86400)+DATE(1970,1,1)</f>
        <v>41764.446631944447</v>
      </c>
      <c r="M3398" t="b">
        <v>0</v>
      </c>
      <c r="N3398">
        <v>28</v>
      </c>
      <c r="O3398" s="5">
        <f>($E3398/$D3398)*100</f>
        <v>104.33333333333333</v>
      </c>
      <c r="P3398">
        <f>AVERAGE($E3398,$N3398)</f>
        <v>796.5</v>
      </c>
      <c r="Q3398" t="s">
        <v>8317</v>
      </c>
      <c r="R3398" t="s">
        <v>8318</v>
      </c>
      <c r="S3398" t="s">
        <v>8271</v>
      </c>
      <c r="T3398" t="b">
        <v>1</v>
      </c>
    </row>
    <row r="3399" spans="1:20" ht="49.5" x14ac:dyDescent="0.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 s="9">
        <f>(I3399/86400)+25569+(-5/24)</f>
        <v>42418.708333333336</v>
      </c>
      <c r="K3399">
        <v>1452338929</v>
      </c>
      <c r="L3399" s="9">
        <f>($K3399/86400)+DATE(1970,1,1)</f>
        <v>42378.478344907402</v>
      </c>
      <c r="M3399" t="b">
        <v>0</v>
      </c>
      <c r="N3399">
        <v>24</v>
      </c>
      <c r="O3399" s="5">
        <f>($E3399/$D3399)*100</f>
        <v>112.00000000000001</v>
      </c>
      <c r="P3399">
        <f>AVERAGE($E3399,$N3399)</f>
        <v>152</v>
      </c>
      <c r="Q3399" t="s">
        <v>8317</v>
      </c>
      <c r="R3399" t="s">
        <v>8318</v>
      </c>
      <c r="S3399" t="s">
        <v>8271</v>
      </c>
      <c r="T3399" t="b">
        <v>1</v>
      </c>
    </row>
    <row r="3400" spans="1:20" ht="66" x14ac:dyDescent="0.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 s="9">
        <f>(I3400/86400)+25569+(-5/24)</f>
        <v>41964.499999999993</v>
      </c>
      <c r="K3400">
        <v>1414605776</v>
      </c>
      <c r="L3400" s="9">
        <f>($K3400/86400)+DATE(1970,1,1)</f>
        <v>41941.752037037033</v>
      </c>
      <c r="M3400" t="b">
        <v>0</v>
      </c>
      <c r="N3400">
        <v>65</v>
      </c>
      <c r="O3400" s="5">
        <f>($E3400/$D3400)*100</f>
        <v>111.07499999999999</v>
      </c>
      <c r="P3400">
        <f>AVERAGE($E3400,$N3400)</f>
        <v>2254</v>
      </c>
      <c r="Q3400" t="s">
        <v>8317</v>
      </c>
      <c r="R3400" t="s">
        <v>8318</v>
      </c>
      <c r="S3400" t="s">
        <v>8271</v>
      </c>
      <c r="T3400" t="b">
        <v>1</v>
      </c>
    </row>
    <row r="3401" spans="1:20" ht="66" x14ac:dyDescent="0.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 s="9">
        <f>(I3401/86400)+25569+(-5/24)</f>
        <v>42056.712094907409</v>
      </c>
      <c r="K3401">
        <v>1421964325</v>
      </c>
      <c r="L3401" s="9">
        <f>($K3401/86400)+DATE(1970,1,1)</f>
        <v>42026.920428240745</v>
      </c>
      <c r="M3401" t="b">
        <v>0</v>
      </c>
      <c r="N3401">
        <v>46</v>
      </c>
      <c r="O3401" s="5">
        <f>($E3401/$D3401)*100</f>
        <v>103.75000000000001</v>
      </c>
      <c r="P3401">
        <f>AVERAGE($E3401,$N3401)</f>
        <v>645.5</v>
      </c>
      <c r="Q3401" t="s">
        <v>8317</v>
      </c>
      <c r="R3401" t="s">
        <v>8318</v>
      </c>
      <c r="S3401" t="s">
        <v>8271</v>
      </c>
      <c r="T3401" t="b">
        <v>1</v>
      </c>
    </row>
    <row r="3402" spans="1:20" ht="66" x14ac:dyDescent="0.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 s="9">
        <f>(I3402/86400)+25569+(-5/24)</f>
        <v>41879.745532407404</v>
      </c>
      <c r="K3402">
        <v>1405378414</v>
      </c>
      <c r="L3402" s="9">
        <f>($K3402/86400)+DATE(1970,1,1)</f>
        <v>41834.953865740739</v>
      </c>
      <c r="M3402" t="b">
        <v>0</v>
      </c>
      <c r="N3402">
        <v>85</v>
      </c>
      <c r="O3402" s="5">
        <f>($E3402/$D3402)*100</f>
        <v>100.41</v>
      </c>
      <c r="P3402">
        <f>AVERAGE($E3402,$N3402)</f>
        <v>5063</v>
      </c>
      <c r="Q3402" t="s">
        <v>8317</v>
      </c>
      <c r="R3402" t="s">
        <v>8318</v>
      </c>
      <c r="S3402" t="s">
        <v>8271</v>
      </c>
      <c r="T3402" t="b">
        <v>1</v>
      </c>
    </row>
    <row r="3403" spans="1:20" ht="66" x14ac:dyDescent="0.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 s="9">
        <f>(I3403/86400)+25569+(-5/24)</f>
        <v>42223.5155787037</v>
      </c>
      <c r="K3403">
        <v>1436376146</v>
      </c>
      <c r="L3403" s="9">
        <f>($K3403/86400)+DATE(1970,1,1)</f>
        <v>42193.723912037036</v>
      </c>
      <c r="M3403" t="b">
        <v>0</v>
      </c>
      <c r="N3403">
        <v>66</v>
      </c>
      <c r="O3403" s="5">
        <f>($E3403/$D3403)*100</f>
        <v>101.86206896551724</v>
      </c>
      <c r="P3403">
        <f>AVERAGE($E3403,$N3403)</f>
        <v>1510</v>
      </c>
      <c r="Q3403" t="s">
        <v>8317</v>
      </c>
      <c r="R3403" t="s">
        <v>8318</v>
      </c>
      <c r="S3403" t="s">
        <v>8271</v>
      </c>
      <c r="T3403" t="b">
        <v>1</v>
      </c>
    </row>
    <row r="3404" spans="1:20" ht="49.5" x14ac:dyDescent="0.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 s="9">
        <f>(I3404/86400)+25569+(-5/24)</f>
        <v>42319.896527777775</v>
      </c>
      <c r="K3404">
        <v>1444747843</v>
      </c>
      <c r="L3404" s="9">
        <f>($K3404/86400)+DATE(1970,1,1)</f>
        <v>42290.61855324074</v>
      </c>
      <c r="M3404" t="b">
        <v>0</v>
      </c>
      <c r="N3404">
        <v>165</v>
      </c>
      <c r="O3404" s="5">
        <f>($E3404/$D3404)*100</f>
        <v>109.76666666666665</v>
      </c>
      <c r="P3404">
        <f>AVERAGE($E3404,$N3404)</f>
        <v>8315</v>
      </c>
      <c r="Q3404" t="s">
        <v>8317</v>
      </c>
      <c r="R3404" t="s">
        <v>8318</v>
      </c>
      <c r="S3404" t="s">
        <v>8271</v>
      </c>
      <c r="T3404" t="b">
        <v>1</v>
      </c>
    </row>
    <row r="3405" spans="1:20" ht="49.5" x14ac:dyDescent="0.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 s="9">
        <f>(I3405/86400)+25569+(-5/24)</f>
        <v>42180.253749999996</v>
      </c>
      <c r="K3405">
        <v>1432638324</v>
      </c>
      <c r="L3405" s="9">
        <f>($K3405/86400)+DATE(1970,1,1)</f>
        <v>42150.462083333332</v>
      </c>
      <c r="M3405" t="b">
        <v>0</v>
      </c>
      <c r="N3405">
        <v>17</v>
      </c>
      <c r="O3405" s="5">
        <f>($E3405/$D3405)*100</f>
        <v>100</v>
      </c>
      <c r="P3405">
        <f>AVERAGE($E3405,$N3405)</f>
        <v>1008.5</v>
      </c>
      <c r="Q3405" t="s">
        <v>8317</v>
      </c>
      <c r="R3405" t="s">
        <v>8318</v>
      </c>
      <c r="S3405" t="s">
        <v>8271</v>
      </c>
      <c r="T3405" t="b">
        <v>1</v>
      </c>
    </row>
    <row r="3406" spans="1:20" ht="66" x14ac:dyDescent="0.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 s="9">
        <f>(I3406/86400)+25569+(-5/24)</f>
        <v>42172.295162037037</v>
      </c>
      <c r="K3406">
        <v>1432814702</v>
      </c>
      <c r="L3406" s="9">
        <f>($K3406/86400)+DATE(1970,1,1)</f>
        <v>42152.503495370373</v>
      </c>
      <c r="M3406" t="b">
        <v>0</v>
      </c>
      <c r="N3406">
        <v>3</v>
      </c>
      <c r="O3406" s="5">
        <f>($E3406/$D3406)*100</f>
        <v>122</v>
      </c>
      <c r="P3406">
        <f>AVERAGE($E3406,$N3406)</f>
        <v>306.5</v>
      </c>
      <c r="Q3406" t="s">
        <v>8317</v>
      </c>
      <c r="R3406" t="s">
        <v>8318</v>
      </c>
      <c r="S3406" t="s">
        <v>8271</v>
      </c>
      <c r="T3406" t="b">
        <v>1</v>
      </c>
    </row>
    <row r="3407" spans="1:20" ht="49.5" x14ac:dyDescent="0.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 s="9">
        <f>(I3407/86400)+25569+(-5/24)</f>
        <v>42430.790972222218</v>
      </c>
      <c r="K3407">
        <v>1455063886</v>
      </c>
      <c r="L3407" s="9">
        <f>($K3407/86400)+DATE(1970,1,1)</f>
        <v>42410.017199074078</v>
      </c>
      <c r="M3407" t="b">
        <v>0</v>
      </c>
      <c r="N3407">
        <v>17</v>
      </c>
      <c r="O3407" s="5">
        <f>($E3407/$D3407)*100</f>
        <v>137.57142857142856</v>
      </c>
      <c r="P3407">
        <f>AVERAGE($E3407,$N3407)</f>
        <v>249.25</v>
      </c>
      <c r="Q3407" t="s">
        <v>8317</v>
      </c>
      <c r="R3407" t="s">
        <v>8318</v>
      </c>
      <c r="S3407" t="s">
        <v>8271</v>
      </c>
      <c r="T3407" t="b">
        <v>1</v>
      </c>
    </row>
    <row r="3408" spans="1:20" ht="49.5" x14ac:dyDescent="0.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 s="9">
        <f>(I3408/86400)+25569+(-5/24)</f>
        <v>41836.284444444442</v>
      </c>
      <c r="K3408">
        <v>1401623376</v>
      </c>
      <c r="L3408" s="9">
        <f>($K3408/86400)+DATE(1970,1,1)</f>
        <v>41791.492777777778</v>
      </c>
      <c r="M3408" t="b">
        <v>0</v>
      </c>
      <c r="N3408">
        <v>91</v>
      </c>
      <c r="O3408" s="5">
        <f>($E3408/$D3408)*100</f>
        <v>100.31000000000002</v>
      </c>
      <c r="P3408">
        <f>AVERAGE($E3408,$N3408)</f>
        <v>5061</v>
      </c>
      <c r="Q3408" t="s">
        <v>8317</v>
      </c>
      <c r="R3408" t="s">
        <v>8318</v>
      </c>
      <c r="S3408" t="s">
        <v>8271</v>
      </c>
      <c r="T3408" t="b">
        <v>1</v>
      </c>
    </row>
    <row r="3409" spans="1:20" ht="66" x14ac:dyDescent="0.3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 s="9">
        <f>(I3409/86400)+25569+(-5/24)</f>
        <v>41826.21399305555</v>
      </c>
      <c r="K3409">
        <v>1402049289</v>
      </c>
      <c r="L3409" s="9">
        <f>($K3409/86400)+DATE(1970,1,1)</f>
        <v>41796.422326388885</v>
      </c>
      <c r="M3409" t="b">
        <v>0</v>
      </c>
      <c r="N3409">
        <v>67</v>
      </c>
      <c r="O3409" s="5">
        <f>($E3409/$D3409)*100</f>
        <v>107.1</v>
      </c>
      <c r="P3409">
        <f>AVERAGE($E3409,$N3409)</f>
        <v>1104.5</v>
      </c>
      <c r="Q3409" t="s">
        <v>8317</v>
      </c>
      <c r="R3409" t="s">
        <v>8318</v>
      </c>
      <c r="S3409" t="s">
        <v>8271</v>
      </c>
      <c r="T3409" t="b">
        <v>1</v>
      </c>
    </row>
    <row r="3410" spans="1:20" ht="49.5" x14ac:dyDescent="0.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 s="9">
        <f>(I3410/86400)+25569+(-5/24)</f>
        <v>41838.78361111111</v>
      </c>
      <c r="K3410">
        <v>1403135304</v>
      </c>
      <c r="L3410" s="9">
        <f>($K3410/86400)+DATE(1970,1,1)</f>
        <v>41808.991944444446</v>
      </c>
      <c r="M3410" t="b">
        <v>0</v>
      </c>
      <c r="N3410">
        <v>18</v>
      </c>
      <c r="O3410" s="5">
        <f>($E3410/$D3410)*100</f>
        <v>211</v>
      </c>
      <c r="P3410">
        <f>AVERAGE($E3410,$N3410)</f>
        <v>536.5</v>
      </c>
      <c r="Q3410" t="s">
        <v>8317</v>
      </c>
      <c r="R3410" t="s">
        <v>8318</v>
      </c>
      <c r="S3410" t="s">
        <v>8271</v>
      </c>
      <c r="T3410" t="b">
        <v>1</v>
      </c>
    </row>
    <row r="3411" spans="1:20" ht="49.5" x14ac:dyDescent="0.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 s="9">
        <f>(I3411/86400)+25569+(-5/24)</f>
        <v>42582.665277777771</v>
      </c>
      <c r="K3411">
        <v>1466710358</v>
      </c>
      <c r="L3411" s="9">
        <f>($K3411/86400)+DATE(1970,1,1)</f>
        <v>42544.814328703702</v>
      </c>
      <c r="M3411" t="b">
        <v>0</v>
      </c>
      <c r="N3411">
        <v>21</v>
      </c>
      <c r="O3411" s="5">
        <f>($E3411/$D3411)*100</f>
        <v>123.6</v>
      </c>
      <c r="P3411">
        <f>AVERAGE($E3411,$N3411)</f>
        <v>319.5</v>
      </c>
      <c r="Q3411" t="s">
        <v>8317</v>
      </c>
      <c r="R3411" t="s">
        <v>8318</v>
      </c>
      <c r="S3411" t="s">
        <v>8271</v>
      </c>
      <c r="T3411" t="b">
        <v>1</v>
      </c>
    </row>
    <row r="3412" spans="1:20" ht="66" x14ac:dyDescent="0.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 s="9">
        <f>(I3412/86400)+25569+(-5/24)</f>
        <v>42527.083333333336</v>
      </c>
      <c r="K3412">
        <v>1462841990</v>
      </c>
      <c r="L3412" s="9">
        <f>($K3412/86400)+DATE(1970,1,1)</f>
        <v>42500.041550925926</v>
      </c>
      <c r="M3412" t="b">
        <v>0</v>
      </c>
      <c r="N3412">
        <v>40</v>
      </c>
      <c r="O3412" s="5">
        <f>($E3412/$D3412)*100</f>
        <v>108.5</v>
      </c>
      <c r="P3412">
        <f>AVERAGE($E3412,$N3412)</f>
        <v>1647.5</v>
      </c>
      <c r="Q3412" t="s">
        <v>8317</v>
      </c>
      <c r="R3412" t="s">
        <v>8318</v>
      </c>
      <c r="S3412" t="s">
        <v>8271</v>
      </c>
      <c r="T3412" t="b">
        <v>1</v>
      </c>
    </row>
    <row r="3413" spans="1:20" ht="66" x14ac:dyDescent="0.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 s="9">
        <f>(I3413/86400)+25569+(-5/24)</f>
        <v>42284.814490740733</v>
      </c>
      <c r="K3413">
        <v>1442536372</v>
      </c>
      <c r="L3413" s="9">
        <f>($K3413/86400)+DATE(1970,1,1)</f>
        <v>42265.022824074069</v>
      </c>
      <c r="M3413" t="b">
        <v>0</v>
      </c>
      <c r="N3413">
        <v>78</v>
      </c>
      <c r="O3413" s="5">
        <f>($E3413/$D3413)*100</f>
        <v>103.56666666666668</v>
      </c>
      <c r="P3413">
        <f>AVERAGE($E3413,$N3413)</f>
        <v>7806.5</v>
      </c>
      <c r="Q3413" t="s">
        <v>8317</v>
      </c>
      <c r="R3413" t="s">
        <v>8318</v>
      </c>
      <c r="S3413" t="s">
        <v>8271</v>
      </c>
      <c r="T3413" t="b">
        <v>1</v>
      </c>
    </row>
    <row r="3414" spans="1:20" ht="66" x14ac:dyDescent="0.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 s="9">
        <f>(I3414/86400)+25569+(-5/24)</f>
        <v>41909.750717592593</v>
      </c>
      <c r="K3414">
        <v>1409266862</v>
      </c>
      <c r="L3414" s="9">
        <f>($K3414/86400)+DATE(1970,1,1)</f>
        <v>41879.959050925929</v>
      </c>
      <c r="M3414" t="b">
        <v>0</v>
      </c>
      <c r="N3414">
        <v>26</v>
      </c>
      <c r="O3414" s="5">
        <f>($E3414/$D3414)*100</f>
        <v>100</v>
      </c>
      <c r="P3414">
        <f>AVERAGE($E3414,$N3414)</f>
        <v>1513</v>
      </c>
      <c r="Q3414" t="s">
        <v>8317</v>
      </c>
      <c r="R3414" t="s">
        <v>8318</v>
      </c>
      <c r="S3414" t="s">
        <v>8271</v>
      </c>
      <c r="T3414" t="b">
        <v>1</v>
      </c>
    </row>
    <row r="3415" spans="1:20" ht="66" x14ac:dyDescent="0.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 s="9">
        <f>(I3415/86400)+25569+(-5/24)</f>
        <v>42062.999305555553</v>
      </c>
      <c r="K3415">
        <v>1424280938</v>
      </c>
      <c r="L3415" s="9">
        <f>($K3415/86400)+DATE(1970,1,1)</f>
        <v>42053.733078703706</v>
      </c>
      <c r="M3415" t="b">
        <v>0</v>
      </c>
      <c r="N3415">
        <v>14</v>
      </c>
      <c r="O3415" s="5">
        <f>($E3415/$D3415)*100</f>
        <v>130</v>
      </c>
      <c r="P3415">
        <f>AVERAGE($E3415,$N3415)</f>
        <v>332</v>
      </c>
      <c r="Q3415" t="s">
        <v>8317</v>
      </c>
      <c r="R3415" t="s">
        <v>8318</v>
      </c>
      <c r="S3415" t="s">
        <v>8271</v>
      </c>
      <c r="T3415" t="b">
        <v>1</v>
      </c>
    </row>
    <row r="3416" spans="1:20" ht="49.5" x14ac:dyDescent="0.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 s="9">
        <f>(I3416/86400)+25569+(-5/24)</f>
        <v>42705.124305555553</v>
      </c>
      <c r="K3416">
        <v>1478030325</v>
      </c>
      <c r="L3416" s="9">
        <f>($K3416/86400)+DATE(1970,1,1)</f>
        <v>42675.832465277781</v>
      </c>
      <c r="M3416" t="b">
        <v>0</v>
      </c>
      <c r="N3416">
        <v>44</v>
      </c>
      <c r="O3416" s="5">
        <f>($E3416/$D3416)*100</f>
        <v>103.49999999999999</v>
      </c>
      <c r="P3416">
        <f>AVERAGE($E3416,$N3416)</f>
        <v>1574.5</v>
      </c>
      <c r="Q3416" t="s">
        <v>8317</v>
      </c>
      <c r="R3416" t="s">
        <v>8318</v>
      </c>
      <c r="S3416" t="s">
        <v>8271</v>
      </c>
      <c r="T3416" t="b">
        <v>1</v>
      </c>
    </row>
    <row r="3417" spans="1:20" ht="49.5" x14ac:dyDescent="0.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 s="9">
        <f>(I3417/86400)+25569+(-5/24)</f>
        <v>42477.770833333336</v>
      </c>
      <c r="K3417">
        <v>1459999656</v>
      </c>
      <c r="L3417" s="9">
        <f>($K3417/86400)+DATE(1970,1,1)</f>
        <v>42467.144166666665</v>
      </c>
      <c r="M3417" t="b">
        <v>0</v>
      </c>
      <c r="N3417">
        <v>9</v>
      </c>
      <c r="O3417" s="5">
        <f>($E3417/$D3417)*100</f>
        <v>100</v>
      </c>
      <c r="P3417">
        <f>AVERAGE($E3417,$N3417)</f>
        <v>104.5</v>
      </c>
      <c r="Q3417" t="s">
        <v>8317</v>
      </c>
      <c r="R3417" t="s">
        <v>8318</v>
      </c>
      <c r="S3417" t="s">
        <v>8271</v>
      </c>
      <c r="T3417" t="b">
        <v>1</v>
      </c>
    </row>
    <row r="3418" spans="1:20" ht="66" x14ac:dyDescent="0.3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 s="9">
        <f>(I3418/86400)+25569+(-5/24)</f>
        <v>42117.562499999993</v>
      </c>
      <c r="K3418">
        <v>1427363645</v>
      </c>
      <c r="L3418" s="9">
        <f>($K3418/86400)+DATE(1970,1,1)</f>
        <v>42089.412557870368</v>
      </c>
      <c r="M3418" t="b">
        <v>0</v>
      </c>
      <c r="N3418">
        <v>30</v>
      </c>
      <c r="O3418" s="5">
        <f>($E3418/$D3418)*100</f>
        <v>119.6</v>
      </c>
      <c r="P3418">
        <f>AVERAGE($E3418,$N3418)</f>
        <v>2407</v>
      </c>
      <c r="Q3418" t="s">
        <v>8317</v>
      </c>
      <c r="R3418" t="s">
        <v>8318</v>
      </c>
      <c r="S3418" t="s">
        <v>8271</v>
      </c>
      <c r="T3418" t="b">
        <v>1</v>
      </c>
    </row>
    <row r="3419" spans="1:20" ht="66" x14ac:dyDescent="0.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 s="9">
        <f>(I3419/86400)+25569+(-5/24)</f>
        <v>41937.821527777771</v>
      </c>
      <c r="K3419">
        <v>1410558948</v>
      </c>
      <c r="L3419" s="9">
        <f>($K3419/86400)+DATE(1970,1,1)</f>
        <v>41894.91375</v>
      </c>
      <c r="M3419" t="b">
        <v>0</v>
      </c>
      <c r="N3419">
        <v>45</v>
      </c>
      <c r="O3419" s="5">
        <f>($E3419/$D3419)*100</f>
        <v>100.00058823529412</v>
      </c>
      <c r="P3419">
        <f>AVERAGE($E3419,$N3419)</f>
        <v>872.505</v>
      </c>
      <c r="Q3419" t="s">
        <v>8317</v>
      </c>
      <c r="R3419" t="s">
        <v>8318</v>
      </c>
      <c r="S3419" t="s">
        <v>8271</v>
      </c>
      <c r="T3419" t="b">
        <v>1</v>
      </c>
    </row>
    <row r="3420" spans="1:20" ht="66" x14ac:dyDescent="0.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 s="9">
        <f>(I3420/86400)+25569+(-5/24)</f>
        <v>41782.626238425924</v>
      </c>
      <c r="K3420">
        <v>1398283307</v>
      </c>
      <c r="L3420" s="9">
        <f>($K3420/86400)+DATE(1970,1,1)</f>
        <v>41752.83457175926</v>
      </c>
      <c r="M3420" t="b">
        <v>0</v>
      </c>
      <c r="N3420">
        <v>56</v>
      </c>
      <c r="O3420" s="5">
        <f>($E3420/$D3420)*100</f>
        <v>100.875</v>
      </c>
      <c r="P3420">
        <f>AVERAGE($E3420,$N3420)</f>
        <v>2045.5</v>
      </c>
      <c r="Q3420" t="s">
        <v>8317</v>
      </c>
      <c r="R3420" t="s">
        <v>8318</v>
      </c>
      <c r="S3420" t="s">
        <v>8271</v>
      </c>
      <c r="T3420" t="b">
        <v>1</v>
      </c>
    </row>
    <row r="3421" spans="1:20" ht="66" x14ac:dyDescent="0.3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 s="9">
        <f>(I3421/86400)+25569+(-5/24)</f>
        <v>42466.687499999993</v>
      </c>
      <c r="K3421">
        <v>1458416585</v>
      </c>
      <c r="L3421" s="9">
        <f>($K3421/86400)+DATE(1970,1,1)</f>
        <v>42448.821585648147</v>
      </c>
      <c r="M3421" t="b">
        <v>0</v>
      </c>
      <c r="N3421">
        <v>46</v>
      </c>
      <c r="O3421" s="5">
        <f>($E3421/$D3421)*100</f>
        <v>106.54545454545455</v>
      </c>
      <c r="P3421">
        <f>AVERAGE($E3421,$N3421)</f>
        <v>1488</v>
      </c>
      <c r="Q3421" t="s">
        <v>8317</v>
      </c>
      <c r="R3421" t="s">
        <v>8318</v>
      </c>
      <c r="S3421" t="s">
        <v>8271</v>
      </c>
      <c r="T3421" t="b">
        <v>1</v>
      </c>
    </row>
    <row r="3422" spans="1:20" ht="49.5" x14ac:dyDescent="0.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 s="9">
        <f>(I3422/86400)+25569+(-5/24)</f>
        <v>42413.791666666664</v>
      </c>
      <c r="K3422">
        <v>1454638202</v>
      </c>
      <c r="L3422" s="9">
        <f>($K3422/86400)+DATE(1970,1,1)</f>
        <v>42405.090300925927</v>
      </c>
      <c r="M3422" t="b">
        <v>0</v>
      </c>
      <c r="N3422">
        <v>34</v>
      </c>
      <c r="O3422" s="5">
        <f>($E3422/$D3422)*100</f>
        <v>138</v>
      </c>
      <c r="P3422">
        <f>AVERAGE($E3422,$N3422)</f>
        <v>500</v>
      </c>
      <c r="Q3422" t="s">
        <v>8317</v>
      </c>
      <c r="R3422" t="s">
        <v>8318</v>
      </c>
      <c r="S3422" t="s">
        <v>8271</v>
      </c>
      <c r="T3422" t="b">
        <v>1</v>
      </c>
    </row>
    <row r="3423" spans="1:20" ht="66" x14ac:dyDescent="0.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 s="9">
        <f>(I3423/86400)+25569+(-5/24)</f>
        <v>42067.582905092589</v>
      </c>
      <c r="K3423">
        <v>1422903563</v>
      </c>
      <c r="L3423" s="9">
        <f>($K3423/86400)+DATE(1970,1,1)</f>
        <v>42037.791238425925</v>
      </c>
      <c r="M3423" t="b">
        <v>0</v>
      </c>
      <c r="N3423">
        <v>98</v>
      </c>
      <c r="O3423" s="5">
        <f>($E3423/$D3423)*100</f>
        <v>101.15</v>
      </c>
      <c r="P3423">
        <f>AVERAGE($E3423,$N3423)</f>
        <v>5106.5</v>
      </c>
      <c r="Q3423" t="s">
        <v>8317</v>
      </c>
      <c r="R3423" t="s">
        <v>8318</v>
      </c>
      <c r="S3423" t="s">
        <v>8271</v>
      </c>
      <c r="T3423" t="b">
        <v>1</v>
      </c>
    </row>
    <row r="3424" spans="1:20" ht="66" x14ac:dyDescent="0.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 s="9">
        <f>(I3424/86400)+25569+(-5/24)</f>
        <v>42351.791666666664</v>
      </c>
      <c r="K3424">
        <v>1447594176</v>
      </c>
      <c r="L3424" s="9">
        <f>($K3424/86400)+DATE(1970,1,1)</f>
        <v>42323.562222222223</v>
      </c>
      <c r="M3424" t="b">
        <v>0</v>
      </c>
      <c r="N3424">
        <v>46</v>
      </c>
      <c r="O3424" s="5">
        <f>($E3424/$D3424)*100</f>
        <v>109.1</v>
      </c>
      <c r="P3424">
        <f>AVERAGE($E3424,$N3424)</f>
        <v>1659.5</v>
      </c>
      <c r="Q3424" t="s">
        <v>8317</v>
      </c>
      <c r="R3424" t="s">
        <v>8318</v>
      </c>
      <c r="S3424" t="s">
        <v>8271</v>
      </c>
      <c r="T3424" t="b">
        <v>1</v>
      </c>
    </row>
    <row r="3425" spans="1:20" ht="49.5" x14ac:dyDescent="0.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 s="9">
        <f>(I3425/86400)+25569+(-5/24)</f>
        <v>42118.703020833331</v>
      </c>
      <c r="K3425">
        <v>1427320341</v>
      </c>
      <c r="L3425" s="9">
        <f>($K3425/86400)+DATE(1970,1,1)</f>
        <v>42088.911354166667</v>
      </c>
      <c r="M3425" t="b">
        <v>0</v>
      </c>
      <c r="N3425">
        <v>10</v>
      </c>
      <c r="O3425" s="5">
        <f>($E3425/$D3425)*100</f>
        <v>140</v>
      </c>
      <c r="P3425">
        <f>AVERAGE($E3425,$N3425)</f>
        <v>180</v>
      </c>
      <c r="Q3425" t="s">
        <v>8317</v>
      </c>
      <c r="R3425" t="s">
        <v>8318</v>
      </c>
      <c r="S3425" t="s">
        <v>8271</v>
      </c>
      <c r="T3425" t="b">
        <v>1</v>
      </c>
    </row>
    <row r="3426" spans="1:20" ht="66" x14ac:dyDescent="0.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 s="9">
        <f>(I3426/86400)+25569+(-5/24)</f>
        <v>42040.082638888889</v>
      </c>
      <c r="K3426">
        <v>1421252084</v>
      </c>
      <c r="L3426" s="9">
        <f>($K3426/86400)+DATE(1970,1,1)</f>
        <v>42018.676898148144</v>
      </c>
      <c r="M3426" t="b">
        <v>0</v>
      </c>
      <c r="N3426">
        <v>76</v>
      </c>
      <c r="O3426" s="5">
        <f>($E3426/$D3426)*100</f>
        <v>103.58333333333334</v>
      </c>
      <c r="P3426">
        <f>AVERAGE($E3426,$N3426)</f>
        <v>3145.5</v>
      </c>
      <c r="Q3426" t="s">
        <v>8317</v>
      </c>
      <c r="R3426" t="s">
        <v>8318</v>
      </c>
      <c r="S3426" t="s">
        <v>8271</v>
      </c>
      <c r="T3426" t="b">
        <v>1</v>
      </c>
    </row>
    <row r="3427" spans="1:20" ht="66" x14ac:dyDescent="0.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 s="9">
        <f>(I3427/86400)+25569+(-5/24)</f>
        <v>41916.40898148148</v>
      </c>
      <c r="K3427">
        <v>1409669336</v>
      </c>
      <c r="L3427" s="9">
        <f>($K3427/86400)+DATE(1970,1,1)</f>
        <v>41884.617314814815</v>
      </c>
      <c r="M3427" t="b">
        <v>0</v>
      </c>
      <c r="N3427">
        <v>104</v>
      </c>
      <c r="O3427" s="5">
        <f>($E3427/$D3427)*100</f>
        <v>102.97033333333331</v>
      </c>
      <c r="P3427">
        <f>AVERAGE($E3427,$N3427)</f>
        <v>15497.55</v>
      </c>
      <c r="Q3427" t="s">
        <v>8317</v>
      </c>
      <c r="R3427" t="s">
        <v>8318</v>
      </c>
      <c r="S3427" t="s">
        <v>8271</v>
      </c>
      <c r="T3427" t="b">
        <v>1</v>
      </c>
    </row>
    <row r="3428" spans="1:20" ht="49.5" x14ac:dyDescent="0.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 s="9">
        <f>(I3428/86400)+25569+(-5/24)</f>
        <v>41902.875</v>
      </c>
      <c r="K3428">
        <v>1409620903</v>
      </c>
      <c r="L3428" s="9">
        <f>($K3428/86400)+DATE(1970,1,1)</f>
        <v>41884.056747685187</v>
      </c>
      <c r="M3428" t="b">
        <v>0</v>
      </c>
      <c r="N3428">
        <v>87</v>
      </c>
      <c r="O3428" s="5">
        <f>($E3428/$D3428)*100</f>
        <v>108.13333333333333</v>
      </c>
      <c r="P3428">
        <f>AVERAGE($E3428,$N3428)</f>
        <v>2071</v>
      </c>
      <c r="Q3428" t="s">
        <v>8317</v>
      </c>
      <c r="R3428" t="s">
        <v>8318</v>
      </c>
      <c r="S3428" t="s">
        <v>8271</v>
      </c>
      <c r="T3428" t="b">
        <v>1</v>
      </c>
    </row>
    <row r="3429" spans="1:20" ht="66" x14ac:dyDescent="0.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 s="9">
        <f>(I3429/86400)+25569+(-5/24)</f>
        <v>41822.436944444438</v>
      </c>
      <c r="K3429">
        <v>1401722952</v>
      </c>
      <c r="L3429" s="9">
        <f>($K3429/86400)+DATE(1970,1,1)</f>
        <v>41792.645277777774</v>
      </c>
      <c r="M3429" t="b">
        <v>0</v>
      </c>
      <c r="N3429">
        <v>29</v>
      </c>
      <c r="O3429" s="5">
        <f>($E3429/$D3429)*100</f>
        <v>100</v>
      </c>
      <c r="P3429">
        <f>AVERAGE($E3429,$N3429)</f>
        <v>764.5</v>
      </c>
      <c r="Q3429" t="s">
        <v>8317</v>
      </c>
      <c r="R3429" t="s">
        <v>8318</v>
      </c>
      <c r="S3429" t="s">
        <v>8271</v>
      </c>
      <c r="T3429" t="b">
        <v>1</v>
      </c>
    </row>
    <row r="3430" spans="1:20" ht="66" x14ac:dyDescent="0.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 s="9">
        <f>(I3430/86400)+25569+(-5/24)</f>
        <v>42063.499999999993</v>
      </c>
      <c r="K3430">
        <v>1422983847</v>
      </c>
      <c r="L3430" s="9">
        <f>($K3430/86400)+DATE(1970,1,1)</f>
        <v>42038.720451388886</v>
      </c>
      <c r="M3430" t="b">
        <v>0</v>
      </c>
      <c r="N3430">
        <v>51</v>
      </c>
      <c r="O3430" s="5">
        <f>($E3430/$D3430)*100</f>
        <v>102.75000000000001</v>
      </c>
      <c r="P3430">
        <f>AVERAGE($E3430,$N3430)</f>
        <v>1053</v>
      </c>
      <c r="Q3430" t="s">
        <v>8317</v>
      </c>
      <c r="R3430" t="s">
        <v>8318</v>
      </c>
      <c r="S3430" t="s">
        <v>8271</v>
      </c>
      <c r="T3430" t="b">
        <v>1</v>
      </c>
    </row>
    <row r="3431" spans="1:20" ht="66" x14ac:dyDescent="0.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 s="9">
        <f>(I3431/86400)+25569+(-5/24)</f>
        <v>42675.813206018516</v>
      </c>
      <c r="K3431">
        <v>1476837061</v>
      </c>
      <c r="L3431" s="9">
        <f>($K3431/86400)+DATE(1970,1,1)</f>
        <v>42662.021539351852</v>
      </c>
      <c r="M3431" t="b">
        <v>0</v>
      </c>
      <c r="N3431">
        <v>12</v>
      </c>
      <c r="O3431" s="5">
        <f>($E3431/$D3431)*100</f>
        <v>130</v>
      </c>
      <c r="P3431">
        <f>AVERAGE($E3431,$N3431)</f>
        <v>103.5</v>
      </c>
      <c r="Q3431" t="s">
        <v>8317</v>
      </c>
      <c r="R3431" t="s">
        <v>8318</v>
      </c>
      <c r="S3431" t="s">
        <v>8271</v>
      </c>
      <c r="T3431" t="b">
        <v>1</v>
      </c>
    </row>
    <row r="3432" spans="1:20" ht="66" x14ac:dyDescent="0.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 s="9">
        <f>(I3432/86400)+25569+(-5/24)</f>
        <v>41850.737280092588</v>
      </c>
      <c r="K3432">
        <v>1404168101</v>
      </c>
      <c r="L3432" s="9">
        <f>($K3432/86400)+DATE(1970,1,1)</f>
        <v>41820.945613425924</v>
      </c>
      <c r="M3432" t="b">
        <v>0</v>
      </c>
      <c r="N3432">
        <v>72</v>
      </c>
      <c r="O3432" s="5">
        <f>($E3432/$D3432)*100</f>
        <v>108.54949999999999</v>
      </c>
      <c r="P3432">
        <f>AVERAGE($E3432,$N3432)</f>
        <v>1121.4949999999999</v>
      </c>
      <c r="Q3432" t="s">
        <v>8317</v>
      </c>
      <c r="R3432" t="s">
        <v>8318</v>
      </c>
      <c r="S3432" t="s">
        <v>8271</v>
      </c>
      <c r="T3432" t="b">
        <v>1</v>
      </c>
    </row>
    <row r="3433" spans="1:20" ht="49.5" x14ac:dyDescent="0.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 s="9">
        <f>(I3433/86400)+25569+(-5/24)</f>
        <v>41869.522604166668</v>
      </c>
      <c r="K3433">
        <v>1405791153</v>
      </c>
      <c r="L3433" s="9">
        <f>($K3433/86400)+DATE(1970,1,1)</f>
        <v>41839.730937500004</v>
      </c>
      <c r="M3433" t="b">
        <v>0</v>
      </c>
      <c r="N3433">
        <v>21</v>
      </c>
      <c r="O3433" s="5">
        <f>($E3433/$D3433)*100</f>
        <v>100</v>
      </c>
      <c r="P3433">
        <f>AVERAGE($E3433,$N3433)</f>
        <v>1010.5</v>
      </c>
      <c r="Q3433" t="s">
        <v>8317</v>
      </c>
      <c r="R3433" t="s">
        <v>8318</v>
      </c>
      <c r="S3433" t="s">
        <v>8271</v>
      </c>
      <c r="T3433" t="b">
        <v>1</v>
      </c>
    </row>
    <row r="3434" spans="1:20" ht="49.5" x14ac:dyDescent="0.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 s="9">
        <f>(I3434/86400)+25569+(-5/24)</f>
        <v>42405.708333333336</v>
      </c>
      <c r="K3434">
        <v>1452520614</v>
      </c>
      <c r="L3434" s="9">
        <f>($K3434/86400)+DATE(1970,1,1)</f>
        <v>42380.581180555557</v>
      </c>
      <c r="M3434" t="b">
        <v>0</v>
      </c>
      <c r="N3434">
        <v>42</v>
      </c>
      <c r="O3434" s="5">
        <f>($E3434/$D3434)*100</f>
        <v>109.65</v>
      </c>
      <c r="P3434">
        <f>AVERAGE($E3434,$N3434)</f>
        <v>1117.5</v>
      </c>
      <c r="Q3434" t="s">
        <v>8317</v>
      </c>
      <c r="R3434" t="s">
        <v>8318</v>
      </c>
      <c r="S3434" t="s">
        <v>8271</v>
      </c>
      <c r="T3434" t="b">
        <v>1</v>
      </c>
    </row>
    <row r="3435" spans="1:20" ht="49.5" x14ac:dyDescent="0.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 s="9">
        <f>(I3435/86400)+25569+(-5/24)</f>
        <v>41806.916666666664</v>
      </c>
      <c r="K3435">
        <v>1400290255</v>
      </c>
      <c r="L3435" s="9">
        <f>($K3435/86400)+DATE(1970,1,1)</f>
        <v>41776.06313657407</v>
      </c>
      <c r="M3435" t="b">
        <v>0</v>
      </c>
      <c r="N3435">
        <v>71</v>
      </c>
      <c r="O3435" s="5">
        <f>($E3435/$D3435)*100</f>
        <v>100.26315789473684</v>
      </c>
      <c r="P3435">
        <f>AVERAGE($E3435,$N3435)</f>
        <v>4798</v>
      </c>
      <c r="Q3435" t="s">
        <v>8317</v>
      </c>
      <c r="R3435" t="s">
        <v>8318</v>
      </c>
      <c r="S3435" t="s">
        <v>8271</v>
      </c>
      <c r="T3435" t="b">
        <v>1</v>
      </c>
    </row>
    <row r="3436" spans="1:20" ht="66" x14ac:dyDescent="0.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 s="9">
        <f>(I3436/86400)+25569+(-5/24)</f>
        <v>41830.172094907401</v>
      </c>
      <c r="K3436">
        <v>1402391269</v>
      </c>
      <c r="L3436" s="9">
        <f>($K3436/86400)+DATE(1970,1,1)</f>
        <v>41800.380428240736</v>
      </c>
      <c r="M3436" t="b">
        <v>0</v>
      </c>
      <c r="N3436">
        <v>168</v>
      </c>
      <c r="O3436" s="5">
        <f>($E3436/$D3436)*100</f>
        <v>105.55000000000001</v>
      </c>
      <c r="P3436">
        <f>AVERAGE($E3436,$N3436)</f>
        <v>5361.5</v>
      </c>
      <c r="Q3436" t="s">
        <v>8317</v>
      </c>
      <c r="R3436" t="s">
        <v>8318</v>
      </c>
      <c r="S3436" t="s">
        <v>8271</v>
      </c>
      <c r="T3436" t="b">
        <v>1</v>
      </c>
    </row>
    <row r="3437" spans="1:20" ht="66" x14ac:dyDescent="0.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 s="9">
        <f>(I3437/86400)+25569+(-5/24)</f>
        <v>42588.916666666664</v>
      </c>
      <c r="K3437">
        <v>1469112493</v>
      </c>
      <c r="L3437" s="9">
        <f>($K3437/86400)+DATE(1970,1,1)</f>
        <v>42572.61681712963</v>
      </c>
      <c r="M3437" t="b">
        <v>0</v>
      </c>
      <c r="N3437">
        <v>19</v>
      </c>
      <c r="O3437" s="5">
        <f>($E3437/$D3437)*100</f>
        <v>112.00000000000001</v>
      </c>
      <c r="P3437">
        <f>AVERAGE($E3437,$N3437)</f>
        <v>569.5</v>
      </c>
      <c r="Q3437" t="s">
        <v>8317</v>
      </c>
      <c r="R3437" t="s">
        <v>8318</v>
      </c>
      <c r="S3437" t="s">
        <v>8271</v>
      </c>
      <c r="T3437" t="b">
        <v>1</v>
      </c>
    </row>
    <row r="3438" spans="1:20" ht="66" x14ac:dyDescent="0.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 s="9">
        <f>(I3438/86400)+25569+(-5/24)</f>
        <v>41872.477777777771</v>
      </c>
      <c r="K3438">
        <v>1406811593</v>
      </c>
      <c r="L3438" s="9">
        <f>($K3438/86400)+DATE(1970,1,1)</f>
        <v>41851.541585648149</v>
      </c>
      <c r="M3438" t="b">
        <v>0</v>
      </c>
      <c r="N3438">
        <v>37</v>
      </c>
      <c r="O3438" s="5">
        <f>($E3438/$D3438)*100</f>
        <v>105.89999999999999</v>
      </c>
      <c r="P3438">
        <f>AVERAGE($E3438,$N3438)</f>
        <v>2666</v>
      </c>
      <c r="Q3438" t="s">
        <v>8317</v>
      </c>
      <c r="R3438" t="s">
        <v>8318</v>
      </c>
      <c r="S3438" t="s">
        <v>8271</v>
      </c>
      <c r="T3438" t="b">
        <v>1</v>
      </c>
    </row>
    <row r="3439" spans="1:20" ht="66" x14ac:dyDescent="0.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 s="9">
        <f>(I3439/86400)+25569+(-5/24)</f>
        <v>42235.502546296295</v>
      </c>
      <c r="K3439">
        <v>1437411820</v>
      </c>
      <c r="L3439" s="9">
        <f>($K3439/86400)+DATE(1970,1,1)</f>
        <v>42205.710879629631</v>
      </c>
      <c r="M3439" t="b">
        <v>0</v>
      </c>
      <c r="N3439">
        <v>36</v>
      </c>
      <c r="O3439" s="5">
        <f>($E3439/$D3439)*100</f>
        <v>101</v>
      </c>
      <c r="P3439">
        <f>AVERAGE($E3439,$N3439)</f>
        <v>1533</v>
      </c>
      <c r="Q3439" t="s">
        <v>8317</v>
      </c>
      <c r="R3439" t="s">
        <v>8318</v>
      </c>
      <c r="S3439" t="s">
        <v>8271</v>
      </c>
      <c r="T3439" t="b">
        <v>1</v>
      </c>
    </row>
    <row r="3440" spans="1:20" ht="66" x14ac:dyDescent="0.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 s="9">
        <f>(I3440/86400)+25569+(-5/24)</f>
        <v>42126.666666666664</v>
      </c>
      <c r="K3440">
        <v>1428358567</v>
      </c>
      <c r="L3440" s="9">
        <f>($K3440/86400)+DATE(1970,1,1)</f>
        <v>42100.927858796298</v>
      </c>
      <c r="M3440" t="b">
        <v>0</v>
      </c>
      <c r="N3440">
        <v>14</v>
      </c>
      <c r="O3440" s="5">
        <f>($E3440/$D3440)*100</f>
        <v>104.2</v>
      </c>
      <c r="P3440">
        <f>AVERAGE($E3440,$N3440)</f>
        <v>1309.5</v>
      </c>
      <c r="Q3440" t="s">
        <v>8317</v>
      </c>
      <c r="R3440" t="s">
        <v>8318</v>
      </c>
      <c r="S3440" t="s">
        <v>8271</v>
      </c>
      <c r="T3440" t="b">
        <v>1</v>
      </c>
    </row>
    <row r="3441" spans="1:20" ht="33" x14ac:dyDescent="0.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 s="9">
        <f>(I3441/86400)+25569+(-5/24)</f>
        <v>42387.999305555553</v>
      </c>
      <c r="K3441">
        <v>1452030730</v>
      </c>
      <c r="L3441" s="9">
        <f>($K3441/86400)+DATE(1970,1,1)</f>
        <v>42374.911226851851</v>
      </c>
      <c r="M3441" t="b">
        <v>0</v>
      </c>
      <c r="N3441">
        <v>18</v>
      </c>
      <c r="O3441" s="5">
        <f>($E3441/$D3441)*100</f>
        <v>134.67833333333334</v>
      </c>
      <c r="P3441">
        <f>AVERAGE($E3441,$N3441)</f>
        <v>817.07</v>
      </c>
      <c r="Q3441" t="s">
        <v>8317</v>
      </c>
      <c r="R3441" t="s">
        <v>8318</v>
      </c>
      <c r="S3441" t="s">
        <v>8271</v>
      </c>
      <c r="T3441" t="b">
        <v>1</v>
      </c>
    </row>
    <row r="3442" spans="1:20" ht="66" x14ac:dyDescent="0.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 s="9">
        <f>(I3442/86400)+25569+(-5/24)</f>
        <v>41831.46875</v>
      </c>
      <c r="K3442">
        <v>1403146628</v>
      </c>
      <c r="L3442" s="9">
        <f>($K3442/86400)+DATE(1970,1,1)</f>
        <v>41809.12300925926</v>
      </c>
      <c r="M3442" t="b">
        <v>0</v>
      </c>
      <c r="N3442">
        <v>82</v>
      </c>
      <c r="O3442" s="5">
        <f>($E3442/$D3442)*100</f>
        <v>105.2184</v>
      </c>
      <c r="P3442">
        <f>AVERAGE($E3442,$N3442)</f>
        <v>2671.46</v>
      </c>
      <c r="Q3442" t="s">
        <v>8317</v>
      </c>
      <c r="R3442" t="s">
        <v>8318</v>
      </c>
      <c r="S3442" t="s">
        <v>8271</v>
      </c>
      <c r="T3442" t="b">
        <v>1</v>
      </c>
    </row>
    <row r="3443" spans="1:20" ht="66" x14ac:dyDescent="0.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 s="9">
        <f>(I3443/86400)+25569+(-5/24)</f>
        <v>42321.636805555558</v>
      </c>
      <c r="K3443">
        <v>1445077121</v>
      </c>
      <c r="L3443" s="9">
        <f>($K3443/86400)+DATE(1970,1,1)</f>
        <v>42294.429641203707</v>
      </c>
      <c r="M3443" t="b">
        <v>0</v>
      </c>
      <c r="N3443">
        <v>43</v>
      </c>
      <c r="O3443" s="5">
        <f>($E3443/$D3443)*100</f>
        <v>102.60000000000001</v>
      </c>
      <c r="P3443">
        <f>AVERAGE($E3443,$N3443)</f>
        <v>1304</v>
      </c>
      <c r="Q3443" t="s">
        <v>8317</v>
      </c>
      <c r="R3443" t="s">
        <v>8318</v>
      </c>
      <c r="S3443" t="s">
        <v>8271</v>
      </c>
      <c r="T3443" t="b">
        <v>1</v>
      </c>
    </row>
    <row r="3444" spans="1:20" ht="66" x14ac:dyDescent="0.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 s="9">
        <f>(I3444/86400)+25569+(-5/24)</f>
        <v>42154.632777777777</v>
      </c>
      <c r="K3444">
        <v>1430424672</v>
      </c>
      <c r="L3444" s="9">
        <f>($K3444/86400)+DATE(1970,1,1)</f>
        <v>42124.841111111113</v>
      </c>
      <c r="M3444" t="b">
        <v>0</v>
      </c>
      <c r="N3444">
        <v>8</v>
      </c>
      <c r="O3444" s="5">
        <f>($E3444/$D3444)*100</f>
        <v>100</v>
      </c>
      <c r="P3444">
        <f>AVERAGE($E3444,$N3444)</f>
        <v>129</v>
      </c>
      <c r="Q3444" t="s">
        <v>8317</v>
      </c>
      <c r="R3444" t="s">
        <v>8318</v>
      </c>
      <c r="S3444" t="s">
        <v>8271</v>
      </c>
      <c r="T3444" t="b">
        <v>1</v>
      </c>
    </row>
    <row r="3445" spans="1:20" ht="66" x14ac:dyDescent="0.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 s="9">
        <f>(I3445/86400)+25569+(-5/24)</f>
        <v>41891.316504629627</v>
      </c>
      <c r="K3445">
        <v>1407674146</v>
      </c>
      <c r="L3445" s="9">
        <f>($K3445/86400)+DATE(1970,1,1)</f>
        <v>41861.524837962963</v>
      </c>
      <c r="M3445" t="b">
        <v>0</v>
      </c>
      <c r="N3445">
        <v>45</v>
      </c>
      <c r="O3445" s="5">
        <f>($E3445/$D3445)*100</f>
        <v>185.5</v>
      </c>
      <c r="P3445">
        <f>AVERAGE($E3445,$N3445)</f>
        <v>950</v>
      </c>
      <c r="Q3445" t="s">
        <v>8317</v>
      </c>
      <c r="R3445" t="s">
        <v>8318</v>
      </c>
      <c r="S3445" t="s">
        <v>8271</v>
      </c>
      <c r="T3445" t="b">
        <v>1</v>
      </c>
    </row>
    <row r="3446" spans="1:20" ht="66" x14ac:dyDescent="0.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 s="9">
        <f>(I3446/86400)+25569+(-5/24)</f>
        <v>42529.374305555553</v>
      </c>
      <c r="K3446">
        <v>1464677986</v>
      </c>
      <c r="L3446" s="9">
        <f>($K3446/86400)+DATE(1970,1,1)</f>
        <v>42521.291504629626</v>
      </c>
      <c r="M3446" t="b">
        <v>0</v>
      </c>
      <c r="N3446">
        <v>20</v>
      </c>
      <c r="O3446" s="5">
        <f>($E3446/$D3446)*100</f>
        <v>289</v>
      </c>
      <c r="P3446">
        <f>AVERAGE($E3446,$N3446)</f>
        <v>443.5</v>
      </c>
      <c r="Q3446" t="s">
        <v>8317</v>
      </c>
      <c r="R3446" t="s">
        <v>8318</v>
      </c>
      <c r="S3446" t="s">
        <v>8271</v>
      </c>
      <c r="T3446" t="b">
        <v>1</v>
      </c>
    </row>
    <row r="3447" spans="1:20" ht="49.5" x14ac:dyDescent="0.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 s="9">
        <f>(I3447/86400)+25569+(-5/24)</f>
        <v>42300.322175925925</v>
      </c>
      <c r="K3447">
        <v>1443185036</v>
      </c>
      <c r="L3447" s="9">
        <f>($K3447/86400)+DATE(1970,1,1)</f>
        <v>42272.530509259261</v>
      </c>
      <c r="M3447" t="b">
        <v>0</v>
      </c>
      <c r="N3447">
        <v>31</v>
      </c>
      <c r="O3447" s="5">
        <f>($E3447/$D3447)*100</f>
        <v>100</v>
      </c>
      <c r="P3447">
        <f>AVERAGE($E3447,$N3447)</f>
        <v>1015.5</v>
      </c>
      <c r="Q3447" t="s">
        <v>8317</v>
      </c>
      <c r="R3447" t="s">
        <v>8318</v>
      </c>
      <c r="S3447" t="s">
        <v>8271</v>
      </c>
      <c r="T3447" t="b">
        <v>1</v>
      </c>
    </row>
    <row r="3448" spans="1:20" ht="66" x14ac:dyDescent="0.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 s="9">
        <f>(I3448/86400)+25569+(-5/24)</f>
        <v>42040.305555555555</v>
      </c>
      <c r="K3448">
        <v>1421092725</v>
      </c>
      <c r="L3448" s="9">
        <f>($K3448/86400)+DATE(1970,1,1)</f>
        <v>42016.832465277781</v>
      </c>
      <c r="M3448" t="b">
        <v>0</v>
      </c>
      <c r="N3448">
        <v>25</v>
      </c>
      <c r="O3448" s="5">
        <f>($E3448/$D3448)*100</f>
        <v>108.2</v>
      </c>
      <c r="P3448">
        <f>AVERAGE($E3448,$N3448)</f>
        <v>553.5</v>
      </c>
      <c r="Q3448" t="s">
        <v>8317</v>
      </c>
      <c r="R3448" t="s">
        <v>8318</v>
      </c>
      <c r="S3448" t="s">
        <v>8271</v>
      </c>
      <c r="T3448" t="b">
        <v>1</v>
      </c>
    </row>
    <row r="3449" spans="1:20" ht="33" x14ac:dyDescent="0.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 s="9">
        <f>(I3449/86400)+25569+(-5/24)</f>
        <v>42447.639027777775</v>
      </c>
      <c r="K3449">
        <v>1454448012</v>
      </c>
      <c r="L3449" s="9">
        <f>($K3449/86400)+DATE(1970,1,1)</f>
        <v>42402.889027777783</v>
      </c>
      <c r="M3449" t="b">
        <v>0</v>
      </c>
      <c r="N3449">
        <v>14</v>
      </c>
      <c r="O3449" s="5">
        <f>($E3449/$D3449)*100</f>
        <v>107.80000000000001</v>
      </c>
      <c r="P3449">
        <f>AVERAGE($E3449,$N3449)</f>
        <v>546</v>
      </c>
      <c r="Q3449" t="s">
        <v>8317</v>
      </c>
      <c r="R3449" t="s">
        <v>8318</v>
      </c>
      <c r="S3449" t="s">
        <v>8271</v>
      </c>
      <c r="T3449" t="b">
        <v>1</v>
      </c>
    </row>
    <row r="3450" spans="1:20" ht="49.5" x14ac:dyDescent="0.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 s="9">
        <f>(I3450/86400)+25569+(-5/24)</f>
        <v>41989.910752314812</v>
      </c>
      <c r="K3450">
        <v>1416192689</v>
      </c>
      <c r="L3450" s="9">
        <f>($K3450/86400)+DATE(1970,1,1)</f>
        <v>41960.119085648148</v>
      </c>
      <c r="M3450" t="b">
        <v>0</v>
      </c>
      <c r="N3450">
        <v>45</v>
      </c>
      <c r="O3450" s="5">
        <f>($E3450/$D3450)*100</f>
        <v>109.76190476190477</v>
      </c>
      <c r="P3450">
        <f>AVERAGE($E3450,$N3450)</f>
        <v>1175</v>
      </c>
      <c r="Q3450" t="s">
        <v>8317</v>
      </c>
      <c r="R3450" t="s">
        <v>8318</v>
      </c>
      <c r="S3450" t="s">
        <v>8271</v>
      </c>
      <c r="T3450" t="b">
        <v>1</v>
      </c>
    </row>
    <row r="3451" spans="1:20" ht="49.5" x14ac:dyDescent="0.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 s="9">
        <f>(I3451/86400)+25569+(-5/24)</f>
        <v>42559.958333333336</v>
      </c>
      <c r="K3451">
        <v>1465607738</v>
      </c>
      <c r="L3451" s="9">
        <f>($K3451/86400)+DATE(1970,1,1)</f>
        <v>42532.052523148144</v>
      </c>
      <c r="M3451" t="b">
        <v>0</v>
      </c>
      <c r="N3451">
        <v>20</v>
      </c>
      <c r="O3451" s="5">
        <f>($E3451/$D3451)*100</f>
        <v>170.625</v>
      </c>
      <c r="P3451">
        <f>AVERAGE($E3451,$N3451)</f>
        <v>692.5</v>
      </c>
      <c r="Q3451" t="s">
        <v>8317</v>
      </c>
      <c r="R3451" t="s">
        <v>8318</v>
      </c>
      <c r="S3451" t="s">
        <v>8271</v>
      </c>
      <c r="T3451" t="b">
        <v>1</v>
      </c>
    </row>
    <row r="3452" spans="1:20" ht="66" x14ac:dyDescent="0.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 s="9">
        <f>(I3452/86400)+25569+(-5/24)</f>
        <v>42096.454525462956</v>
      </c>
      <c r="K3452">
        <v>1422809671</v>
      </c>
      <c r="L3452" s="9">
        <f>($K3452/86400)+DATE(1970,1,1)</f>
        <v>42036.704525462963</v>
      </c>
      <c r="M3452" t="b">
        <v>0</v>
      </c>
      <c r="N3452">
        <v>39</v>
      </c>
      <c r="O3452" s="5">
        <f>($E3452/$D3452)*100</f>
        <v>152</v>
      </c>
      <c r="P3452">
        <f>AVERAGE($E3452,$N3452)</f>
        <v>399.5</v>
      </c>
      <c r="Q3452" t="s">
        <v>8317</v>
      </c>
      <c r="R3452" t="s">
        <v>8318</v>
      </c>
      <c r="S3452" t="s">
        <v>8271</v>
      </c>
      <c r="T3452" t="b">
        <v>1</v>
      </c>
    </row>
    <row r="3453" spans="1:20" ht="66" x14ac:dyDescent="0.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 s="9">
        <f>(I3453/86400)+25569+(-5/24)</f>
        <v>42115.515358796292</v>
      </c>
      <c r="K3453">
        <v>1427304127</v>
      </c>
      <c r="L3453" s="9">
        <f>($K3453/86400)+DATE(1970,1,1)</f>
        <v>42088.723692129628</v>
      </c>
      <c r="M3453" t="b">
        <v>0</v>
      </c>
      <c r="N3453">
        <v>16</v>
      </c>
      <c r="O3453" s="5">
        <f>($E3453/$D3453)*100</f>
        <v>101.23076923076924</v>
      </c>
      <c r="P3453">
        <f>AVERAGE($E3453,$N3453)</f>
        <v>337</v>
      </c>
      <c r="Q3453" t="s">
        <v>8317</v>
      </c>
      <c r="R3453" t="s">
        <v>8318</v>
      </c>
      <c r="S3453" t="s">
        <v>8271</v>
      </c>
      <c r="T3453" t="b">
        <v>1</v>
      </c>
    </row>
    <row r="3454" spans="1:20" ht="66" x14ac:dyDescent="0.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 s="9">
        <f>(I3454/86400)+25569+(-5/24)</f>
        <v>41842.957638888889</v>
      </c>
      <c r="K3454">
        <v>1404141626</v>
      </c>
      <c r="L3454" s="9">
        <f>($K3454/86400)+DATE(1970,1,1)</f>
        <v>41820.639189814814</v>
      </c>
      <c r="M3454" t="b">
        <v>0</v>
      </c>
      <c r="N3454">
        <v>37</v>
      </c>
      <c r="O3454" s="5">
        <f>($E3454/$D3454)*100</f>
        <v>153.19999999999999</v>
      </c>
      <c r="P3454">
        <f>AVERAGE($E3454,$N3454)</f>
        <v>784.5</v>
      </c>
      <c r="Q3454" t="s">
        <v>8317</v>
      </c>
      <c r="R3454" t="s">
        <v>8318</v>
      </c>
      <c r="S3454" t="s">
        <v>8271</v>
      </c>
      <c r="T3454" t="b">
        <v>1</v>
      </c>
    </row>
    <row r="3455" spans="1:20" ht="49.5" x14ac:dyDescent="0.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 s="9">
        <f>(I3455/86400)+25569+(-5/24)</f>
        <v>42595.770324074074</v>
      </c>
      <c r="K3455">
        <v>1465946956</v>
      </c>
      <c r="L3455" s="9">
        <f>($K3455/86400)+DATE(1970,1,1)</f>
        <v>42535.97865740741</v>
      </c>
      <c r="M3455" t="b">
        <v>0</v>
      </c>
      <c r="N3455">
        <v>14</v>
      </c>
      <c r="O3455" s="5">
        <f>($E3455/$D3455)*100</f>
        <v>128.33333333333334</v>
      </c>
      <c r="P3455">
        <f>AVERAGE($E3455,$N3455)</f>
        <v>199.5</v>
      </c>
      <c r="Q3455" t="s">
        <v>8317</v>
      </c>
      <c r="R3455" t="s">
        <v>8318</v>
      </c>
      <c r="S3455" t="s">
        <v>8271</v>
      </c>
      <c r="T3455" t="b">
        <v>1</v>
      </c>
    </row>
    <row r="3456" spans="1:20" ht="66" x14ac:dyDescent="0.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 s="9">
        <f>(I3456/86400)+25569+(-5/24)</f>
        <v>41851.490266203698</v>
      </c>
      <c r="K3456">
        <v>1404233159</v>
      </c>
      <c r="L3456" s="9">
        <f>($K3456/86400)+DATE(1970,1,1)</f>
        <v>41821.698599537034</v>
      </c>
      <c r="M3456" t="b">
        <v>0</v>
      </c>
      <c r="N3456">
        <v>21</v>
      </c>
      <c r="O3456" s="5">
        <f>($E3456/$D3456)*100</f>
        <v>100.71428571428571</v>
      </c>
      <c r="P3456">
        <f>AVERAGE($E3456,$N3456)</f>
        <v>363</v>
      </c>
      <c r="Q3456" t="s">
        <v>8317</v>
      </c>
      <c r="R3456" t="s">
        <v>8318</v>
      </c>
      <c r="S3456" t="s">
        <v>8271</v>
      </c>
      <c r="T3456" t="b">
        <v>1</v>
      </c>
    </row>
    <row r="3457" spans="1:20" ht="66" x14ac:dyDescent="0.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 s="9">
        <f>(I3457/86400)+25569+(-5/24)</f>
        <v>42656.541979166665</v>
      </c>
      <c r="K3457">
        <v>1473789627</v>
      </c>
      <c r="L3457" s="9">
        <f>($K3457/86400)+DATE(1970,1,1)</f>
        <v>42626.7503125</v>
      </c>
      <c r="M3457" t="b">
        <v>0</v>
      </c>
      <c r="N3457">
        <v>69</v>
      </c>
      <c r="O3457" s="5">
        <f>($E3457/$D3457)*100</f>
        <v>100.64999999999999</v>
      </c>
      <c r="P3457">
        <f>AVERAGE($E3457,$N3457)</f>
        <v>5067</v>
      </c>
      <c r="Q3457" t="s">
        <v>8317</v>
      </c>
      <c r="R3457" t="s">
        <v>8318</v>
      </c>
      <c r="S3457" t="s">
        <v>8271</v>
      </c>
      <c r="T3457" t="b">
        <v>1</v>
      </c>
    </row>
    <row r="3458" spans="1:20" ht="66" x14ac:dyDescent="0.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 s="9">
        <f>(I3458/86400)+25569+(-5/24)</f>
        <v>41852.082638888889</v>
      </c>
      <c r="K3458">
        <v>1404190567</v>
      </c>
      <c r="L3458" s="9">
        <f>($K3458/86400)+DATE(1970,1,1)</f>
        <v>41821.205636574072</v>
      </c>
      <c r="M3458" t="b">
        <v>0</v>
      </c>
      <c r="N3458">
        <v>16</v>
      </c>
      <c r="O3458" s="5">
        <f>($E3458/$D3458)*100</f>
        <v>191.3</v>
      </c>
      <c r="P3458">
        <f>AVERAGE($E3458,$N3458)</f>
        <v>2877.5</v>
      </c>
      <c r="Q3458" t="s">
        <v>8317</v>
      </c>
      <c r="R3458" t="s">
        <v>8318</v>
      </c>
      <c r="S3458" t="s">
        <v>8271</v>
      </c>
      <c r="T3458" t="b">
        <v>1</v>
      </c>
    </row>
    <row r="3459" spans="1:20" ht="33" x14ac:dyDescent="0.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 s="9">
        <f>(I3459/86400)+25569+(-5/24)</f>
        <v>42047.040972222218</v>
      </c>
      <c r="K3459">
        <v>1421081857</v>
      </c>
      <c r="L3459" s="9">
        <f>($K3459/86400)+DATE(1970,1,1)</f>
        <v>42016.706678240742</v>
      </c>
      <c r="M3459" t="b">
        <v>0</v>
      </c>
      <c r="N3459">
        <v>55</v>
      </c>
      <c r="O3459" s="5">
        <f>($E3459/$D3459)*100</f>
        <v>140.19999999999999</v>
      </c>
      <c r="P3459">
        <f>AVERAGE($E3459,$N3459)</f>
        <v>1429.5</v>
      </c>
      <c r="Q3459" t="s">
        <v>8317</v>
      </c>
      <c r="R3459" t="s">
        <v>8318</v>
      </c>
      <c r="S3459" t="s">
        <v>8271</v>
      </c>
      <c r="T3459" t="b">
        <v>1</v>
      </c>
    </row>
    <row r="3460" spans="1:20" ht="66" x14ac:dyDescent="0.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 s="9">
        <f>(I3460/86400)+25569+(-5/24)</f>
        <v>42037.977083333331</v>
      </c>
      <c r="K3460">
        <v>1420606303</v>
      </c>
      <c r="L3460" s="9">
        <f>($K3460/86400)+DATE(1970,1,1)</f>
        <v>42011.202581018515</v>
      </c>
      <c r="M3460" t="b">
        <v>0</v>
      </c>
      <c r="N3460">
        <v>27</v>
      </c>
      <c r="O3460" s="5">
        <f>($E3460/$D3460)*100</f>
        <v>124.33537832310839</v>
      </c>
      <c r="P3460">
        <f>AVERAGE($E3460,$N3460)</f>
        <v>621.5</v>
      </c>
      <c r="Q3460" t="s">
        <v>8317</v>
      </c>
      <c r="R3460" t="s">
        <v>8318</v>
      </c>
      <c r="S3460" t="s">
        <v>8271</v>
      </c>
      <c r="T3460" t="b">
        <v>1</v>
      </c>
    </row>
    <row r="3461" spans="1:20" ht="66" x14ac:dyDescent="0.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 s="9">
        <f>(I3461/86400)+25569+(-5/24)</f>
        <v>42510.271527777775</v>
      </c>
      <c r="K3461">
        <v>1461151860</v>
      </c>
      <c r="L3461" s="9">
        <f>($K3461/86400)+DATE(1970,1,1)</f>
        <v>42480.479861111111</v>
      </c>
      <c r="M3461" t="b">
        <v>0</v>
      </c>
      <c r="N3461">
        <v>36</v>
      </c>
      <c r="O3461" s="5">
        <f>($E3461/$D3461)*100</f>
        <v>126.2</v>
      </c>
      <c r="P3461">
        <f>AVERAGE($E3461,$N3461)</f>
        <v>333.5</v>
      </c>
      <c r="Q3461" t="s">
        <v>8317</v>
      </c>
      <c r="R3461" t="s">
        <v>8318</v>
      </c>
      <c r="S3461" t="s">
        <v>8271</v>
      </c>
      <c r="T3461" t="b">
        <v>1</v>
      </c>
    </row>
    <row r="3462" spans="1:20" ht="49.5" x14ac:dyDescent="0.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 s="9">
        <f>(I3462/86400)+25569+(-5/24)</f>
        <v>41866.318888888891</v>
      </c>
      <c r="K3462">
        <v>1406896752</v>
      </c>
      <c r="L3462" s="9">
        <f>($K3462/86400)+DATE(1970,1,1)</f>
        <v>41852.527222222227</v>
      </c>
      <c r="M3462" t="b">
        <v>0</v>
      </c>
      <c r="N3462">
        <v>19</v>
      </c>
      <c r="O3462" s="5">
        <f>($E3462/$D3462)*100</f>
        <v>190</v>
      </c>
      <c r="P3462">
        <f>AVERAGE($E3462,$N3462)</f>
        <v>484.5</v>
      </c>
      <c r="Q3462" t="s">
        <v>8317</v>
      </c>
      <c r="R3462" t="s">
        <v>8318</v>
      </c>
      <c r="S3462" t="s">
        <v>8271</v>
      </c>
      <c r="T3462" t="b">
        <v>1</v>
      </c>
    </row>
    <row r="3463" spans="1:20" ht="66" x14ac:dyDescent="0.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 s="9">
        <f>(I3463/86400)+25569+(-5/24)</f>
        <v>42671.916666666664</v>
      </c>
      <c r="K3463">
        <v>1475248279</v>
      </c>
      <c r="L3463" s="9">
        <f>($K3463/86400)+DATE(1970,1,1)</f>
        <v>42643.632858796293</v>
      </c>
      <c r="M3463" t="b">
        <v>0</v>
      </c>
      <c r="N3463">
        <v>12</v>
      </c>
      <c r="O3463" s="5">
        <f>($E3463/$D3463)*100</f>
        <v>139</v>
      </c>
      <c r="P3463">
        <f>AVERAGE($E3463,$N3463)</f>
        <v>353.5</v>
      </c>
      <c r="Q3463" t="s">
        <v>8317</v>
      </c>
      <c r="R3463" t="s">
        <v>8318</v>
      </c>
      <c r="S3463" t="s">
        <v>8271</v>
      </c>
      <c r="T3463" t="b">
        <v>1</v>
      </c>
    </row>
    <row r="3464" spans="1:20" ht="49.5" x14ac:dyDescent="0.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 s="9">
        <f>(I3464/86400)+25569+(-5/24)</f>
        <v>42195.541666666664</v>
      </c>
      <c r="K3464">
        <v>1435181628</v>
      </c>
      <c r="L3464" s="9">
        <f>($K3464/86400)+DATE(1970,1,1)</f>
        <v>42179.898472222223</v>
      </c>
      <c r="M3464" t="b">
        <v>0</v>
      </c>
      <c r="N3464">
        <v>17</v>
      </c>
      <c r="O3464" s="5">
        <f>($E3464/$D3464)*100</f>
        <v>202</v>
      </c>
      <c r="P3464">
        <f>AVERAGE($E3464,$N3464)</f>
        <v>261</v>
      </c>
      <c r="Q3464" t="s">
        <v>8317</v>
      </c>
      <c r="R3464" t="s">
        <v>8318</v>
      </c>
      <c r="S3464" t="s">
        <v>8271</v>
      </c>
      <c r="T3464" t="b">
        <v>1</v>
      </c>
    </row>
    <row r="3465" spans="1:20" ht="49.5" x14ac:dyDescent="0.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 s="9">
        <f>(I3465/86400)+25569+(-5/24)</f>
        <v>42653.957638888889</v>
      </c>
      <c r="K3465">
        <v>1472594585</v>
      </c>
      <c r="L3465" s="9">
        <f>($K3465/86400)+DATE(1970,1,1)</f>
        <v>42612.918807870374</v>
      </c>
      <c r="M3465" t="b">
        <v>0</v>
      </c>
      <c r="N3465">
        <v>114</v>
      </c>
      <c r="O3465" s="5">
        <f>($E3465/$D3465)*100</f>
        <v>103.38000000000001</v>
      </c>
      <c r="P3465">
        <f>AVERAGE($E3465,$N3465)</f>
        <v>5226</v>
      </c>
      <c r="Q3465" t="s">
        <v>8317</v>
      </c>
      <c r="R3465" t="s">
        <v>8318</v>
      </c>
      <c r="S3465" t="s">
        <v>8271</v>
      </c>
      <c r="T3465" t="b">
        <v>1</v>
      </c>
    </row>
    <row r="3466" spans="1:20" ht="66" x14ac:dyDescent="0.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 s="9">
        <f>(I3466/86400)+25569+(-5/24)</f>
        <v>42604.921724537031</v>
      </c>
      <c r="K3466">
        <v>1469329637</v>
      </c>
      <c r="L3466" s="9">
        <f>($K3466/86400)+DATE(1970,1,1)</f>
        <v>42575.130057870367</v>
      </c>
      <c r="M3466" t="b">
        <v>0</v>
      </c>
      <c r="N3466">
        <v>93</v>
      </c>
      <c r="O3466" s="5">
        <f>($E3466/$D3466)*100</f>
        <v>102.3236</v>
      </c>
      <c r="P3466">
        <f>AVERAGE($E3466,$N3466)</f>
        <v>2604.59</v>
      </c>
      <c r="Q3466" t="s">
        <v>8317</v>
      </c>
      <c r="R3466" t="s">
        <v>8318</v>
      </c>
      <c r="S3466" t="s">
        <v>8271</v>
      </c>
      <c r="T3466" t="b">
        <v>1</v>
      </c>
    </row>
    <row r="3467" spans="1:20" ht="66" x14ac:dyDescent="0.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 s="9">
        <f>(I3467/86400)+25569+(-5/24)</f>
        <v>42225.458333333336</v>
      </c>
      <c r="K3467">
        <v>1436972472</v>
      </c>
      <c r="L3467" s="9">
        <f>($K3467/86400)+DATE(1970,1,1)</f>
        <v>42200.625833333332</v>
      </c>
      <c r="M3467" t="b">
        <v>0</v>
      </c>
      <c r="N3467">
        <v>36</v>
      </c>
      <c r="O3467" s="5">
        <f>($E3467/$D3467)*100</f>
        <v>103</v>
      </c>
      <c r="P3467">
        <f>AVERAGE($E3467,$N3467)</f>
        <v>1048</v>
      </c>
      <c r="Q3467" t="s">
        <v>8317</v>
      </c>
      <c r="R3467" t="s">
        <v>8318</v>
      </c>
      <c r="S3467" t="s">
        <v>8271</v>
      </c>
      <c r="T3467" t="b">
        <v>1</v>
      </c>
    </row>
    <row r="3468" spans="1:20" ht="49.5" x14ac:dyDescent="0.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 s="9">
        <f>(I3468/86400)+25569+(-5/24)</f>
        <v>42479.769097222219</v>
      </c>
      <c r="K3468">
        <v>1455928050</v>
      </c>
      <c r="L3468" s="9">
        <f>($K3468/86400)+DATE(1970,1,1)</f>
        <v>42420.019097222219</v>
      </c>
      <c r="M3468" t="b">
        <v>0</v>
      </c>
      <c r="N3468">
        <v>61</v>
      </c>
      <c r="O3468" s="5">
        <f>($E3468/$D3468)*100</f>
        <v>127.14285714285714</v>
      </c>
      <c r="P3468">
        <f>AVERAGE($E3468,$N3468)</f>
        <v>2255.5</v>
      </c>
      <c r="Q3468" t="s">
        <v>8317</v>
      </c>
      <c r="R3468" t="s">
        <v>8318</v>
      </c>
      <c r="S3468" t="s">
        <v>8271</v>
      </c>
      <c r="T3468" t="b">
        <v>1</v>
      </c>
    </row>
    <row r="3469" spans="1:20" x14ac:dyDescent="0.3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 s="9">
        <f>(I3469/86400)+25569+(-5/24)</f>
        <v>42083.421666666669</v>
      </c>
      <c r="K3469">
        <v>1424275632</v>
      </c>
      <c r="L3469" s="9">
        <f>($K3469/86400)+DATE(1970,1,1)</f>
        <v>42053.671666666662</v>
      </c>
      <c r="M3469" t="b">
        <v>0</v>
      </c>
      <c r="N3469">
        <v>47</v>
      </c>
      <c r="O3469" s="5">
        <f>($E3469/$D3469)*100</f>
        <v>101</v>
      </c>
      <c r="P3469">
        <f>AVERAGE($E3469,$N3469)</f>
        <v>1538.5</v>
      </c>
      <c r="Q3469" t="s">
        <v>8317</v>
      </c>
      <c r="R3469" t="s">
        <v>8318</v>
      </c>
      <c r="S3469" t="s">
        <v>8271</v>
      </c>
      <c r="T3469" t="b">
        <v>1</v>
      </c>
    </row>
    <row r="3470" spans="1:20" ht="49.5" x14ac:dyDescent="0.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 s="9">
        <f>(I3470/86400)+25569+(-5/24)</f>
        <v>42633.916666666664</v>
      </c>
      <c r="K3470">
        <v>1471976529</v>
      </c>
      <c r="L3470" s="9">
        <f>($K3470/86400)+DATE(1970,1,1)</f>
        <v>42605.765381944446</v>
      </c>
      <c r="M3470" t="b">
        <v>0</v>
      </c>
      <c r="N3470">
        <v>17</v>
      </c>
      <c r="O3470" s="5">
        <f>($E3470/$D3470)*100</f>
        <v>121.78</v>
      </c>
      <c r="P3470">
        <f>AVERAGE($E3470,$N3470)</f>
        <v>6097.5</v>
      </c>
      <c r="Q3470" t="s">
        <v>8317</v>
      </c>
      <c r="R3470" t="s">
        <v>8318</v>
      </c>
      <c r="S3470" t="s">
        <v>8271</v>
      </c>
      <c r="T3470" t="b">
        <v>1</v>
      </c>
    </row>
    <row r="3471" spans="1:20" ht="66" x14ac:dyDescent="0.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 s="9">
        <f>(I3471/86400)+25569+(-5/24)</f>
        <v>42488.433391203704</v>
      </c>
      <c r="K3471">
        <v>1459265045</v>
      </c>
      <c r="L3471" s="9">
        <f>($K3471/86400)+DATE(1970,1,1)</f>
        <v>42458.641724537039</v>
      </c>
      <c r="M3471" t="b">
        <v>0</v>
      </c>
      <c r="N3471">
        <v>63</v>
      </c>
      <c r="O3471" s="5">
        <f>($E3471/$D3471)*100</f>
        <v>113.39285714285714</v>
      </c>
      <c r="P3471">
        <f>AVERAGE($E3471,$N3471)</f>
        <v>1619</v>
      </c>
      <c r="Q3471" t="s">
        <v>8317</v>
      </c>
      <c r="R3471" t="s">
        <v>8318</v>
      </c>
      <c r="S3471" t="s">
        <v>8271</v>
      </c>
      <c r="T3471" t="b">
        <v>1</v>
      </c>
    </row>
    <row r="3472" spans="1:20" ht="49.5" x14ac:dyDescent="0.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 s="9">
        <f>(I3472/86400)+25569+(-5/24)</f>
        <v>42566.693055555552</v>
      </c>
      <c r="K3472">
        <v>1465345902</v>
      </c>
      <c r="L3472" s="9">
        <f>($K3472/86400)+DATE(1970,1,1)</f>
        <v>42529.022013888884</v>
      </c>
      <c r="M3472" t="b">
        <v>0</v>
      </c>
      <c r="N3472">
        <v>9</v>
      </c>
      <c r="O3472" s="5">
        <f>($E3472/$D3472)*100</f>
        <v>150</v>
      </c>
      <c r="P3472">
        <f>AVERAGE($E3472,$N3472)</f>
        <v>192</v>
      </c>
      <c r="Q3472" t="s">
        <v>8317</v>
      </c>
      <c r="R3472" t="s">
        <v>8318</v>
      </c>
      <c r="S3472" t="s">
        <v>8271</v>
      </c>
      <c r="T3472" t="b">
        <v>1</v>
      </c>
    </row>
    <row r="3473" spans="1:20" ht="66" x14ac:dyDescent="0.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 s="9">
        <f>(I3473/86400)+25569+(-5/24)</f>
        <v>41882.625</v>
      </c>
      <c r="K3473">
        <v>1405971690</v>
      </c>
      <c r="L3473" s="9">
        <f>($K3473/86400)+DATE(1970,1,1)</f>
        <v>41841.820486111115</v>
      </c>
      <c r="M3473" t="b">
        <v>0</v>
      </c>
      <c r="N3473">
        <v>30</v>
      </c>
      <c r="O3473" s="5">
        <f>($E3473/$D3473)*100</f>
        <v>214.6</v>
      </c>
      <c r="P3473">
        <f>AVERAGE($E3473,$N3473)</f>
        <v>551.5</v>
      </c>
      <c r="Q3473" t="s">
        <v>8317</v>
      </c>
      <c r="R3473" t="s">
        <v>8318</v>
      </c>
      <c r="S3473" t="s">
        <v>8271</v>
      </c>
      <c r="T3473" t="b">
        <v>1</v>
      </c>
    </row>
    <row r="3474" spans="1:20" ht="66" x14ac:dyDescent="0.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 s="9">
        <f>(I3474/86400)+25569+(-5/24)</f>
        <v>41949.040972222218</v>
      </c>
      <c r="K3474">
        <v>1413432331</v>
      </c>
      <c r="L3474" s="9">
        <f>($K3474/86400)+DATE(1970,1,1)</f>
        <v>41928.170497685183</v>
      </c>
      <c r="M3474" t="b">
        <v>0</v>
      </c>
      <c r="N3474">
        <v>23</v>
      </c>
      <c r="O3474" s="5">
        <f>($E3474/$D3474)*100</f>
        <v>102.05</v>
      </c>
      <c r="P3474">
        <f>AVERAGE($E3474,$N3474)</f>
        <v>1032</v>
      </c>
      <c r="Q3474" t="s">
        <v>8317</v>
      </c>
      <c r="R3474" t="s">
        <v>8318</v>
      </c>
      <c r="S3474" t="s">
        <v>8271</v>
      </c>
      <c r="T3474" t="b">
        <v>1</v>
      </c>
    </row>
    <row r="3475" spans="1:20" ht="66" x14ac:dyDescent="0.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 s="9">
        <f>(I3475/86400)+25569+(-5/24)</f>
        <v>42083.643749999996</v>
      </c>
      <c r="K3475">
        <v>1425067296</v>
      </c>
      <c r="L3475" s="9">
        <f>($K3475/86400)+DATE(1970,1,1)</f>
        <v>42062.834444444445</v>
      </c>
      <c r="M3475" t="b">
        <v>0</v>
      </c>
      <c r="N3475">
        <v>33</v>
      </c>
      <c r="O3475" s="5">
        <f>($E3475/$D3475)*100</f>
        <v>100</v>
      </c>
      <c r="P3475">
        <f>AVERAGE($E3475,$N3475)</f>
        <v>2466.5</v>
      </c>
      <c r="Q3475" t="s">
        <v>8317</v>
      </c>
      <c r="R3475" t="s">
        <v>8318</v>
      </c>
      <c r="S3475" t="s">
        <v>8271</v>
      </c>
      <c r="T3475" t="b">
        <v>1</v>
      </c>
    </row>
    <row r="3476" spans="1:20" ht="66" x14ac:dyDescent="0.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 s="9">
        <f>(I3476/86400)+25569+(-5/24)</f>
        <v>42571.293182870366</v>
      </c>
      <c r="K3476">
        <v>1466424131</v>
      </c>
      <c r="L3476" s="9">
        <f>($K3476/86400)+DATE(1970,1,1)</f>
        <v>42541.501516203702</v>
      </c>
      <c r="M3476" t="b">
        <v>0</v>
      </c>
      <c r="N3476">
        <v>39</v>
      </c>
      <c r="O3476" s="5">
        <f>($E3476/$D3476)*100</f>
        <v>101</v>
      </c>
      <c r="P3476">
        <f>AVERAGE($E3476,$N3476)</f>
        <v>1029.5</v>
      </c>
      <c r="Q3476" t="s">
        <v>8317</v>
      </c>
      <c r="R3476" t="s">
        <v>8318</v>
      </c>
      <c r="S3476" t="s">
        <v>8271</v>
      </c>
      <c r="T3476" t="b">
        <v>1</v>
      </c>
    </row>
    <row r="3477" spans="1:20" ht="66" x14ac:dyDescent="0.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 s="9">
        <f>(I3477/86400)+25569+(-5/24)</f>
        <v>41945.791666666664</v>
      </c>
      <c r="K3477">
        <v>1412629704</v>
      </c>
      <c r="L3477" s="9">
        <f>($K3477/86400)+DATE(1970,1,1)</f>
        <v>41918.880833333329</v>
      </c>
      <c r="M3477" t="b">
        <v>0</v>
      </c>
      <c r="N3477">
        <v>17</v>
      </c>
      <c r="O3477" s="5">
        <f>($E3477/$D3477)*100</f>
        <v>113.33333333333333</v>
      </c>
      <c r="P3477">
        <f>AVERAGE($E3477,$N3477)</f>
        <v>178.5</v>
      </c>
      <c r="Q3477" t="s">
        <v>8317</v>
      </c>
      <c r="R3477" t="s">
        <v>8318</v>
      </c>
      <c r="S3477" t="s">
        <v>8271</v>
      </c>
      <c r="T3477" t="b">
        <v>1</v>
      </c>
    </row>
    <row r="3478" spans="1:20" ht="66" x14ac:dyDescent="0.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 s="9">
        <f>(I3478/86400)+25569+(-5/24)</f>
        <v>41938.916666666664</v>
      </c>
      <c r="K3478">
        <v>1412836990</v>
      </c>
      <c r="L3478" s="9">
        <f>($K3478/86400)+DATE(1970,1,1)</f>
        <v>41921.279976851853</v>
      </c>
      <c r="M3478" t="b">
        <v>0</v>
      </c>
      <c r="N3478">
        <v>6</v>
      </c>
      <c r="O3478" s="5">
        <f>($E3478/$D3478)*100</f>
        <v>104</v>
      </c>
      <c r="P3478">
        <f>AVERAGE($E3478,$N3478)</f>
        <v>159</v>
      </c>
      <c r="Q3478" t="s">
        <v>8317</v>
      </c>
      <c r="R3478" t="s">
        <v>8318</v>
      </c>
      <c r="S3478" t="s">
        <v>8271</v>
      </c>
      <c r="T3478" t="b">
        <v>1</v>
      </c>
    </row>
    <row r="3479" spans="1:20" ht="49.5" x14ac:dyDescent="0.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 s="9">
        <f>(I3479/86400)+25569+(-5/24)</f>
        <v>42140.916666666664</v>
      </c>
      <c r="K3479">
        <v>1430761243</v>
      </c>
      <c r="L3479" s="9">
        <f>($K3479/86400)+DATE(1970,1,1)</f>
        <v>42128.736608796295</v>
      </c>
      <c r="M3479" t="b">
        <v>0</v>
      </c>
      <c r="N3479">
        <v>39</v>
      </c>
      <c r="O3479" s="5">
        <f>($E3479/$D3479)*100</f>
        <v>115.33333333333333</v>
      </c>
      <c r="P3479">
        <f>AVERAGE($E3479,$N3479)</f>
        <v>1057.5</v>
      </c>
      <c r="Q3479" t="s">
        <v>8317</v>
      </c>
      <c r="R3479" t="s">
        <v>8318</v>
      </c>
      <c r="S3479" t="s">
        <v>8271</v>
      </c>
      <c r="T3479" t="b">
        <v>1</v>
      </c>
    </row>
    <row r="3480" spans="1:20" ht="49.5" x14ac:dyDescent="0.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 s="9">
        <f>(I3480/86400)+25569+(-5/24)</f>
        <v>42079.666666666664</v>
      </c>
      <c r="K3480">
        <v>1424296822</v>
      </c>
      <c r="L3480" s="9">
        <f>($K3480/86400)+DATE(1970,1,1)</f>
        <v>42053.916921296295</v>
      </c>
      <c r="M3480" t="b">
        <v>0</v>
      </c>
      <c r="N3480">
        <v>57</v>
      </c>
      <c r="O3480" s="5">
        <f>($E3480/$D3480)*100</f>
        <v>112.85000000000001</v>
      </c>
      <c r="P3480">
        <f>AVERAGE($E3480,$N3480)</f>
        <v>1157</v>
      </c>
      <c r="Q3480" t="s">
        <v>8317</v>
      </c>
      <c r="R3480" t="s">
        <v>8318</v>
      </c>
      <c r="S3480" t="s">
        <v>8271</v>
      </c>
      <c r="T3480" t="b">
        <v>1</v>
      </c>
    </row>
    <row r="3481" spans="1:20" ht="49.5" x14ac:dyDescent="0.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 s="9">
        <f>(I3481/86400)+25569+(-5/24)</f>
        <v>41811.64675925926</v>
      </c>
      <c r="K3481">
        <v>1400790680</v>
      </c>
      <c r="L3481" s="9">
        <f>($K3481/86400)+DATE(1970,1,1)</f>
        <v>41781.855092592596</v>
      </c>
      <c r="M3481" t="b">
        <v>0</v>
      </c>
      <c r="N3481">
        <v>56</v>
      </c>
      <c r="O3481" s="5">
        <f>($E3481/$D3481)*100</f>
        <v>127.86666666666666</v>
      </c>
      <c r="P3481">
        <f>AVERAGE($E3481,$N3481)</f>
        <v>987</v>
      </c>
      <c r="Q3481" t="s">
        <v>8317</v>
      </c>
      <c r="R3481" t="s">
        <v>8318</v>
      </c>
      <c r="S3481" t="s">
        <v>8271</v>
      </c>
      <c r="T3481" t="b">
        <v>1</v>
      </c>
    </row>
    <row r="3482" spans="1:20" ht="66" x14ac:dyDescent="0.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 s="9">
        <f>(I3482/86400)+25569+(-5/24)</f>
        <v>42195.666666666664</v>
      </c>
      <c r="K3482">
        <v>1434440227</v>
      </c>
      <c r="L3482" s="9">
        <f>($K3482/86400)+DATE(1970,1,1)</f>
        <v>42171.317442129628</v>
      </c>
      <c r="M3482" t="b">
        <v>0</v>
      </c>
      <c r="N3482">
        <v>13</v>
      </c>
      <c r="O3482" s="5">
        <f>($E3482/$D3482)*100</f>
        <v>142.66666666666669</v>
      </c>
      <c r="P3482">
        <f>AVERAGE($E3482,$N3482)</f>
        <v>1076.5</v>
      </c>
      <c r="Q3482" t="s">
        <v>8317</v>
      </c>
      <c r="R3482" t="s">
        <v>8318</v>
      </c>
      <c r="S3482" t="s">
        <v>8271</v>
      </c>
      <c r="T3482" t="b">
        <v>1</v>
      </c>
    </row>
    <row r="3483" spans="1:20" ht="66" x14ac:dyDescent="0.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 s="9">
        <f>(I3483/86400)+25569+(-5/24)</f>
        <v>42006.039212962962</v>
      </c>
      <c r="K3483">
        <v>1418709388</v>
      </c>
      <c r="L3483" s="9">
        <f>($K3483/86400)+DATE(1970,1,1)</f>
        <v>41989.247546296298</v>
      </c>
      <c r="M3483" t="b">
        <v>0</v>
      </c>
      <c r="N3483">
        <v>95</v>
      </c>
      <c r="O3483" s="5">
        <f>($E3483/$D3483)*100</f>
        <v>118.8</v>
      </c>
      <c r="P3483">
        <f>AVERAGE($E3483,$N3483)</f>
        <v>5987.5</v>
      </c>
      <c r="Q3483" t="s">
        <v>8317</v>
      </c>
      <c r="R3483" t="s">
        <v>8318</v>
      </c>
      <c r="S3483" t="s">
        <v>8271</v>
      </c>
      <c r="T3483" t="b">
        <v>1</v>
      </c>
    </row>
    <row r="3484" spans="1:20" ht="66" x14ac:dyDescent="0.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 s="9">
        <f>(I3484/86400)+25569+(-5/24)</f>
        <v>41826.563263888886</v>
      </c>
      <c r="K3484">
        <v>1402079466</v>
      </c>
      <c r="L3484" s="9">
        <f>($K3484/86400)+DATE(1970,1,1)</f>
        <v>41796.771597222221</v>
      </c>
      <c r="M3484" t="b">
        <v>0</v>
      </c>
      <c r="N3484">
        <v>80</v>
      </c>
      <c r="O3484" s="5">
        <f>($E3484/$D3484)*100</f>
        <v>138.33333333333334</v>
      </c>
      <c r="P3484">
        <f>AVERAGE($E3484,$N3484)</f>
        <v>2115</v>
      </c>
      <c r="Q3484" t="s">
        <v>8317</v>
      </c>
      <c r="R3484" t="s">
        <v>8318</v>
      </c>
      <c r="S3484" t="s">
        <v>8271</v>
      </c>
      <c r="T3484" t="b">
        <v>1</v>
      </c>
    </row>
    <row r="3485" spans="1:20" ht="49.5" x14ac:dyDescent="0.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 s="9">
        <f>(I3485/86400)+25569+(-5/24)</f>
        <v>41823.460428240738</v>
      </c>
      <c r="K3485">
        <v>1401811381</v>
      </c>
      <c r="L3485" s="9">
        <f>($K3485/86400)+DATE(1970,1,1)</f>
        <v>41793.668761574074</v>
      </c>
      <c r="M3485" t="b">
        <v>0</v>
      </c>
      <c r="N3485">
        <v>133</v>
      </c>
      <c r="O3485" s="5">
        <f>($E3485/$D3485)*100</f>
        <v>159.9402985074627</v>
      </c>
      <c r="P3485">
        <f>AVERAGE($E3485,$N3485)</f>
        <v>2745.5</v>
      </c>
      <c r="Q3485" t="s">
        <v>8317</v>
      </c>
      <c r="R3485" t="s">
        <v>8318</v>
      </c>
      <c r="S3485" t="s">
        <v>8271</v>
      </c>
      <c r="T3485" t="b">
        <v>1</v>
      </c>
    </row>
    <row r="3486" spans="1:20" ht="66" x14ac:dyDescent="0.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 s="9">
        <f>(I3486/86400)+25569+(-5/24)</f>
        <v>42536.552071759252</v>
      </c>
      <c r="K3486">
        <v>1463422499</v>
      </c>
      <c r="L3486" s="9">
        <f>($K3486/86400)+DATE(1970,1,1)</f>
        <v>42506.760405092587</v>
      </c>
      <c r="M3486" t="b">
        <v>0</v>
      </c>
      <c r="N3486">
        <v>44</v>
      </c>
      <c r="O3486" s="5">
        <f>($E3486/$D3486)*100</f>
        <v>114.24000000000001</v>
      </c>
      <c r="P3486">
        <f>AVERAGE($E3486,$N3486)</f>
        <v>1450</v>
      </c>
      <c r="Q3486" t="s">
        <v>8317</v>
      </c>
      <c r="R3486" t="s">
        <v>8318</v>
      </c>
      <c r="S3486" t="s">
        <v>8271</v>
      </c>
      <c r="T3486" t="b">
        <v>1</v>
      </c>
    </row>
    <row r="3487" spans="1:20" ht="66" x14ac:dyDescent="0.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 s="9">
        <f>(I3487/86400)+25569+(-5/24)</f>
        <v>42402.484722222223</v>
      </c>
      <c r="K3487">
        <v>1451839080</v>
      </c>
      <c r="L3487" s="9">
        <f>($K3487/86400)+DATE(1970,1,1)</f>
        <v>42372.693055555559</v>
      </c>
      <c r="M3487" t="b">
        <v>0</v>
      </c>
      <c r="N3487">
        <v>30</v>
      </c>
      <c r="O3487" s="5">
        <f>($E3487/$D3487)*100</f>
        <v>100.60606060606061</v>
      </c>
      <c r="P3487">
        <f>AVERAGE($E3487,$N3487)</f>
        <v>845</v>
      </c>
      <c r="Q3487" t="s">
        <v>8317</v>
      </c>
      <c r="R3487" t="s">
        <v>8318</v>
      </c>
      <c r="S3487" t="s">
        <v>8271</v>
      </c>
      <c r="T3487" t="b">
        <v>1</v>
      </c>
    </row>
    <row r="3488" spans="1:20" ht="66" x14ac:dyDescent="0.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 s="9">
        <f>(I3488/86400)+25569+(-5/24)</f>
        <v>42158.082638888889</v>
      </c>
      <c r="K3488">
        <v>1430600401</v>
      </c>
      <c r="L3488" s="9">
        <f>($K3488/86400)+DATE(1970,1,1)</f>
        <v>42126.87501157407</v>
      </c>
      <c r="M3488" t="b">
        <v>0</v>
      </c>
      <c r="N3488">
        <v>56</v>
      </c>
      <c r="O3488" s="5">
        <f>($E3488/$D3488)*100</f>
        <v>155.20000000000002</v>
      </c>
      <c r="P3488">
        <f>AVERAGE($E3488,$N3488)</f>
        <v>2356</v>
      </c>
      <c r="Q3488" t="s">
        <v>8317</v>
      </c>
      <c r="R3488" t="s">
        <v>8318</v>
      </c>
      <c r="S3488" t="s">
        <v>8271</v>
      </c>
      <c r="T3488" t="b">
        <v>1</v>
      </c>
    </row>
    <row r="3489" spans="1:20" ht="66" x14ac:dyDescent="0.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 s="9">
        <f>(I3489/86400)+25569+(-5/24)</f>
        <v>42179.732083333329</v>
      </c>
      <c r="K3489">
        <v>1432593252</v>
      </c>
      <c r="L3489" s="9">
        <f>($K3489/86400)+DATE(1970,1,1)</f>
        <v>42149.940416666665</v>
      </c>
      <c r="M3489" t="b">
        <v>0</v>
      </c>
      <c r="N3489">
        <v>66</v>
      </c>
      <c r="O3489" s="5">
        <f>($E3489/$D3489)*100</f>
        <v>127.75000000000001</v>
      </c>
      <c r="P3489">
        <f>AVERAGE($E3489,$N3489)</f>
        <v>1310.5</v>
      </c>
      <c r="Q3489" t="s">
        <v>8317</v>
      </c>
      <c r="R3489" t="s">
        <v>8318</v>
      </c>
      <c r="S3489" t="s">
        <v>8271</v>
      </c>
      <c r="T3489" t="b">
        <v>1</v>
      </c>
    </row>
    <row r="3490" spans="1:20" ht="66" x14ac:dyDescent="0.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 s="9">
        <f>(I3490/86400)+25569+(-5/24)</f>
        <v>42111.458333333336</v>
      </c>
      <c r="K3490">
        <v>1427221560</v>
      </c>
      <c r="L3490" s="9">
        <f>($K3490/86400)+DATE(1970,1,1)</f>
        <v>42087.768055555556</v>
      </c>
      <c r="M3490" t="b">
        <v>0</v>
      </c>
      <c r="N3490">
        <v>29</v>
      </c>
      <c r="O3490" s="5">
        <f>($E3490/$D3490)*100</f>
        <v>121.2</v>
      </c>
      <c r="P3490">
        <f>AVERAGE($E3490,$N3490)</f>
        <v>1832.5</v>
      </c>
      <c r="Q3490" t="s">
        <v>8317</v>
      </c>
      <c r="R3490" t="s">
        <v>8318</v>
      </c>
      <c r="S3490" t="s">
        <v>8271</v>
      </c>
      <c r="T3490" t="b">
        <v>1</v>
      </c>
    </row>
    <row r="3491" spans="1:20" ht="66" x14ac:dyDescent="0.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 s="9">
        <f>(I3491/86400)+25569+(-5/24)</f>
        <v>41783.666666666664</v>
      </c>
      <c r="K3491">
        <v>1398352531</v>
      </c>
      <c r="L3491" s="9">
        <f>($K3491/86400)+DATE(1970,1,1)</f>
        <v>41753.635775462964</v>
      </c>
      <c r="M3491" t="b">
        <v>0</v>
      </c>
      <c r="N3491">
        <v>72</v>
      </c>
      <c r="O3491" s="5">
        <f>($E3491/$D3491)*100</f>
        <v>112.7</v>
      </c>
      <c r="P3491">
        <f>AVERAGE($E3491,$N3491)</f>
        <v>2853.5</v>
      </c>
      <c r="Q3491" t="s">
        <v>8317</v>
      </c>
      <c r="R3491" t="s">
        <v>8318</v>
      </c>
      <c r="S3491" t="s">
        <v>8271</v>
      </c>
      <c r="T3491" t="b">
        <v>1</v>
      </c>
    </row>
    <row r="3492" spans="1:20" ht="66" x14ac:dyDescent="0.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 s="9">
        <f>(I3492/86400)+25569+(-5/24)</f>
        <v>42473.594027777777</v>
      </c>
      <c r="K3492">
        <v>1457982924</v>
      </c>
      <c r="L3492" s="9">
        <f>($K3492/86400)+DATE(1970,1,1)</f>
        <v>42443.802361111113</v>
      </c>
      <c r="M3492" t="b">
        <v>0</v>
      </c>
      <c r="N3492">
        <v>27</v>
      </c>
      <c r="O3492" s="5">
        <f>($E3492/$D3492)*100</f>
        <v>127.49999999999999</v>
      </c>
      <c r="P3492">
        <f>AVERAGE($E3492,$N3492)</f>
        <v>651</v>
      </c>
      <c r="Q3492" t="s">
        <v>8317</v>
      </c>
      <c r="R3492" t="s">
        <v>8318</v>
      </c>
      <c r="S3492" t="s">
        <v>8271</v>
      </c>
      <c r="T3492" t="b">
        <v>1</v>
      </c>
    </row>
    <row r="3493" spans="1:20" ht="66" x14ac:dyDescent="0.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 s="9">
        <f>(I3493/86400)+25569+(-5/24)</f>
        <v>42142.041481481479</v>
      </c>
      <c r="K3493">
        <v>1430114384</v>
      </c>
      <c r="L3493" s="9">
        <f>($K3493/86400)+DATE(1970,1,1)</f>
        <v>42121.249814814815</v>
      </c>
      <c r="M3493" t="b">
        <v>0</v>
      </c>
      <c r="N3493">
        <v>10</v>
      </c>
      <c r="O3493" s="5">
        <f>($E3493/$D3493)*100</f>
        <v>158.20000000000002</v>
      </c>
      <c r="P3493">
        <f>AVERAGE($E3493,$N3493)</f>
        <v>400.5</v>
      </c>
      <c r="Q3493" t="s">
        <v>8317</v>
      </c>
      <c r="R3493" t="s">
        <v>8318</v>
      </c>
      <c r="S3493" t="s">
        <v>8271</v>
      </c>
      <c r="T3493" t="b">
        <v>1</v>
      </c>
    </row>
    <row r="3494" spans="1:20" ht="66" x14ac:dyDescent="0.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 s="9">
        <f>(I3494/86400)+25569+(-5/24)</f>
        <v>42302.800891203697</v>
      </c>
      <c r="K3494">
        <v>1442794397</v>
      </c>
      <c r="L3494" s="9">
        <f>($K3494/86400)+DATE(1970,1,1)</f>
        <v>42268.009224537032</v>
      </c>
      <c r="M3494" t="b">
        <v>0</v>
      </c>
      <c r="N3494">
        <v>35</v>
      </c>
      <c r="O3494" s="5">
        <f>($E3494/$D3494)*100</f>
        <v>105.26894736842105</v>
      </c>
      <c r="P3494">
        <f>AVERAGE($E3494,$N3494)</f>
        <v>2017.61</v>
      </c>
      <c r="Q3494" t="s">
        <v>8317</v>
      </c>
      <c r="R3494" t="s">
        <v>8318</v>
      </c>
      <c r="S3494" t="s">
        <v>8271</v>
      </c>
      <c r="T3494" t="b">
        <v>1</v>
      </c>
    </row>
    <row r="3495" spans="1:20" ht="66" x14ac:dyDescent="0.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 s="9">
        <f>(I3495/86400)+25569+(-5/24)</f>
        <v>41868.007638888885</v>
      </c>
      <c r="K3495">
        <v>1406580436</v>
      </c>
      <c r="L3495" s="9">
        <f>($K3495/86400)+DATE(1970,1,1)</f>
        <v>41848.866157407407</v>
      </c>
      <c r="M3495" t="b">
        <v>0</v>
      </c>
      <c r="N3495">
        <v>29</v>
      </c>
      <c r="O3495" s="5">
        <f>($E3495/$D3495)*100</f>
        <v>100</v>
      </c>
      <c r="P3495">
        <f>AVERAGE($E3495,$N3495)</f>
        <v>764.5</v>
      </c>
      <c r="Q3495" t="s">
        <v>8317</v>
      </c>
      <c r="R3495" t="s">
        <v>8318</v>
      </c>
      <c r="S3495" t="s">
        <v>8271</v>
      </c>
      <c r="T3495" t="b">
        <v>1</v>
      </c>
    </row>
    <row r="3496" spans="1:20" ht="66" x14ac:dyDescent="0.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 s="9">
        <f>(I3496/86400)+25569+(-5/24)</f>
        <v>42700.041666666664</v>
      </c>
      <c r="K3496">
        <v>1479186575</v>
      </c>
      <c r="L3496" s="9">
        <f>($K3496/86400)+DATE(1970,1,1)</f>
        <v>42689.214988425927</v>
      </c>
      <c r="M3496" t="b">
        <v>0</v>
      </c>
      <c r="N3496">
        <v>13</v>
      </c>
      <c r="O3496" s="5">
        <f>($E3496/$D3496)*100</f>
        <v>100</v>
      </c>
      <c r="P3496">
        <f>AVERAGE($E3496,$N3496)</f>
        <v>206.5</v>
      </c>
      <c r="Q3496" t="s">
        <v>8317</v>
      </c>
      <c r="R3496" t="s">
        <v>8318</v>
      </c>
      <c r="S3496" t="s">
        <v>8271</v>
      </c>
      <c r="T3496" t="b">
        <v>1</v>
      </c>
    </row>
    <row r="3497" spans="1:20" ht="66" x14ac:dyDescent="0.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 s="9">
        <f>(I3497/86400)+25569+(-5/24)</f>
        <v>41944.512499999997</v>
      </c>
      <c r="K3497">
        <v>1412360309</v>
      </c>
      <c r="L3497" s="9">
        <f>($K3497/86400)+DATE(1970,1,1)</f>
        <v>41915.762835648144</v>
      </c>
      <c r="M3497" t="b">
        <v>0</v>
      </c>
      <c r="N3497">
        <v>72</v>
      </c>
      <c r="O3497" s="5">
        <f>($E3497/$D3497)*100</f>
        <v>106.86</v>
      </c>
      <c r="P3497">
        <f>AVERAGE($E3497,$N3497)</f>
        <v>2707.5</v>
      </c>
      <c r="Q3497" t="s">
        <v>8317</v>
      </c>
      <c r="R3497" t="s">
        <v>8318</v>
      </c>
      <c r="S3497" t="s">
        <v>8271</v>
      </c>
      <c r="T3497" t="b">
        <v>1</v>
      </c>
    </row>
    <row r="3498" spans="1:20" ht="66" x14ac:dyDescent="0.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 s="9">
        <f>(I3498/86400)+25569+(-5/24)</f>
        <v>42624.638495370367</v>
      </c>
      <c r="K3498">
        <v>1470169166</v>
      </c>
      <c r="L3498" s="9">
        <f>($K3498/86400)+DATE(1970,1,1)</f>
        <v>42584.846828703703</v>
      </c>
      <c r="M3498" t="b">
        <v>0</v>
      </c>
      <c r="N3498">
        <v>78</v>
      </c>
      <c r="O3498" s="5">
        <f>($E3498/$D3498)*100</f>
        <v>124.4</v>
      </c>
      <c r="P3498">
        <f>AVERAGE($E3498,$N3498)</f>
        <v>1905</v>
      </c>
      <c r="Q3498" t="s">
        <v>8317</v>
      </c>
      <c r="R3498" t="s">
        <v>8318</v>
      </c>
      <c r="S3498" t="s">
        <v>8271</v>
      </c>
      <c r="T3498" t="b">
        <v>1</v>
      </c>
    </row>
    <row r="3499" spans="1:20" ht="66" x14ac:dyDescent="0.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 s="9">
        <f>(I3499/86400)+25569+(-5/24)</f>
        <v>42523.708333333336</v>
      </c>
      <c r="K3499">
        <v>1463852904</v>
      </c>
      <c r="L3499" s="9">
        <f>($K3499/86400)+DATE(1970,1,1)</f>
        <v>42511.741944444446</v>
      </c>
      <c r="M3499" t="b">
        <v>0</v>
      </c>
      <c r="N3499">
        <v>49</v>
      </c>
      <c r="O3499" s="5">
        <f>($E3499/$D3499)*100</f>
        <v>108.70406189555126</v>
      </c>
      <c r="P3499">
        <f>AVERAGE($E3499,$N3499)</f>
        <v>867.5</v>
      </c>
      <c r="Q3499" t="s">
        <v>8317</v>
      </c>
      <c r="R3499" t="s">
        <v>8318</v>
      </c>
      <c r="S3499" t="s">
        <v>8271</v>
      </c>
      <c r="T3499" t="b">
        <v>1</v>
      </c>
    </row>
    <row r="3500" spans="1:20" ht="66" x14ac:dyDescent="0.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 s="9">
        <f>(I3500/86400)+25569+(-5/24)</f>
        <v>42518.697222222218</v>
      </c>
      <c r="K3500">
        <v>1459309704</v>
      </c>
      <c r="L3500" s="9">
        <f>($K3500/86400)+DATE(1970,1,1)</f>
        <v>42459.15861111111</v>
      </c>
      <c r="M3500" t="b">
        <v>0</v>
      </c>
      <c r="N3500">
        <v>42</v>
      </c>
      <c r="O3500" s="5">
        <f>($E3500/$D3500)*100</f>
        <v>102.42424242424242</v>
      </c>
      <c r="P3500">
        <f>AVERAGE($E3500,$N3500)</f>
        <v>866</v>
      </c>
      <c r="Q3500" t="s">
        <v>8317</v>
      </c>
      <c r="R3500" t="s">
        <v>8318</v>
      </c>
      <c r="S3500" t="s">
        <v>8271</v>
      </c>
      <c r="T3500" t="b">
        <v>1</v>
      </c>
    </row>
    <row r="3501" spans="1:20" ht="66" x14ac:dyDescent="0.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 s="9">
        <f>(I3501/86400)+25569+(-5/24)</f>
        <v>42186.082638888889</v>
      </c>
      <c r="K3501">
        <v>1431046325</v>
      </c>
      <c r="L3501" s="9">
        <f>($K3501/86400)+DATE(1970,1,1)</f>
        <v>42132.036168981482</v>
      </c>
      <c r="M3501" t="b">
        <v>0</v>
      </c>
      <c r="N3501">
        <v>35</v>
      </c>
      <c r="O3501" s="5">
        <f>($E3501/$D3501)*100</f>
        <v>105.5</v>
      </c>
      <c r="P3501">
        <f>AVERAGE($E3501,$N3501)</f>
        <v>1072.5</v>
      </c>
      <c r="Q3501" t="s">
        <v>8317</v>
      </c>
      <c r="R3501" t="s">
        <v>8318</v>
      </c>
      <c r="S3501" t="s">
        <v>8271</v>
      </c>
      <c r="T3501" t="b">
        <v>1</v>
      </c>
    </row>
    <row r="3502" spans="1:20" ht="66" x14ac:dyDescent="0.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 s="9">
        <f>(I3502/86400)+25569+(-5/24)</f>
        <v>42435.999305555553</v>
      </c>
      <c r="K3502">
        <v>1455919438</v>
      </c>
      <c r="L3502" s="9">
        <f>($K3502/86400)+DATE(1970,1,1)</f>
        <v>42419.919421296298</v>
      </c>
      <c r="M3502" t="b">
        <v>0</v>
      </c>
      <c r="N3502">
        <v>42</v>
      </c>
      <c r="O3502" s="5">
        <f>($E3502/$D3502)*100</f>
        <v>106.3</v>
      </c>
      <c r="P3502">
        <f>AVERAGE($E3502,$N3502)</f>
        <v>552.5</v>
      </c>
      <c r="Q3502" t="s">
        <v>8317</v>
      </c>
      <c r="R3502" t="s">
        <v>8318</v>
      </c>
      <c r="S3502" t="s">
        <v>8271</v>
      </c>
      <c r="T3502" t="b">
        <v>1</v>
      </c>
    </row>
    <row r="3503" spans="1:20" ht="49.5" x14ac:dyDescent="0.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 s="9">
        <f>(I3503/86400)+25569+(-5/24)</f>
        <v>42258.555497685178</v>
      </c>
      <c r="K3503">
        <v>1439835595</v>
      </c>
      <c r="L3503" s="9">
        <f>($K3503/86400)+DATE(1970,1,1)</f>
        <v>42233.763831018514</v>
      </c>
      <c r="M3503" t="b">
        <v>0</v>
      </c>
      <c r="N3503">
        <v>42</v>
      </c>
      <c r="O3503" s="5">
        <f>($E3503/$D3503)*100</f>
        <v>100.66666666666666</v>
      </c>
      <c r="P3503">
        <f>AVERAGE($E3503,$N3503)</f>
        <v>776</v>
      </c>
      <c r="Q3503" t="s">
        <v>8317</v>
      </c>
      <c r="R3503" t="s">
        <v>8318</v>
      </c>
      <c r="S3503" t="s">
        <v>8271</v>
      </c>
      <c r="T3503" t="b">
        <v>1</v>
      </c>
    </row>
    <row r="3504" spans="1:20" ht="66" x14ac:dyDescent="0.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 s="9">
        <f>(I3504/86400)+25569+(-5/24)</f>
        <v>42444.957638888889</v>
      </c>
      <c r="K3504">
        <v>1456862924</v>
      </c>
      <c r="L3504" s="9">
        <f>($K3504/86400)+DATE(1970,1,1)</f>
        <v>42430.839398148149</v>
      </c>
      <c r="M3504" t="b">
        <v>0</v>
      </c>
      <c r="N3504">
        <v>31</v>
      </c>
      <c r="O3504" s="5">
        <f>($E3504/$D3504)*100</f>
        <v>105.4</v>
      </c>
      <c r="P3504">
        <f>AVERAGE($E3504,$N3504)</f>
        <v>2123.5</v>
      </c>
      <c r="Q3504" t="s">
        <v>8317</v>
      </c>
      <c r="R3504" t="s">
        <v>8318</v>
      </c>
      <c r="S3504" t="s">
        <v>8271</v>
      </c>
      <c r="T3504" t="b">
        <v>1</v>
      </c>
    </row>
    <row r="3505" spans="1:20" ht="49.5" x14ac:dyDescent="0.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 s="9">
        <f>(I3505/86400)+25569+(-5/24)</f>
        <v>42575.27</v>
      </c>
      <c r="K3505">
        <v>1466767728</v>
      </c>
      <c r="L3505" s="9">
        <f>($K3505/86400)+DATE(1970,1,1)</f>
        <v>42545.478333333333</v>
      </c>
      <c r="M3505" t="b">
        <v>0</v>
      </c>
      <c r="N3505">
        <v>38</v>
      </c>
      <c r="O3505" s="5">
        <f>($E3505/$D3505)*100</f>
        <v>107.55999999999999</v>
      </c>
      <c r="P3505">
        <f>AVERAGE($E3505,$N3505)</f>
        <v>1363.5</v>
      </c>
      <c r="Q3505" t="s">
        <v>8317</v>
      </c>
      <c r="R3505" t="s">
        <v>8318</v>
      </c>
      <c r="S3505" t="s">
        <v>8271</v>
      </c>
      <c r="T3505" t="b">
        <v>1</v>
      </c>
    </row>
    <row r="3506" spans="1:20" ht="66" x14ac:dyDescent="0.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 s="9">
        <f>(I3506/86400)+25569+(-5/24)</f>
        <v>42327.582071759258</v>
      </c>
      <c r="K3506">
        <v>1445363891</v>
      </c>
      <c r="L3506" s="9">
        <f>($K3506/86400)+DATE(1970,1,1)</f>
        <v>42297.748738425929</v>
      </c>
      <c r="M3506" t="b">
        <v>0</v>
      </c>
      <c r="N3506">
        <v>8</v>
      </c>
      <c r="O3506" s="5">
        <f>($E3506/$D3506)*100</f>
        <v>100</v>
      </c>
      <c r="P3506">
        <f>AVERAGE($E3506,$N3506)</f>
        <v>504</v>
      </c>
      <c r="Q3506" t="s">
        <v>8317</v>
      </c>
      <c r="R3506" t="s">
        <v>8318</v>
      </c>
      <c r="S3506" t="s">
        <v>8271</v>
      </c>
      <c r="T3506" t="b">
        <v>1</v>
      </c>
    </row>
    <row r="3507" spans="1:20" ht="99" x14ac:dyDescent="0.3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 s="9">
        <f>(I3507/86400)+25569+(-5/24)</f>
        <v>41771.958333333328</v>
      </c>
      <c r="K3507">
        <v>1398983245</v>
      </c>
      <c r="L3507" s="9">
        <f>($K3507/86400)+DATE(1970,1,1)</f>
        <v>41760.935706018521</v>
      </c>
      <c r="M3507" t="b">
        <v>0</v>
      </c>
      <c r="N3507">
        <v>39</v>
      </c>
      <c r="O3507" s="5">
        <f>($E3507/$D3507)*100</f>
        <v>103.76</v>
      </c>
      <c r="P3507">
        <f>AVERAGE($E3507,$N3507)</f>
        <v>1316.5</v>
      </c>
      <c r="Q3507" t="s">
        <v>8317</v>
      </c>
      <c r="R3507" t="s">
        <v>8318</v>
      </c>
      <c r="S3507" t="s">
        <v>8271</v>
      </c>
      <c r="T3507" t="b">
        <v>1</v>
      </c>
    </row>
    <row r="3508" spans="1:20" ht="66" x14ac:dyDescent="0.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 s="9">
        <f>(I3508/86400)+25569+(-5/24)</f>
        <v>41874.525925925926</v>
      </c>
      <c r="K3508">
        <v>1404927440</v>
      </c>
      <c r="L3508" s="9">
        <f>($K3508/86400)+DATE(1970,1,1)</f>
        <v>41829.734259259261</v>
      </c>
      <c r="M3508" t="b">
        <v>0</v>
      </c>
      <c r="N3508">
        <v>29</v>
      </c>
      <c r="O3508" s="5">
        <f>($E3508/$D3508)*100</f>
        <v>101.49999999999999</v>
      </c>
      <c r="P3508">
        <f>AVERAGE($E3508,$N3508)</f>
        <v>1537</v>
      </c>
      <c r="Q3508" t="s">
        <v>8317</v>
      </c>
      <c r="R3508" t="s">
        <v>8318</v>
      </c>
      <c r="S3508" t="s">
        <v>8271</v>
      </c>
      <c r="T3508" t="b">
        <v>1</v>
      </c>
    </row>
    <row r="3509" spans="1:20" ht="49.5" x14ac:dyDescent="0.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 s="9">
        <f>(I3509/86400)+25569+(-5/24)</f>
        <v>42521.714548611104</v>
      </c>
      <c r="K3509">
        <v>1462140537</v>
      </c>
      <c r="L3509" s="9">
        <f>($K3509/86400)+DATE(1970,1,1)</f>
        <v>42491.92288194444</v>
      </c>
      <c r="M3509" t="b">
        <v>0</v>
      </c>
      <c r="N3509">
        <v>72</v>
      </c>
      <c r="O3509" s="5">
        <f>($E3509/$D3509)*100</f>
        <v>104.4</v>
      </c>
      <c r="P3509">
        <f>AVERAGE($E3509,$N3509)</f>
        <v>5256</v>
      </c>
      <c r="Q3509" t="s">
        <v>8317</v>
      </c>
      <c r="R3509" t="s">
        <v>8318</v>
      </c>
      <c r="S3509" t="s">
        <v>8271</v>
      </c>
      <c r="T3509" t="b">
        <v>1</v>
      </c>
    </row>
    <row r="3510" spans="1:20" ht="66" x14ac:dyDescent="0.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 s="9">
        <f>(I3510/86400)+25569+(-5/24)</f>
        <v>42500.666666666664</v>
      </c>
      <c r="K3510">
        <v>1460914253</v>
      </c>
      <c r="L3510" s="9">
        <f>($K3510/86400)+DATE(1970,1,1)</f>
        <v>42477.729780092588</v>
      </c>
      <c r="M3510" t="b">
        <v>0</v>
      </c>
      <c r="N3510">
        <v>15</v>
      </c>
      <c r="O3510" s="5">
        <f>($E3510/$D3510)*100</f>
        <v>180</v>
      </c>
      <c r="P3510">
        <f>AVERAGE($E3510,$N3510)</f>
        <v>97.5</v>
      </c>
      <c r="Q3510" t="s">
        <v>8317</v>
      </c>
      <c r="R3510" t="s">
        <v>8318</v>
      </c>
      <c r="S3510" t="s">
        <v>8271</v>
      </c>
      <c r="T3510" t="b">
        <v>1</v>
      </c>
    </row>
    <row r="3511" spans="1:20" ht="66" x14ac:dyDescent="0.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 s="9">
        <f>(I3511/86400)+25569+(-5/24)</f>
        <v>41963.996527777774</v>
      </c>
      <c r="K3511">
        <v>1415392666</v>
      </c>
      <c r="L3511" s="9">
        <f>($K3511/86400)+DATE(1970,1,1)</f>
        <v>41950.859560185185</v>
      </c>
      <c r="M3511" t="b">
        <v>0</v>
      </c>
      <c r="N3511">
        <v>33</v>
      </c>
      <c r="O3511" s="5">
        <f>($E3511/$D3511)*100</f>
        <v>106.33333333333333</v>
      </c>
      <c r="P3511">
        <f>AVERAGE($E3511,$N3511)</f>
        <v>1611.5</v>
      </c>
      <c r="Q3511" t="s">
        <v>8317</v>
      </c>
      <c r="R3511" t="s">
        <v>8318</v>
      </c>
      <c r="S3511" t="s">
        <v>8271</v>
      </c>
      <c r="T3511" t="b">
        <v>1</v>
      </c>
    </row>
    <row r="3512" spans="1:20" ht="66" x14ac:dyDescent="0.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 s="9">
        <f>(I3512/86400)+25569+(-5/24)</f>
        <v>41822.412569444445</v>
      </c>
      <c r="K3512">
        <v>1402584846</v>
      </c>
      <c r="L3512" s="9">
        <f>($K3512/86400)+DATE(1970,1,1)</f>
        <v>41802.62090277778</v>
      </c>
      <c r="M3512" t="b">
        <v>0</v>
      </c>
      <c r="N3512">
        <v>15</v>
      </c>
      <c r="O3512" s="5">
        <f>($E3512/$D3512)*100</f>
        <v>100.55555555555556</v>
      </c>
      <c r="P3512">
        <f>AVERAGE($E3512,$N3512)</f>
        <v>460</v>
      </c>
      <c r="Q3512" t="s">
        <v>8317</v>
      </c>
      <c r="R3512" t="s">
        <v>8318</v>
      </c>
      <c r="S3512" t="s">
        <v>8271</v>
      </c>
      <c r="T3512" t="b">
        <v>1</v>
      </c>
    </row>
    <row r="3513" spans="1:20" ht="49.5" x14ac:dyDescent="0.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 s="9">
        <f>(I3513/86400)+25569+(-5/24)</f>
        <v>41950.5625</v>
      </c>
      <c r="K3513">
        <v>1413406695</v>
      </c>
      <c r="L3513" s="9">
        <f>($K3513/86400)+DATE(1970,1,1)</f>
        <v>41927.873784722222</v>
      </c>
      <c r="M3513" t="b">
        <v>0</v>
      </c>
      <c r="N3513">
        <v>19</v>
      </c>
      <c r="O3513" s="5">
        <f>($E3513/$D3513)*100</f>
        <v>101.2</v>
      </c>
      <c r="P3513">
        <f>AVERAGE($E3513,$N3513)</f>
        <v>768.5</v>
      </c>
      <c r="Q3513" t="s">
        <v>8317</v>
      </c>
      <c r="R3513" t="s">
        <v>8318</v>
      </c>
      <c r="S3513" t="s">
        <v>8271</v>
      </c>
      <c r="T3513" t="b">
        <v>1</v>
      </c>
    </row>
    <row r="3514" spans="1:20" ht="66" x14ac:dyDescent="0.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 s="9">
        <f>(I3514/86400)+25569+(-5/24)</f>
        <v>42117.286944444444</v>
      </c>
      <c r="K3514">
        <v>1424609592</v>
      </c>
      <c r="L3514" s="9">
        <f>($K3514/86400)+DATE(1970,1,1)</f>
        <v>42057.536944444444</v>
      </c>
      <c r="M3514" t="b">
        <v>0</v>
      </c>
      <c r="N3514">
        <v>17</v>
      </c>
      <c r="O3514" s="5">
        <f>($E3514/$D3514)*100</f>
        <v>100</v>
      </c>
      <c r="P3514">
        <f>AVERAGE($E3514,$N3514)</f>
        <v>508.5</v>
      </c>
      <c r="Q3514" t="s">
        <v>8317</v>
      </c>
      <c r="R3514" t="s">
        <v>8318</v>
      </c>
      <c r="S3514" t="s">
        <v>8271</v>
      </c>
      <c r="T3514" t="b">
        <v>1</v>
      </c>
    </row>
    <row r="3515" spans="1:20" ht="66" x14ac:dyDescent="0.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 s="9">
        <f>(I3515/86400)+25569+(-5/24)</f>
        <v>41793.999305555553</v>
      </c>
      <c r="K3515">
        <v>1400725112</v>
      </c>
      <c r="L3515" s="9">
        <f>($K3515/86400)+DATE(1970,1,1)</f>
        <v>41781.096203703702</v>
      </c>
      <c r="M3515" t="b">
        <v>0</v>
      </c>
      <c r="N3515">
        <v>44</v>
      </c>
      <c r="O3515" s="5">
        <f>($E3515/$D3515)*100</f>
        <v>118.39285714285714</v>
      </c>
      <c r="P3515">
        <f>AVERAGE($E3515,$N3515)</f>
        <v>1679.5</v>
      </c>
      <c r="Q3515" t="s">
        <v>8317</v>
      </c>
      <c r="R3515" t="s">
        <v>8318</v>
      </c>
      <c r="S3515" t="s">
        <v>8271</v>
      </c>
      <c r="T3515" t="b">
        <v>1</v>
      </c>
    </row>
    <row r="3516" spans="1:20" ht="66" x14ac:dyDescent="0.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 s="9">
        <f>(I3516/86400)+25569+(-5/24)</f>
        <v>42036.999305555553</v>
      </c>
      <c r="K3516">
        <v>1421439552</v>
      </c>
      <c r="L3516" s="9">
        <f>($K3516/86400)+DATE(1970,1,1)</f>
        <v>42020.846666666665</v>
      </c>
      <c r="M3516" t="b">
        <v>0</v>
      </c>
      <c r="N3516">
        <v>10</v>
      </c>
      <c r="O3516" s="5">
        <f>($E3516/$D3516)*100</f>
        <v>110.00000000000001</v>
      </c>
      <c r="P3516">
        <f>AVERAGE($E3516,$N3516)</f>
        <v>280</v>
      </c>
      <c r="Q3516" t="s">
        <v>8317</v>
      </c>
      <c r="R3516" t="s">
        <v>8318</v>
      </c>
      <c r="S3516" t="s">
        <v>8271</v>
      </c>
      <c r="T3516" t="b">
        <v>1</v>
      </c>
    </row>
    <row r="3517" spans="1:20" ht="49.5" x14ac:dyDescent="0.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 s="9">
        <f>(I3517/86400)+25569+(-5/24)</f>
        <v>42155.564479166664</v>
      </c>
      <c r="K3517">
        <v>1430505171</v>
      </c>
      <c r="L3517" s="9">
        <f>($K3517/86400)+DATE(1970,1,1)</f>
        <v>42125.772812499999</v>
      </c>
      <c r="M3517" t="b">
        <v>0</v>
      </c>
      <c r="N3517">
        <v>46</v>
      </c>
      <c r="O3517" s="5">
        <f>($E3517/$D3517)*100</f>
        <v>102.66666666666666</v>
      </c>
      <c r="P3517">
        <f>AVERAGE($E3517,$N3517)</f>
        <v>1563</v>
      </c>
      <c r="Q3517" t="s">
        <v>8317</v>
      </c>
      <c r="R3517" t="s">
        <v>8318</v>
      </c>
      <c r="S3517" t="s">
        <v>8271</v>
      </c>
      <c r="T3517" t="b">
        <v>1</v>
      </c>
    </row>
    <row r="3518" spans="1:20" ht="66" x14ac:dyDescent="0.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 s="9">
        <f>(I3518/86400)+25569+(-5/24)</f>
        <v>41889.916666666664</v>
      </c>
      <c r="K3518">
        <v>1407197670</v>
      </c>
      <c r="L3518" s="9">
        <f>($K3518/86400)+DATE(1970,1,1)</f>
        <v>41856.010069444441</v>
      </c>
      <c r="M3518" t="b">
        <v>0</v>
      </c>
      <c r="N3518">
        <v>11</v>
      </c>
      <c r="O3518" s="5">
        <f>($E3518/$D3518)*100</f>
        <v>100</v>
      </c>
      <c r="P3518">
        <f>AVERAGE($E3518,$N3518)</f>
        <v>1255.5</v>
      </c>
      <c r="Q3518" t="s">
        <v>8317</v>
      </c>
      <c r="R3518" t="s">
        <v>8318</v>
      </c>
      <c r="S3518" t="s">
        <v>8271</v>
      </c>
      <c r="T3518" t="b">
        <v>1</v>
      </c>
    </row>
    <row r="3519" spans="1:20" ht="49.5" x14ac:dyDescent="0.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 s="9">
        <f>(I3519/86400)+25569+(-5/24)</f>
        <v>41824.25</v>
      </c>
      <c r="K3519">
        <v>1401910634</v>
      </c>
      <c r="L3519" s="9">
        <f>($K3519/86400)+DATE(1970,1,1)</f>
        <v>41794.817523148144</v>
      </c>
      <c r="M3519" t="b">
        <v>0</v>
      </c>
      <c r="N3519">
        <v>13</v>
      </c>
      <c r="O3519" s="5">
        <f>($E3519/$D3519)*100</f>
        <v>100</v>
      </c>
      <c r="P3519">
        <f>AVERAGE($E3519,$N3519)</f>
        <v>2006.5</v>
      </c>
      <c r="Q3519" t="s">
        <v>8317</v>
      </c>
      <c r="R3519" t="s">
        <v>8318</v>
      </c>
      <c r="S3519" t="s">
        <v>8271</v>
      </c>
      <c r="T3519" t="b">
        <v>1</v>
      </c>
    </row>
    <row r="3520" spans="1:20" ht="66" x14ac:dyDescent="0.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 s="9">
        <f>(I3520/86400)+25569+(-5/24)</f>
        <v>41914.38958333333</v>
      </c>
      <c r="K3520">
        <v>1410461299</v>
      </c>
      <c r="L3520" s="9">
        <f>($K3520/86400)+DATE(1970,1,1)</f>
        <v>41893.783553240741</v>
      </c>
      <c r="M3520" t="b">
        <v>0</v>
      </c>
      <c r="N3520">
        <v>33</v>
      </c>
      <c r="O3520" s="5">
        <f>($E3520/$D3520)*100</f>
        <v>110.04599999999999</v>
      </c>
      <c r="P3520">
        <f>AVERAGE($E3520,$N3520)</f>
        <v>841.84500000000003</v>
      </c>
      <c r="Q3520" t="s">
        <v>8317</v>
      </c>
      <c r="R3520" t="s">
        <v>8318</v>
      </c>
      <c r="S3520" t="s">
        <v>8271</v>
      </c>
      <c r="T3520" t="b">
        <v>1</v>
      </c>
    </row>
    <row r="3521" spans="1:20" ht="49.5" x14ac:dyDescent="0.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 s="9">
        <f>(I3521/86400)+25569+(-5/24)</f>
        <v>42067.390624999993</v>
      </c>
      <c r="K3521">
        <v>1422886950</v>
      </c>
      <c r="L3521" s="9">
        <f>($K3521/86400)+DATE(1970,1,1)</f>
        <v>42037.598958333328</v>
      </c>
      <c r="M3521" t="b">
        <v>0</v>
      </c>
      <c r="N3521">
        <v>28</v>
      </c>
      <c r="O3521" s="5">
        <f>($E3521/$D3521)*100</f>
        <v>101.35000000000001</v>
      </c>
      <c r="P3521">
        <f>AVERAGE($E3521,$N3521)</f>
        <v>1027.5</v>
      </c>
      <c r="Q3521" t="s">
        <v>8317</v>
      </c>
      <c r="R3521" t="s">
        <v>8318</v>
      </c>
      <c r="S3521" t="s">
        <v>8271</v>
      </c>
      <c r="T3521" t="b">
        <v>1</v>
      </c>
    </row>
    <row r="3522" spans="1:20" ht="49.5" x14ac:dyDescent="0.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 s="9">
        <f>(I3522/86400)+25569+(-5/24)</f>
        <v>42253.365972222215</v>
      </c>
      <c r="K3522">
        <v>1439322412</v>
      </c>
      <c r="L3522" s="9">
        <f>($K3522/86400)+DATE(1970,1,1)</f>
        <v>42227.824212962965</v>
      </c>
      <c r="M3522" t="b">
        <v>0</v>
      </c>
      <c r="N3522">
        <v>21</v>
      </c>
      <c r="O3522" s="5">
        <f>($E3522/$D3522)*100</f>
        <v>100.75</v>
      </c>
      <c r="P3522">
        <f>AVERAGE($E3522,$N3522)</f>
        <v>1018</v>
      </c>
      <c r="Q3522" t="s">
        <v>8317</v>
      </c>
      <c r="R3522" t="s">
        <v>8318</v>
      </c>
      <c r="S3522" t="s">
        <v>8271</v>
      </c>
      <c r="T3522" t="b">
        <v>1</v>
      </c>
    </row>
    <row r="3523" spans="1:20" ht="66" x14ac:dyDescent="0.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 s="9">
        <f>(I3523/86400)+25569+(-5/24)</f>
        <v>41911.153009259258</v>
      </c>
      <c r="K3523">
        <v>1409388020</v>
      </c>
      <c r="L3523" s="9">
        <f>($K3523/86400)+DATE(1970,1,1)</f>
        <v>41881.361342592594</v>
      </c>
      <c r="M3523" t="b">
        <v>0</v>
      </c>
      <c r="N3523">
        <v>13</v>
      </c>
      <c r="O3523" s="5">
        <f>($E3523/$D3523)*100</f>
        <v>169.42857142857144</v>
      </c>
      <c r="P3523">
        <f>AVERAGE($E3523,$N3523)</f>
        <v>303</v>
      </c>
      <c r="Q3523" t="s">
        <v>8317</v>
      </c>
      <c r="R3523" t="s">
        <v>8318</v>
      </c>
      <c r="S3523" t="s">
        <v>8271</v>
      </c>
      <c r="T3523" t="b">
        <v>1</v>
      </c>
    </row>
    <row r="3524" spans="1:20" ht="66" x14ac:dyDescent="0.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 s="9">
        <f>(I3524/86400)+25569+(-5/24)</f>
        <v>42262.212500000001</v>
      </c>
      <c r="K3524">
        <v>1439924246</v>
      </c>
      <c r="L3524" s="9">
        <f>($K3524/86400)+DATE(1970,1,1)</f>
        <v>42234.789884259255</v>
      </c>
      <c r="M3524" t="b">
        <v>0</v>
      </c>
      <c r="N3524">
        <v>34</v>
      </c>
      <c r="O3524" s="5">
        <f>($E3524/$D3524)*100</f>
        <v>100</v>
      </c>
      <c r="P3524">
        <f>AVERAGE($E3524,$N3524)</f>
        <v>714.5</v>
      </c>
      <c r="Q3524" t="s">
        <v>8317</v>
      </c>
      <c r="R3524" t="s">
        <v>8318</v>
      </c>
      <c r="S3524" t="s">
        <v>8271</v>
      </c>
      <c r="T3524" t="b">
        <v>1</v>
      </c>
    </row>
    <row r="3525" spans="1:20" ht="66" x14ac:dyDescent="0.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 s="9">
        <f>(I3525/86400)+25569+(-5/24)</f>
        <v>42638.749999999993</v>
      </c>
      <c r="K3525">
        <v>1469871148</v>
      </c>
      <c r="L3525" s="9">
        <f>($K3525/86400)+DATE(1970,1,1)</f>
        <v>42581.397546296299</v>
      </c>
      <c r="M3525" t="b">
        <v>0</v>
      </c>
      <c r="N3525">
        <v>80</v>
      </c>
      <c r="O3525" s="5">
        <f>($E3525/$D3525)*100</f>
        <v>113.65</v>
      </c>
      <c r="P3525">
        <f>AVERAGE($E3525,$N3525)</f>
        <v>2313</v>
      </c>
      <c r="Q3525" t="s">
        <v>8317</v>
      </c>
      <c r="R3525" t="s">
        <v>8318</v>
      </c>
      <c r="S3525" t="s">
        <v>8271</v>
      </c>
      <c r="T3525" t="b">
        <v>1</v>
      </c>
    </row>
    <row r="3526" spans="1:20" ht="66" x14ac:dyDescent="0.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 s="9">
        <f>(I3526/86400)+25569+(-5/24)</f>
        <v>41894.958333333328</v>
      </c>
      <c r="K3526">
        <v>1409336373</v>
      </c>
      <c r="L3526" s="9">
        <f>($K3526/86400)+DATE(1970,1,1)</f>
        <v>41880.76357638889</v>
      </c>
      <c r="M3526" t="b">
        <v>0</v>
      </c>
      <c r="N3526">
        <v>74</v>
      </c>
      <c r="O3526" s="5">
        <f>($E3526/$D3526)*100</f>
        <v>101.56</v>
      </c>
      <c r="P3526">
        <f>AVERAGE($E3526,$N3526)</f>
        <v>5115</v>
      </c>
      <c r="Q3526" t="s">
        <v>8317</v>
      </c>
      <c r="R3526" t="s">
        <v>8318</v>
      </c>
      <c r="S3526" t="s">
        <v>8271</v>
      </c>
      <c r="T3526" t="b">
        <v>1</v>
      </c>
    </row>
    <row r="3527" spans="1:20" ht="49.5" x14ac:dyDescent="0.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 s="9">
        <f>(I3527/86400)+25569+(-5/24)</f>
        <v>42225.458333333336</v>
      </c>
      <c r="K3527">
        <v>1438188106</v>
      </c>
      <c r="L3527" s="9">
        <f>($K3527/86400)+DATE(1970,1,1)</f>
        <v>42214.6956712963</v>
      </c>
      <c r="M3527" t="b">
        <v>0</v>
      </c>
      <c r="N3527">
        <v>7</v>
      </c>
      <c r="O3527" s="5">
        <f>($E3527/$D3527)*100</f>
        <v>106</v>
      </c>
      <c r="P3527">
        <f>AVERAGE($E3527,$N3527)</f>
        <v>268.5</v>
      </c>
      <c r="Q3527" t="s">
        <v>8317</v>
      </c>
      <c r="R3527" t="s">
        <v>8318</v>
      </c>
      <c r="S3527" t="s">
        <v>8271</v>
      </c>
      <c r="T3527" t="b">
        <v>1</v>
      </c>
    </row>
    <row r="3528" spans="1:20" ht="66" x14ac:dyDescent="0.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 s="9">
        <f>(I3528/86400)+25569+(-5/24)</f>
        <v>42488.040972222218</v>
      </c>
      <c r="K3528">
        <v>1459411371</v>
      </c>
      <c r="L3528" s="9">
        <f>($K3528/86400)+DATE(1970,1,1)</f>
        <v>42460.335312499999</v>
      </c>
      <c r="M3528" t="b">
        <v>0</v>
      </c>
      <c r="N3528">
        <v>34</v>
      </c>
      <c r="O3528" s="5">
        <f>($E3528/$D3528)*100</f>
        <v>102</v>
      </c>
      <c r="P3528">
        <f>AVERAGE($E3528,$N3528)</f>
        <v>1700</v>
      </c>
      <c r="Q3528" t="s">
        <v>8317</v>
      </c>
      <c r="R3528" t="s">
        <v>8318</v>
      </c>
      <c r="S3528" t="s">
        <v>8271</v>
      </c>
      <c r="T3528" t="b">
        <v>1</v>
      </c>
    </row>
    <row r="3529" spans="1:20" ht="66" x14ac:dyDescent="0.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 s="9">
        <f>(I3529/86400)+25569+(-5/24)</f>
        <v>42195.957638888889</v>
      </c>
      <c r="K3529">
        <v>1434069205</v>
      </c>
      <c r="L3529" s="9">
        <f>($K3529/86400)+DATE(1970,1,1)</f>
        <v>42167.023206018523</v>
      </c>
      <c r="M3529" t="b">
        <v>0</v>
      </c>
      <c r="N3529">
        <v>86</v>
      </c>
      <c r="O3529" s="5">
        <f>($E3529/$D3529)*100</f>
        <v>116.91666666666667</v>
      </c>
      <c r="P3529">
        <f>AVERAGE($E3529,$N3529)</f>
        <v>3550.5</v>
      </c>
      <c r="Q3529" t="s">
        <v>8317</v>
      </c>
      <c r="R3529" t="s">
        <v>8318</v>
      </c>
      <c r="S3529" t="s">
        <v>8271</v>
      </c>
      <c r="T3529" t="b">
        <v>1</v>
      </c>
    </row>
    <row r="3530" spans="1:20" ht="49.5" x14ac:dyDescent="0.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 s="9">
        <f>(I3530/86400)+25569+(-5/24)</f>
        <v>42753.293032407404</v>
      </c>
      <c r="K3530">
        <v>1483012918</v>
      </c>
      <c r="L3530" s="9">
        <f>($K3530/86400)+DATE(1970,1,1)</f>
        <v>42733.50136574074</v>
      </c>
      <c r="M3530" t="b">
        <v>0</v>
      </c>
      <c r="N3530">
        <v>37</v>
      </c>
      <c r="O3530" s="5">
        <f>($E3530/$D3530)*100</f>
        <v>101.15151515151514</v>
      </c>
      <c r="P3530">
        <f>AVERAGE($E3530,$N3530)</f>
        <v>853</v>
      </c>
      <c r="Q3530" t="s">
        <v>8317</v>
      </c>
      <c r="R3530" t="s">
        <v>8318</v>
      </c>
      <c r="S3530" t="s">
        <v>8271</v>
      </c>
      <c r="T3530" t="b">
        <v>1</v>
      </c>
    </row>
    <row r="3531" spans="1:20" ht="66" x14ac:dyDescent="0.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 s="9">
        <f>(I3531/86400)+25569+(-5/24)</f>
        <v>42197.833333333336</v>
      </c>
      <c r="K3531">
        <v>1434997018</v>
      </c>
      <c r="L3531" s="9">
        <f>($K3531/86400)+DATE(1970,1,1)</f>
        <v>42177.761782407411</v>
      </c>
      <c r="M3531" t="b">
        <v>0</v>
      </c>
      <c r="N3531">
        <v>18</v>
      </c>
      <c r="O3531" s="5">
        <f>($E3531/$D3531)*100</f>
        <v>132</v>
      </c>
      <c r="P3531">
        <f>AVERAGE($E3531,$N3531)</f>
        <v>339</v>
      </c>
      <c r="Q3531" t="s">
        <v>8317</v>
      </c>
      <c r="R3531" t="s">
        <v>8318</v>
      </c>
      <c r="S3531" t="s">
        <v>8271</v>
      </c>
      <c r="T3531" t="b">
        <v>1</v>
      </c>
    </row>
    <row r="3532" spans="1:20" ht="66" x14ac:dyDescent="0.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 s="9">
        <f>(I3532/86400)+25569+(-5/24)</f>
        <v>42470.624999999993</v>
      </c>
      <c r="K3532">
        <v>1457881057</v>
      </c>
      <c r="L3532" s="9">
        <f>($K3532/86400)+DATE(1970,1,1)</f>
        <v>42442.623344907406</v>
      </c>
      <c r="M3532" t="b">
        <v>0</v>
      </c>
      <c r="N3532">
        <v>22</v>
      </c>
      <c r="O3532" s="5">
        <f>($E3532/$D3532)*100</f>
        <v>100</v>
      </c>
      <c r="P3532">
        <f>AVERAGE($E3532,$N3532)</f>
        <v>1386</v>
      </c>
      <c r="Q3532" t="s">
        <v>8317</v>
      </c>
      <c r="R3532" t="s">
        <v>8318</v>
      </c>
      <c r="S3532" t="s">
        <v>8271</v>
      </c>
      <c r="T3532" t="b">
        <v>1</v>
      </c>
    </row>
    <row r="3533" spans="1:20" ht="33" x14ac:dyDescent="0.3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 s="9">
        <f>(I3533/86400)+25569+(-5/24)</f>
        <v>42551.44599537037</v>
      </c>
      <c r="K3533">
        <v>1464709334</v>
      </c>
      <c r="L3533" s="9">
        <f>($K3533/86400)+DATE(1970,1,1)</f>
        <v>42521.654328703706</v>
      </c>
      <c r="M3533" t="b">
        <v>0</v>
      </c>
      <c r="N3533">
        <v>26</v>
      </c>
      <c r="O3533" s="5">
        <f>($E3533/$D3533)*100</f>
        <v>128</v>
      </c>
      <c r="P3533">
        <f>AVERAGE($E3533,$N3533)</f>
        <v>653</v>
      </c>
      <c r="Q3533" t="s">
        <v>8317</v>
      </c>
      <c r="R3533" t="s">
        <v>8318</v>
      </c>
      <c r="S3533" t="s">
        <v>8271</v>
      </c>
      <c r="T3533" t="b">
        <v>1</v>
      </c>
    </row>
    <row r="3534" spans="1:20" ht="66" x14ac:dyDescent="0.3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 s="9">
        <f>(I3534/86400)+25569+(-5/24)</f>
        <v>41899.957638888889</v>
      </c>
      <c r="K3534">
        <v>1409667827</v>
      </c>
      <c r="L3534" s="9">
        <f>($K3534/86400)+DATE(1970,1,1)</f>
        <v>41884.599849537037</v>
      </c>
      <c r="M3534" t="b">
        <v>0</v>
      </c>
      <c r="N3534">
        <v>27</v>
      </c>
      <c r="O3534" s="5">
        <f>($E3534/$D3534)*100</f>
        <v>118.95833333333334</v>
      </c>
      <c r="P3534">
        <f>AVERAGE($E3534,$N3534)</f>
        <v>584.5</v>
      </c>
      <c r="Q3534" t="s">
        <v>8317</v>
      </c>
      <c r="R3534" t="s">
        <v>8318</v>
      </c>
      <c r="S3534" t="s">
        <v>8271</v>
      </c>
      <c r="T3534" t="b">
        <v>1</v>
      </c>
    </row>
    <row r="3535" spans="1:20" ht="66" x14ac:dyDescent="0.3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 s="9">
        <f>(I3535/86400)+25569+(-5/24)</f>
        <v>42319.594525462962</v>
      </c>
      <c r="K3535">
        <v>1444673767</v>
      </c>
      <c r="L3535" s="9">
        <f>($K3535/86400)+DATE(1970,1,1)</f>
        <v>42289.761192129634</v>
      </c>
      <c r="M3535" t="b">
        <v>0</v>
      </c>
      <c r="N3535">
        <v>8</v>
      </c>
      <c r="O3535" s="5">
        <f>($E3535/$D3535)*100</f>
        <v>126.2</v>
      </c>
      <c r="P3535">
        <f>AVERAGE($E3535,$N3535)</f>
        <v>319.5</v>
      </c>
      <c r="Q3535" t="s">
        <v>8317</v>
      </c>
      <c r="R3535" t="s">
        <v>8318</v>
      </c>
      <c r="S3535" t="s">
        <v>8271</v>
      </c>
      <c r="T3535" t="b">
        <v>1</v>
      </c>
    </row>
    <row r="3536" spans="1:20" ht="49.5" x14ac:dyDescent="0.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 s="9">
        <f>(I3536/86400)+25569+(-5/24)</f>
        <v>42278.416932870365</v>
      </c>
      <c r="K3536">
        <v>1440687623</v>
      </c>
      <c r="L3536" s="9">
        <f>($K3536/86400)+DATE(1970,1,1)</f>
        <v>42243.6252662037</v>
      </c>
      <c r="M3536" t="b">
        <v>0</v>
      </c>
      <c r="N3536">
        <v>204</v>
      </c>
      <c r="O3536" s="5">
        <f>($E3536/$D3536)*100</f>
        <v>156.20000000000002</v>
      </c>
      <c r="P3536">
        <f>AVERAGE($E3536,$N3536)</f>
        <v>4007</v>
      </c>
      <c r="Q3536" t="s">
        <v>8317</v>
      </c>
      <c r="R3536" t="s">
        <v>8318</v>
      </c>
      <c r="S3536" t="s">
        <v>8271</v>
      </c>
      <c r="T3536" t="b">
        <v>1</v>
      </c>
    </row>
    <row r="3537" spans="1:20" ht="49.5" x14ac:dyDescent="0.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 s="9">
        <f>(I3537/86400)+25569+(-5/24)</f>
        <v>42279.541666666664</v>
      </c>
      <c r="K3537">
        <v>1441120910</v>
      </c>
      <c r="L3537" s="9">
        <f>($K3537/86400)+DATE(1970,1,1)</f>
        <v>42248.640162037038</v>
      </c>
      <c r="M3537" t="b">
        <v>0</v>
      </c>
      <c r="N3537">
        <v>46</v>
      </c>
      <c r="O3537" s="5">
        <f>($E3537/$D3537)*100</f>
        <v>103.15</v>
      </c>
      <c r="P3537">
        <f>AVERAGE($E3537,$N3537)</f>
        <v>1054.5</v>
      </c>
      <c r="Q3537" t="s">
        <v>8317</v>
      </c>
      <c r="R3537" t="s">
        <v>8318</v>
      </c>
      <c r="S3537" t="s">
        <v>8271</v>
      </c>
      <c r="T3537" t="b">
        <v>1</v>
      </c>
    </row>
    <row r="3538" spans="1:20" ht="66" x14ac:dyDescent="0.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 s="9">
        <f>(I3538/86400)+25569+(-5/24)</f>
        <v>42358.290972222218</v>
      </c>
      <c r="K3538">
        <v>1448040425</v>
      </c>
      <c r="L3538" s="9">
        <f>($K3538/86400)+DATE(1970,1,1)</f>
        <v>42328.727141203708</v>
      </c>
      <c r="M3538" t="b">
        <v>0</v>
      </c>
      <c r="N3538">
        <v>17</v>
      </c>
      <c r="O3538" s="5">
        <f>($E3538/$D3538)*100</f>
        <v>153.33333333333334</v>
      </c>
      <c r="P3538">
        <f>AVERAGE($E3538,$N3538)</f>
        <v>123.5</v>
      </c>
      <c r="Q3538" t="s">
        <v>8317</v>
      </c>
      <c r="R3538" t="s">
        <v>8318</v>
      </c>
      <c r="S3538" t="s">
        <v>8271</v>
      </c>
      <c r="T3538" t="b">
        <v>1</v>
      </c>
    </row>
    <row r="3539" spans="1:20" ht="66" x14ac:dyDescent="0.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 s="9">
        <f>(I3539/86400)+25569+(-5/24)</f>
        <v>41960.124305555553</v>
      </c>
      <c r="K3539">
        <v>1413016216</v>
      </c>
      <c r="L3539" s="9">
        <f>($K3539/86400)+DATE(1970,1,1)</f>
        <v>41923.354351851856</v>
      </c>
      <c r="M3539" t="b">
        <v>0</v>
      </c>
      <c r="N3539">
        <v>28</v>
      </c>
      <c r="O3539" s="5">
        <f>($E3539/$D3539)*100</f>
        <v>180.44444444444446</v>
      </c>
      <c r="P3539">
        <f>AVERAGE($E3539,$N3539)</f>
        <v>623</v>
      </c>
      <c r="Q3539" t="s">
        <v>8317</v>
      </c>
      <c r="R3539" t="s">
        <v>8318</v>
      </c>
      <c r="S3539" t="s">
        <v>8271</v>
      </c>
      <c r="T3539" t="b">
        <v>1</v>
      </c>
    </row>
    <row r="3540" spans="1:20" ht="66" x14ac:dyDescent="0.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 s="9">
        <f>(I3540/86400)+25569+(-5/24)</f>
        <v>42599.212268518517</v>
      </c>
      <c r="K3540">
        <v>1469009140</v>
      </c>
      <c r="L3540" s="9">
        <f>($K3540/86400)+DATE(1970,1,1)</f>
        <v>42571.420601851853</v>
      </c>
      <c r="M3540" t="b">
        <v>0</v>
      </c>
      <c r="N3540">
        <v>83</v>
      </c>
      <c r="O3540" s="5">
        <f>($E3540/$D3540)*100</f>
        <v>128.44999999999999</v>
      </c>
      <c r="P3540">
        <f>AVERAGE($E3540,$N3540)</f>
        <v>1326</v>
      </c>
      <c r="Q3540" t="s">
        <v>8317</v>
      </c>
      <c r="R3540" t="s">
        <v>8318</v>
      </c>
      <c r="S3540" t="s">
        <v>8271</v>
      </c>
      <c r="T3540" t="b">
        <v>1</v>
      </c>
    </row>
    <row r="3541" spans="1:20" ht="66" x14ac:dyDescent="0.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 s="9">
        <f>(I3541/86400)+25569+(-5/24)</f>
        <v>42621.547708333332</v>
      </c>
      <c r="K3541">
        <v>1471543722</v>
      </c>
      <c r="L3541" s="9">
        <f>($K3541/86400)+DATE(1970,1,1)</f>
        <v>42600.756041666667</v>
      </c>
      <c r="M3541" t="b">
        <v>0</v>
      </c>
      <c r="N3541">
        <v>13</v>
      </c>
      <c r="O3541" s="5">
        <f>($E3541/$D3541)*100</f>
        <v>119.66666666666667</v>
      </c>
      <c r="P3541">
        <f>AVERAGE($E3541,$N3541)</f>
        <v>365.5</v>
      </c>
      <c r="Q3541" t="s">
        <v>8317</v>
      </c>
      <c r="R3541" t="s">
        <v>8318</v>
      </c>
      <c r="S3541" t="s">
        <v>8271</v>
      </c>
      <c r="T3541" t="b">
        <v>1</v>
      </c>
    </row>
    <row r="3542" spans="1:20" ht="66" x14ac:dyDescent="0.3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 s="9">
        <f>(I3542/86400)+25569+(-5/24)</f>
        <v>42546.795034722221</v>
      </c>
      <c r="K3542">
        <v>1464307491</v>
      </c>
      <c r="L3542" s="9">
        <f>($K3542/86400)+DATE(1970,1,1)</f>
        <v>42517.003368055557</v>
      </c>
      <c r="M3542" t="b">
        <v>0</v>
      </c>
      <c r="N3542">
        <v>8</v>
      </c>
      <c r="O3542" s="5">
        <f>($E3542/$D3542)*100</f>
        <v>123</v>
      </c>
      <c r="P3542">
        <f>AVERAGE($E3542,$N3542)</f>
        <v>188.5</v>
      </c>
      <c r="Q3542" t="s">
        <v>8317</v>
      </c>
      <c r="R3542" t="s">
        <v>8318</v>
      </c>
      <c r="S3542" t="s">
        <v>8271</v>
      </c>
      <c r="T3542" t="b">
        <v>1</v>
      </c>
    </row>
    <row r="3543" spans="1:20" ht="66" x14ac:dyDescent="0.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 s="9">
        <f>(I3543/86400)+25569+(-5/24)</f>
        <v>42247.521701388883</v>
      </c>
      <c r="K3543">
        <v>1438882275</v>
      </c>
      <c r="L3543" s="9">
        <f>($K3543/86400)+DATE(1970,1,1)</f>
        <v>42222.730034722219</v>
      </c>
      <c r="M3543" t="b">
        <v>0</v>
      </c>
      <c r="N3543">
        <v>32</v>
      </c>
      <c r="O3543" s="5">
        <f>($E3543/$D3543)*100</f>
        <v>105</v>
      </c>
      <c r="P3543">
        <f>AVERAGE($E3543,$N3543)</f>
        <v>646</v>
      </c>
      <c r="Q3543" t="s">
        <v>8317</v>
      </c>
      <c r="R3543" t="s">
        <v>8318</v>
      </c>
      <c r="S3543" t="s">
        <v>8271</v>
      </c>
      <c r="T3543" t="b">
        <v>1</v>
      </c>
    </row>
    <row r="3544" spans="1:20" ht="66" x14ac:dyDescent="0.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 s="9">
        <f>(I3544/86400)+25569+(-5/24)</f>
        <v>41889.391458333332</v>
      </c>
      <c r="K3544">
        <v>1404915822</v>
      </c>
      <c r="L3544" s="9">
        <f>($K3544/86400)+DATE(1970,1,1)</f>
        <v>41829.599791666667</v>
      </c>
      <c r="M3544" t="b">
        <v>0</v>
      </c>
      <c r="N3544">
        <v>85</v>
      </c>
      <c r="O3544" s="5">
        <f>($E3544/$D3544)*100</f>
        <v>102.23636363636363</v>
      </c>
      <c r="P3544">
        <f>AVERAGE($E3544,$N3544)</f>
        <v>2854</v>
      </c>
      <c r="Q3544" t="s">
        <v>8317</v>
      </c>
      <c r="R3544" t="s">
        <v>8318</v>
      </c>
      <c r="S3544" t="s">
        <v>8271</v>
      </c>
      <c r="T3544" t="b">
        <v>1</v>
      </c>
    </row>
    <row r="3545" spans="1:20" ht="49.5" x14ac:dyDescent="0.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 s="9">
        <f>(I3545/86400)+25569+(-5/24)</f>
        <v>42180.546979166662</v>
      </c>
      <c r="K3545">
        <v>1432663659</v>
      </c>
      <c r="L3545" s="9">
        <f>($K3545/86400)+DATE(1970,1,1)</f>
        <v>42150.755312499998</v>
      </c>
      <c r="M3545" t="b">
        <v>0</v>
      </c>
      <c r="N3545">
        <v>29</v>
      </c>
      <c r="O3545" s="5">
        <f>($E3545/$D3545)*100</f>
        <v>104.66666666666666</v>
      </c>
      <c r="P3545">
        <f>AVERAGE($E3545,$N3545)</f>
        <v>799.5</v>
      </c>
      <c r="Q3545" t="s">
        <v>8317</v>
      </c>
      <c r="R3545" t="s">
        <v>8318</v>
      </c>
      <c r="S3545" t="s">
        <v>8271</v>
      </c>
      <c r="T3545" t="b">
        <v>1</v>
      </c>
    </row>
    <row r="3546" spans="1:20" ht="49.5" x14ac:dyDescent="0.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 s="9">
        <f>(I3546/86400)+25569+(-5/24)</f>
        <v>42070.623344907406</v>
      </c>
      <c r="K3546">
        <v>1423166257</v>
      </c>
      <c r="L3546" s="9">
        <f>($K3546/86400)+DATE(1970,1,1)</f>
        <v>42040.831678240742</v>
      </c>
      <c r="M3546" t="b">
        <v>0</v>
      </c>
      <c r="N3546">
        <v>24</v>
      </c>
      <c r="O3546" s="5">
        <f>($E3546/$D3546)*100</f>
        <v>100</v>
      </c>
      <c r="P3546">
        <f>AVERAGE($E3546,$N3546)</f>
        <v>1262</v>
      </c>
      <c r="Q3546" t="s">
        <v>8317</v>
      </c>
      <c r="R3546" t="s">
        <v>8318</v>
      </c>
      <c r="S3546" t="s">
        <v>8271</v>
      </c>
      <c r="T3546" t="b">
        <v>1</v>
      </c>
    </row>
    <row r="3547" spans="1:20" ht="66" x14ac:dyDescent="0.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 s="9">
        <f>(I3547/86400)+25569+(-5/24)</f>
        <v>42105.599062499998</v>
      </c>
      <c r="K3547">
        <v>1426188159</v>
      </c>
      <c r="L3547" s="9">
        <f>($K3547/86400)+DATE(1970,1,1)</f>
        <v>42075.807395833333</v>
      </c>
      <c r="M3547" t="b">
        <v>0</v>
      </c>
      <c r="N3547">
        <v>8</v>
      </c>
      <c r="O3547" s="5">
        <f>($E3547/$D3547)*100</f>
        <v>100.4</v>
      </c>
      <c r="P3547">
        <f>AVERAGE($E3547,$N3547)</f>
        <v>129.5</v>
      </c>
      <c r="Q3547" t="s">
        <v>8317</v>
      </c>
      <c r="R3547" t="s">
        <v>8318</v>
      </c>
      <c r="S3547" t="s">
        <v>8271</v>
      </c>
      <c r="T3547" t="b">
        <v>1</v>
      </c>
    </row>
    <row r="3548" spans="1:20" ht="66" x14ac:dyDescent="0.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 s="9">
        <f>(I3548/86400)+25569+(-5/24)</f>
        <v>42094.957638888889</v>
      </c>
      <c r="K3548">
        <v>1426002684</v>
      </c>
      <c r="L3548" s="9">
        <f>($K3548/86400)+DATE(1970,1,1)</f>
        <v>42073.660694444443</v>
      </c>
      <c r="M3548" t="b">
        <v>0</v>
      </c>
      <c r="N3548">
        <v>19</v>
      </c>
      <c r="O3548" s="5">
        <f>($E3548/$D3548)*100</f>
        <v>102.27272727272727</v>
      </c>
      <c r="P3548">
        <f>AVERAGE($E3548,$N3548)</f>
        <v>572</v>
      </c>
      <c r="Q3548" t="s">
        <v>8317</v>
      </c>
      <c r="R3548" t="s">
        <v>8318</v>
      </c>
      <c r="S3548" t="s">
        <v>8271</v>
      </c>
      <c r="T3548" t="b">
        <v>1</v>
      </c>
    </row>
    <row r="3549" spans="1:20" ht="49.5" x14ac:dyDescent="0.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 s="9">
        <f>(I3549/86400)+25569+(-5/24)</f>
        <v>42503.957638888889</v>
      </c>
      <c r="K3549">
        <v>1461117201</v>
      </c>
      <c r="L3549" s="9">
        <f>($K3549/86400)+DATE(1970,1,1)</f>
        <v>42480.078715277778</v>
      </c>
      <c r="M3549" t="b">
        <v>0</v>
      </c>
      <c r="N3549">
        <v>336</v>
      </c>
      <c r="O3549" s="5">
        <f>($E3549/$D3549)*100</f>
        <v>114.40928571428573</v>
      </c>
      <c r="P3549">
        <f>AVERAGE($E3549,$N3549)</f>
        <v>20189.625</v>
      </c>
      <c r="Q3549" t="s">
        <v>8317</v>
      </c>
      <c r="R3549" t="s">
        <v>8318</v>
      </c>
      <c r="S3549" t="s">
        <v>8271</v>
      </c>
      <c r="T3549" t="b">
        <v>1</v>
      </c>
    </row>
    <row r="3550" spans="1:20" ht="49.5" x14ac:dyDescent="0.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 s="9">
        <f>(I3550/86400)+25569+(-5/24)</f>
        <v>42433.833333333336</v>
      </c>
      <c r="K3550">
        <v>1455230214</v>
      </c>
      <c r="L3550" s="9">
        <f>($K3550/86400)+DATE(1970,1,1)</f>
        <v>42411.942291666666</v>
      </c>
      <c r="M3550" t="b">
        <v>0</v>
      </c>
      <c r="N3550">
        <v>13</v>
      </c>
      <c r="O3550" s="5">
        <f>($E3550/$D3550)*100</f>
        <v>101.9047619047619</v>
      </c>
      <c r="P3550">
        <f>AVERAGE($E3550,$N3550)</f>
        <v>1076.5</v>
      </c>
      <c r="Q3550" t="s">
        <v>8317</v>
      </c>
      <c r="R3550" t="s">
        <v>8318</v>
      </c>
      <c r="S3550" t="s">
        <v>8271</v>
      </c>
      <c r="T3550" t="b">
        <v>1</v>
      </c>
    </row>
    <row r="3551" spans="1:20" ht="66" x14ac:dyDescent="0.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 s="9">
        <f>(I3551/86400)+25569+(-5/24)</f>
        <v>42251.186030092591</v>
      </c>
      <c r="K3551">
        <v>1438939673</v>
      </c>
      <c r="L3551" s="9">
        <f>($K3551/86400)+DATE(1970,1,1)</f>
        <v>42223.394363425927</v>
      </c>
      <c r="M3551" t="b">
        <v>0</v>
      </c>
      <c r="N3551">
        <v>42</v>
      </c>
      <c r="O3551" s="5">
        <f>($E3551/$D3551)*100</f>
        <v>102</v>
      </c>
      <c r="P3551">
        <f>AVERAGE($E3551,$N3551)</f>
        <v>531</v>
      </c>
      <c r="Q3551" t="s">
        <v>8317</v>
      </c>
      <c r="R3551" t="s">
        <v>8318</v>
      </c>
      <c r="S3551" t="s">
        <v>8271</v>
      </c>
      <c r="T3551" t="b">
        <v>1</v>
      </c>
    </row>
    <row r="3552" spans="1:20" ht="66" x14ac:dyDescent="0.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 s="9">
        <f>(I3552/86400)+25569+(-5/24)</f>
        <v>42492.685162037036</v>
      </c>
      <c r="K3552">
        <v>1459632398</v>
      </c>
      <c r="L3552" s="9">
        <f>($K3552/86400)+DATE(1970,1,1)</f>
        <v>42462.893495370372</v>
      </c>
      <c r="M3552" t="b">
        <v>0</v>
      </c>
      <c r="N3552">
        <v>64</v>
      </c>
      <c r="O3552" s="5">
        <f>($E3552/$D3552)*100</f>
        <v>104.80000000000001</v>
      </c>
      <c r="P3552">
        <f>AVERAGE($E3552,$N3552)</f>
        <v>1342</v>
      </c>
      <c r="Q3552" t="s">
        <v>8317</v>
      </c>
      <c r="R3552" t="s">
        <v>8318</v>
      </c>
      <c r="S3552" t="s">
        <v>8271</v>
      </c>
      <c r="T3552" t="b">
        <v>1</v>
      </c>
    </row>
    <row r="3553" spans="1:20" ht="66" x14ac:dyDescent="0.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 s="9">
        <f>(I3553/86400)+25569+(-5/24)</f>
        <v>41781.713194444441</v>
      </c>
      <c r="K3553">
        <v>1398342170</v>
      </c>
      <c r="L3553" s="9">
        <f>($K3553/86400)+DATE(1970,1,1)</f>
        <v>41753.515856481477</v>
      </c>
      <c r="M3553" t="b">
        <v>0</v>
      </c>
      <c r="N3553">
        <v>25</v>
      </c>
      <c r="O3553" s="5">
        <f>($E3553/$D3553)*100</f>
        <v>101.83333333333333</v>
      </c>
      <c r="P3553">
        <f>AVERAGE($E3553,$N3553)</f>
        <v>776.25</v>
      </c>
      <c r="Q3553" t="s">
        <v>8317</v>
      </c>
      <c r="R3553" t="s">
        <v>8318</v>
      </c>
      <c r="S3553" t="s">
        <v>8271</v>
      </c>
      <c r="T3553" t="b">
        <v>1</v>
      </c>
    </row>
    <row r="3554" spans="1:20" ht="66" x14ac:dyDescent="0.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 s="9">
        <f>(I3554/86400)+25569+(-5/24)</f>
        <v>41818.378749999996</v>
      </c>
      <c r="K3554">
        <v>1401372324</v>
      </c>
      <c r="L3554" s="9">
        <f>($K3554/86400)+DATE(1970,1,1)</f>
        <v>41788.587083333332</v>
      </c>
      <c r="M3554" t="b">
        <v>0</v>
      </c>
      <c r="N3554">
        <v>20</v>
      </c>
      <c r="O3554" s="5">
        <f>($E3554/$D3554)*100</f>
        <v>100</v>
      </c>
      <c r="P3554">
        <f>AVERAGE($E3554,$N3554)</f>
        <v>396.5</v>
      </c>
      <c r="Q3554" t="s">
        <v>8317</v>
      </c>
      <c r="R3554" t="s">
        <v>8318</v>
      </c>
      <c r="S3554" t="s">
        <v>8271</v>
      </c>
      <c r="T3554" t="b">
        <v>1</v>
      </c>
    </row>
    <row r="3555" spans="1:20" ht="66" x14ac:dyDescent="0.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 s="9">
        <f>(I3555/86400)+25569+(-5/24)</f>
        <v>42227.791666666664</v>
      </c>
      <c r="K3555">
        <v>1436575280</v>
      </c>
      <c r="L3555" s="9">
        <f>($K3555/86400)+DATE(1970,1,1)</f>
        <v>42196.028703703705</v>
      </c>
      <c r="M3555" t="b">
        <v>0</v>
      </c>
      <c r="N3555">
        <v>104</v>
      </c>
      <c r="O3555" s="5">
        <f>($E3555/$D3555)*100</f>
        <v>106.27272727272728</v>
      </c>
      <c r="P3555">
        <f>AVERAGE($E3555,$N3555)</f>
        <v>2974.5</v>
      </c>
      <c r="Q3555" t="s">
        <v>8317</v>
      </c>
      <c r="R3555" t="s">
        <v>8318</v>
      </c>
      <c r="S3555" t="s">
        <v>8271</v>
      </c>
      <c r="T3555" t="b">
        <v>1</v>
      </c>
    </row>
    <row r="3556" spans="1:20" ht="49.5" x14ac:dyDescent="0.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 s="9">
        <f>(I3556/86400)+25569+(-5/24)</f>
        <v>42046.499999999993</v>
      </c>
      <c r="K3556">
        <v>1421025159</v>
      </c>
      <c r="L3556" s="9">
        <f>($K3556/86400)+DATE(1970,1,1)</f>
        <v>42016.050451388888</v>
      </c>
      <c r="M3556" t="b">
        <v>0</v>
      </c>
      <c r="N3556">
        <v>53</v>
      </c>
      <c r="O3556" s="5">
        <f>($E3556/$D3556)*100</f>
        <v>113.42219999999999</v>
      </c>
      <c r="P3556">
        <f>AVERAGE($E3556,$N3556)</f>
        <v>2862.0549999999998</v>
      </c>
      <c r="Q3556" t="s">
        <v>8317</v>
      </c>
      <c r="R3556" t="s">
        <v>8318</v>
      </c>
      <c r="S3556" t="s">
        <v>8271</v>
      </c>
      <c r="T3556" t="b">
        <v>1</v>
      </c>
    </row>
    <row r="3557" spans="1:20" ht="66" x14ac:dyDescent="0.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 s="9">
        <f>(I3557/86400)+25569+(-5/24)</f>
        <v>42691.275393518517</v>
      </c>
      <c r="K3557">
        <v>1476786994</v>
      </c>
      <c r="L3557" s="9">
        <f>($K3557/86400)+DATE(1970,1,1)</f>
        <v>42661.442060185189</v>
      </c>
      <c r="M3557" t="b">
        <v>0</v>
      </c>
      <c r="N3557">
        <v>14</v>
      </c>
      <c r="O3557" s="5">
        <f>($E3557/$D3557)*100</f>
        <v>100</v>
      </c>
      <c r="P3557">
        <f>AVERAGE($E3557,$N3557)</f>
        <v>1207</v>
      </c>
      <c r="Q3557" t="s">
        <v>8317</v>
      </c>
      <c r="R3557" t="s">
        <v>8318</v>
      </c>
      <c r="S3557" t="s">
        <v>8271</v>
      </c>
      <c r="T3557" t="b">
        <v>1</v>
      </c>
    </row>
    <row r="3558" spans="1:20" ht="66" x14ac:dyDescent="0.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 s="9">
        <f>(I3558/86400)+25569+(-5/24)</f>
        <v>41868.441249999996</v>
      </c>
      <c r="K3558">
        <v>1403105724</v>
      </c>
      <c r="L3558" s="9">
        <f>($K3558/86400)+DATE(1970,1,1)</f>
        <v>41808.649583333332</v>
      </c>
      <c r="M3558" t="b">
        <v>0</v>
      </c>
      <c r="N3558">
        <v>20</v>
      </c>
      <c r="O3558" s="5">
        <f>($E3558/$D3558)*100</f>
        <v>100.45454545454547</v>
      </c>
      <c r="P3558">
        <f>AVERAGE($E3558,$N3558)</f>
        <v>1115</v>
      </c>
      <c r="Q3558" t="s">
        <v>8317</v>
      </c>
      <c r="R3558" t="s">
        <v>8318</v>
      </c>
      <c r="S3558" t="s">
        <v>8271</v>
      </c>
      <c r="T3558" t="b">
        <v>1</v>
      </c>
    </row>
    <row r="3559" spans="1:20" ht="66" x14ac:dyDescent="0.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 s="9">
        <f>(I3559/86400)+25569+(-5/24)</f>
        <v>41764.068414351852</v>
      </c>
      <c r="K3559">
        <v>1396334311</v>
      </c>
      <c r="L3559" s="9">
        <f>($K3559/86400)+DATE(1970,1,1)</f>
        <v>41730.276747685188</v>
      </c>
      <c r="M3559" t="b">
        <v>0</v>
      </c>
      <c r="N3559">
        <v>558</v>
      </c>
      <c r="O3559" s="5">
        <f>($E3559/$D3559)*100</f>
        <v>100.03599999999999</v>
      </c>
      <c r="P3559">
        <f>AVERAGE($E3559,$N3559)</f>
        <v>50297</v>
      </c>
      <c r="Q3559" t="s">
        <v>8317</v>
      </c>
      <c r="R3559" t="s">
        <v>8318</v>
      </c>
      <c r="S3559" t="s">
        <v>8271</v>
      </c>
      <c r="T3559" t="b">
        <v>1</v>
      </c>
    </row>
    <row r="3560" spans="1:20" ht="49.5" x14ac:dyDescent="0.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 s="9">
        <f>(I3560/86400)+25569+(-5/24)</f>
        <v>42181.666666666664</v>
      </c>
      <c r="K3560">
        <v>1431718575</v>
      </c>
      <c r="L3560" s="9">
        <f>($K3560/86400)+DATE(1970,1,1)</f>
        <v>42139.816840277781</v>
      </c>
      <c r="M3560" t="b">
        <v>0</v>
      </c>
      <c r="N3560">
        <v>22</v>
      </c>
      <c r="O3560" s="5">
        <f>($E3560/$D3560)*100</f>
        <v>144</v>
      </c>
      <c r="P3560">
        <f>AVERAGE($E3560,$N3560)</f>
        <v>263</v>
      </c>
      <c r="Q3560" t="s">
        <v>8317</v>
      </c>
      <c r="R3560" t="s">
        <v>8318</v>
      </c>
      <c r="S3560" t="s">
        <v>8271</v>
      </c>
      <c r="T3560" t="b">
        <v>1</v>
      </c>
    </row>
    <row r="3561" spans="1:20" ht="66" x14ac:dyDescent="0.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 s="9">
        <f>(I3561/86400)+25569+(-5/24)</f>
        <v>42216.165277777771</v>
      </c>
      <c r="K3561">
        <v>1436408308</v>
      </c>
      <c r="L3561" s="9">
        <f>($K3561/86400)+DATE(1970,1,1)</f>
        <v>42194.096157407403</v>
      </c>
      <c r="M3561" t="b">
        <v>0</v>
      </c>
      <c r="N3561">
        <v>24</v>
      </c>
      <c r="O3561" s="5">
        <f>($E3561/$D3561)*100</f>
        <v>103.49999999999999</v>
      </c>
      <c r="P3561">
        <f>AVERAGE($E3561,$N3561)</f>
        <v>529.5</v>
      </c>
      <c r="Q3561" t="s">
        <v>8317</v>
      </c>
      <c r="R3561" t="s">
        <v>8318</v>
      </c>
      <c r="S3561" t="s">
        <v>8271</v>
      </c>
      <c r="T3561" t="b">
        <v>1</v>
      </c>
    </row>
    <row r="3562" spans="1:20" ht="66" x14ac:dyDescent="0.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 s="9">
        <f>(I3562/86400)+25569+(-5/24)</f>
        <v>42150.906249999993</v>
      </c>
      <c r="K3562">
        <v>1429651266</v>
      </c>
      <c r="L3562" s="9">
        <f>($K3562/86400)+DATE(1970,1,1)</f>
        <v>42115.889652777776</v>
      </c>
      <c r="M3562" t="b">
        <v>0</v>
      </c>
      <c r="N3562">
        <v>74</v>
      </c>
      <c r="O3562" s="5">
        <f>($E3562/$D3562)*100</f>
        <v>108.43750000000001</v>
      </c>
      <c r="P3562">
        <f>AVERAGE($E3562,$N3562)</f>
        <v>1772</v>
      </c>
      <c r="Q3562" t="s">
        <v>8317</v>
      </c>
      <c r="R3562" t="s">
        <v>8318</v>
      </c>
      <c r="S3562" t="s">
        <v>8271</v>
      </c>
      <c r="T3562" t="b">
        <v>1</v>
      </c>
    </row>
    <row r="3563" spans="1:20" ht="132" x14ac:dyDescent="0.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 s="9">
        <f>(I3563/86400)+25569+(-5/24)</f>
        <v>42221.566666666666</v>
      </c>
      <c r="K3563">
        <v>1437236378</v>
      </c>
      <c r="L3563" s="9">
        <f>($K3563/86400)+DATE(1970,1,1)</f>
        <v>42203.680300925931</v>
      </c>
      <c r="M3563" t="b">
        <v>0</v>
      </c>
      <c r="N3563">
        <v>54</v>
      </c>
      <c r="O3563" s="5">
        <f>($E3563/$D3563)*100</f>
        <v>102.4</v>
      </c>
      <c r="P3563">
        <f>AVERAGE($E3563,$N3563)</f>
        <v>1307</v>
      </c>
      <c r="Q3563" t="s">
        <v>8317</v>
      </c>
      <c r="R3563" t="s">
        <v>8318</v>
      </c>
      <c r="S3563" t="s">
        <v>8271</v>
      </c>
      <c r="T3563" t="b">
        <v>1</v>
      </c>
    </row>
    <row r="3564" spans="1:20" ht="66" x14ac:dyDescent="0.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 s="9">
        <f>(I3564/86400)+25569+(-5/24)</f>
        <v>42442.708333333336</v>
      </c>
      <c r="K3564">
        <v>1457115427</v>
      </c>
      <c r="L3564" s="9">
        <f>($K3564/86400)+DATE(1970,1,1)</f>
        <v>42433.761886574073</v>
      </c>
      <c r="M3564" t="b">
        <v>0</v>
      </c>
      <c r="N3564">
        <v>31</v>
      </c>
      <c r="O3564" s="5">
        <f>($E3564/$D3564)*100</f>
        <v>148.88888888888889</v>
      </c>
      <c r="P3564">
        <f>AVERAGE($E3564,$N3564)</f>
        <v>250</v>
      </c>
      <c r="Q3564" t="s">
        <v>8317</v>
      </c>
      <c r="R3564" t="s">
        <v>8318</v>
      </c>
      <c r="S3564" t="s">
        <v>8271</v>
      </c>
      <c r="T3564" t="b">
        <v>1</v>
      </c>
    </row>
    <row r="3565" spans="1:20" ht="66" x14ac:dyDescent="0.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 s="9">
        <f>(I3565/86400)+25569+(-5/24)</f>
        <v>42583.583333333336</v>
      </c>
      <c r="K3565">
        <v>1467648456</v>
      </c>
      <c r="L3565" s="9">
        <f>($K3565/86400)+DATE(1970,1,1)</f>
        <v>42555.671944444446</v>
      </c>
      <c r="M3565" t="b">
        <v>0</v>
      </c>
      <c r="N3565">
        <v>25</v>
      </c>
      <c r="O3565" s="5">
        <f>($E3565/$D3565)*100</f>
        <v>105.49000000000002</v>
      </c>
      <c r="P3565">
        <f>AVERAGE($E3565,$N3565)</f>
        <v>276.22500000000002</v>
      </c>
      <c r="Q3565" t="s">
        <v>8317</v>
      </c>
      <c r="R3565" t="s">
        <v>8318</v>
      </c>
      <c r="S3565" t="s">
        <v>8271</v>
      </c>
      <c r="T3565" t="b">
        <v>1</v>
      </c>
    </row>
    <row r="3566" spans="1:20" ht="49.5" x14ac:dyDescent="0.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 s="9">
        <f>(I3566/86400)+25569+(-5/24)</f>
        <v>42282.458333333336</v>
      </c>
      <c r="K3566">
        <v>1440082649</v>
      </c>
      <c r="L3566" s="9">
        <f>($K3566/86400)+DATE(1970,1,1)</f>
        <v>42236.623252314814</v>
      </c>
      <c r="M3566" t="b">
        <v>0</v>
      </c>
      <c r="N3566">
        <v>17</v>
      </c>
      <c r="O3566" s="5">
        <f>($E3566/$D3566)*100</f>
        <v>100.49999999999999</v>
      </c>
      <c r="P3566">
        <f>AVERAGE($E3566,$N3566)</f>
        <v>511</v>
      </c>
      <c r="Q3566" t="s">
        <v>8317</v>
      </c>
      <c r="R3566" t="s">
        <v>8318</v>
      </c>
      <c r="S3566" t="s">
        <v>8271</v>
      </c>
      <c r="T3566" t="b">
        <v>1</v>
      </c>
    </row>
    <row r="3567" spans="1:20" ht="66" x14ac:dyDescent="0.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 s="9">
        <f>(I3567/86400)+25569+(-5/24)</f>
        <v>42004.534814814811</v>
      </c>
      <c r="K3567">
        <v>1417456208</v>
      </c>
      <c r="L3567" s="9">
        <f>($K3567/86400)+DATE(1970,1,1)</f>
        <v>41974.743148148147</v>
      </c>
      <c r="M3567" t="b">
        <v>0</v>
      </c>
      <c r="N3567">
        <v>12</v>
      </c>
      <c r="O3567" s="5">
        <f>($E3567/$D3567)*100</f>
        <v>130.55555555555557</v>
      </c>
      <c r="P3567">
        <f>AVERAGE($E3567,$N3567)</f>
        <v>593.5</v>
      </c>
      <c r="Q3567" t="s">
        <v>8317</v>
      </c>
      <c r="R3567" t="s">
        <v>8318</v>
      </c>
      <c r="S3567" t="s">
        <v>8271</v>
      </c>
      <c r="T3567" t="b">
        <v>1</v>
      </c>
    </row>
    <row r="3568" spans="1:20" ht="66" x14ac:dyDescent="0.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 s="9">
        <f>(I3568/86400)+25569+(-5/24)</f>
        <v>42027.299571759257</v>
      </c>
      <c r="K3568">
        <v>1419423083</v>
      </c>
      <c r="L3568" s="9">
        <f>($K3568/86400)+DATE(1970,1,1)</f>
        <v>41997.507905092592</v>
      </c>
      <c r="M3568" t="b">
        <v>0</v>
      </c>
      <c r="N3568">
        <v>38</v>
      </c>
      <c r="O3568" s="5">
        <f>($E3568/$D3568)*100</f>
        <v>104.75000000000001</v>
      </c>
      <c r="P3568">
        <f>AVERAGE($E3568,$N3568)</f>
        <v>1066.5</v>
      </c>
      <c r="Q3568" t="s">
        <v>8317</v>
      </c>
      <c r="R3568" t="s">
        <v>8318</v>
      </c>
      <c r="S3568" t="s">
        <v>8271</v>
      </c>
      <c r="T3568" t="b">
        <v>1</v>
      </c>
    </row>
    <row r="3569" spans="1:20" ht="66" x14ac:dyDescent="0.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 s="9">
        <f>(I3569/86400)+25569+(-5/24)</f>
        <v>42165.602361111109</v>
      </c>
      <c r="K3569">
        <v>1431372444</v>
      </c>
      <c r="L3569" s="9">
        <f>($K3569/86400)+DATE(1970,1,1)</f>
        <v>42135.810694444444</v>
      </c>
      <c r="M3569" t="b">
        <v>0</v>
      </c>
      <c r="N3569">
        <v>41</v>
      </c>
      <c r="O3569" s="5">
        <f>($E3569/$D3569)*100</f>
        <v>108.80000000000001</v>
      </c>
      <c r="P3569">
        <f>AVERAGE($E3569,$N3569)</f>
        <v>564.5</v>
      </c>
      <c r="Q3569" t="s">
        <v>8317</v>
      </c>
      <c r="R3569" t="s">
        <v>8318</v>
      </c>
      <c r="S3569" t="s">
        <v>8271</v>
      </c>
      <c r="T3569" t="b">
        <v>1</v>
      </c>
    </row>
    <row r="3570" spans="1:20" ht="66" x14ac:dyDescent="0.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 s="9">
        <f>(I3570/86400)+25569+(-5/24)</f>
        <v>41899.532337962963</v>
      </c>
      <c r="K3570">
        <v>1408383994</v>
      </c>
      <c r="L3570" s="9">
        <f>($K3570/86400)+DATE(1970,1,1)</f>
        <v>41869.740671296298</v>
      </c>
      <c r="M3570" t="b">
        <v>0</v>
      </c>
      <c r="N3570">
        <v>19</v>
      </c>
      <c r="O3570" s="5">
        <f>($E3570/$D3570)*100</f>
        <v>111.00000000000001</v>
      </c>
      <c r="P3570">
        <f>AVERAGE($E3570,$N3570)</f>
        <v>564.5</v>
      </c>
      <c r="Q3570" t="s">
        <v>8317</v>
      </c>
      <c r="R3570" t="s">
        <v>8318</v>
      </c>
      <c r="S3570" t="s">
        <v>8271</v>
      </c>
      <c r="T3570" t="b">
        <v>1</v>
      </c>
    </row>
    <row r="3571" spans="1:20" ht="66" x14ac:dyDescent="0.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 s="9">
        <f>(I3571/86400)+25569+(-5/24)</f>
        <v>42012.480277777773</v>
      </c>
      <c r="K3571">
        <v>1418142696</v>
      </c>
      <c r="L3571" s="9">
        <f>($K3571/86400)+DATE(1970,1,1)</f>
        <v>41982.688611111109</v>
      </c>
      <c r="M3571" t="b">
        <v>0</v>
      </c>
      <c r="N3571">
        <v>41</v>
      </c>
      <c r="O3571" s="5">
        <f>($E3571/$D3571)*100</f>
        <v>100.47999999999999</v>
      </c>
      <c r="P3571">
        <f>AVERAGE($E3571,$N3571)</f>
        <v>2532.5</v>
      </c>
      <c r="Q3571" t="s">
        <v>8317</v>
      </c>
      <c r="R3571" t="s">
        <v>8318</v>
      </c>
      <c r="S3571" t="s">
        <v>8271</v>
      </c>
      <c r="T3571" t="b">
        <v>1</v>
      </c>
    </row>
    <row r="3572" spans="1:20" ht="49.5" x14ac:dyDescent="0.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 s="9">
        <f>(I3572/86400)+25569+(-5/24)</f>
        <v>42004.083333333336</v>
      </c>
      <c r="K3572">
        <v>1417593483</v>
      </c>
      <c r="L3572" s="9">
        <f>($K3572/86400)+DATE(1970,1,1)</f>
        <v>41976.331979166665</v>
      </c>
      <c r="M3572" t="b">
        <v>0</v>
      </c>
      <c r="N3572">
        <v>26</v>
      </c>
      <c r="O3572" s="5">
        <f>($E3572/$D3572)*100</f>
        <v>114.35</v>
      </c>
      <c r="P3572">
        <f>AVERAGE($E3572,$N3572)</f>
        <v>1156.5</v>
      </c>
      <c r="Q3572" t="s">
        <v>8317</v>
      </c>
      <c r="R3572" t="s">
        <v>8318</v>
      </c>
      <c r="S3572" t="s">
        <v>8271</v>
      </c>
      <c r="T3572" t="b">
        <v>1</v>
      </c>
    </row>
    <row r="3573" spans="1:20" ht="49.5" x14ac:dyDescent="0.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 s="9">
        <f>(I3573/86400)+25569+(-5/24)</f>
        <v>41942.650613425925</v>
      </c>
      <c r="K3573">
        <v>1412109413</v>
      </c>
      <c r="L3573" s="9">
        <f>($K3573/86400)+DATE(1970,1,1)</f>
        <v>41912.858946759261</v>
      </c>
      <c r="M3573" t="b">
        <v>0</v>
      </c>
      <c r="N3573">
        <v>25</v>
      </c>
      <c r="O3573" s="5">
        <f>($E3573/$D3573)*100</f>
        <v>122.06666666666666</v>
      </c>
      <c r="P3573">
        <f>AVERAGE($E3573,$N3573)</f>
        <v>928</v>
      </c>
      <c r="Q3573" t="s">
        <v>8317</v>
      </c>
      <c r="R3573" t="s">
        <v>8318</v>
      </c>
      <c r="S3573" t="s">
        <v>8271</v>
      </c>
      <c r="T3573" t="b">
        <v>1</v>
      </c>
    </row>
    <row r="3574" spans="1:20" ht="49.5" x14ac:dyDescent="0.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 s="9">
        <f>(I3574/86400)+25569+(-5/24)</f>
        <v>42176.36206018518</v>
      </c>
      <c r="K3574">
        <v>1432302082</v>
      </c>
      <c r="L3574" s="9">
        <f>($K3574/86400)+DATE(1970,1,1)</f>
        <v>42146.570393518516</v>
      </c>
      <c r="M3574" t="b">
        <v>0</v>
      </c>
      <c r="N3574">
        <v>9</v>
      </c>
      <c r="O3574" s="5">
        <f>($E3574/$D3574)*100</f>
        <v>100</v>
      </c>
      <c r="P3574">
        <f>AVERAGE($E3574,$N3574)</f>
        <v>254.5</v>
      </c>
      <c r="Q3574" t="s">
        <v>8317</v>
      </c>
      <c r="R3574" t="s">
        <v>8318</v>
      </c>
      <c r="S3574" t="s">
        <v>8271</v>
      </c>
      <c r="T3574" t="b">
        <v>1</v>
      </c>
    </row>
    <row r="3575" spans="1:20" ht="49.5" x14ac:dyDescent="0.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 s="9">
        <f>(I3575/86400)+25569+(-5/24)</f>
        <v>41951.208865740737</v>
      </c>
      <c r="K3575">
        <v>1412845246</v>
      </c>
      <c r="L3575" s="9">
        <f>($K3575/86400)+DATE(1970,1,1)</f>
        <v>41921.375532407408</v>
      </c>
      <c r="M3575" t="b">
        <v>0</v>
      </c>
      <c r="N3575">
        <v>78</v>
      </c>
      <c r="O3575" s="5">
        <f>($E3575/$D3575)*100</f>
        <v>102.8</v>
      </c>
      <c r="P3575">
        <f>AVERAGE($E3575,$N3575)</f>
        <v>1581</v>
      </c>
      <c r="Q3575" t="s">
        <v>8317</v>
      </c>
      <c r="R3575" t="s">
        <v>8318</v>
      </c>
      <c r="S3575" t="s">
        <v>8271</v>
      </c>
      <c r="T3575" t="b">
        <v>1</v>
      </c>
    </row>
    <row r="3576" spans="1:20" ht="66" x14ac:dyDescent="0.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 s="9">
        <f>(I3576/86400)+25569+(-5/24)</f>
        <v>41956.776018518511</v>
      </c>
      <c r="K3576">
        <v>1413326248</v>
      </c>
      <c r="L3576" s="9">
        <f>($K3576/86400)+DATE(1970,1,1)</f>
        <v>41926.942685185189</v>
      </c>
      <c r="M3576" t="b">
        <v>0</v>
      </c>
      <c r="N3576">
        <v>45</v>
      </c>
      <c r="O3576" s="5">
        <f>($E3576/$D3576)*100</f>
        <v>106.12068965517241</v>
      </c>
      <c r="P3576">
        <f>AVERAGE($E3576,$N3576)</f>
        <v>3100</v>
      </c>
      <c r="Q3576" t="s">
        <v>8317</v>
      </c>
      <c r="R3576" t="s">
        <v>8318</v>
      </c>
      <c r="S3576" t="s">
        <v>8271</v>
      </c>
      <c r="T3576" t="b">
        <v>1</v>
      </c>
    </row>
    <row r="3577" spans="1:20" ht="66" x14ac:dyDescent="0.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 s="9">
        <f>(I3577/86400)+25569+(-5/24)</f>
        <v>42592.957638888889</v>
      </c>
      <c r="K3577">
        <v>1468176527</v>
      </c>
      <c r="L3577" s="9">
        <f>($K3577/86400)+DATE(1970,1,1)</f>
        <v>42561.783877314811</v>
      </c>
      <c r="M3577" t="b">
        <v>0</v>
      </c>
      <c r="N3577">
        <v>102</v>
      </c>
      <c r="O3577" s="5">
        <f>($E3577/$D3577)*100</f>
        <v>101.33000000000001</v>
      </c>
      <c r="P3577">
        <f>AVERAGE($E3577,$N3577)</f>
        <v>5117.5</v>
      </c>
      <c r="Q3577" t="s">
        <v>8317</v>
      </c>
      <c r="R3577" t="s">
        <v>8318</v>
      </c>
      <c r="S3577" t="s">
        <v>8271</v>
      </c>
      <c r="T3577" t="b">
        <v>1</v>
      </c>
    </row>
    <row r="3578" spans="1:20" ht="49.5" x14ac:dyDescent="0.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 s="9">
        <f>(I3578/86400)+25569+(-5/24)</f>
        <v>42709.382569444446</v>
      </c>
      <c r="K3578">
        <v>1475759454</v>
      </c>
      <c r="L3578" s="9">
        <f>($K3578/86400)+DATE(1970,1,1)</f>
        <v>42649.54923611111</v>
      </c>
      <c r="M3578" t="b">
        <v>0</v>
      </c>
      <c r="N3578">
        <v>5</v>
      </c>
      <c r="O3578" s="5">
        <f>($E3578/$D3578)*100</f>
        <v>100</v>
      </c>
      <c r="P3578">
        <f>AVERAGE($E3578,$N3578)</f>
        <v>52.5</v>
      </c>
      <c r="Q3578" t="s">
        <v>8317</v>
      </c>
      <c r="R3578" t="s">
        <v>8318</v>
      </c>
      <c r="S3578" t="s">
        <v>8271</v>
      </c>
      <c r="T3578" t="b">
        <v>1</v>
      </c>
    </row>
    <row r="3579" spans="1:20" ht="49.5" x14ac:dyDescent="0.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 s="9">
        <f>(I3579/86400)+25569+(-5/24)</f>
        <v>42120.061111111114</v>
      </c>
      <c r="K3579">
        <v>1427741583</v>
      </c>
      <c r="L3579" s="9">
        <f>($K3579/86400)+DATE(1970,1,1)</f>
        <v>42093.786840277782</v>
      </c>
      <c r="M3579" t="b">
        <v>0</v>
      </c>
      <c r="N3579">
        <v>27</v>
      </c>
      <c r="O3579" s="5">
        <f>($E3579/$D3579)*100</f>
        <v>130</v>
      </c>
      <c r="P3579">
        <f>AVERAGE($E3579,$N3579)</f>
        <v>403.5</v>
      </c>
      <c r="Q3579" t="s">
        <v>8317</v>
      </c>
      <c r="R3579" t="s">
        <v>8318</v>
      </c>
      <c r="S3579" t="s">
        <v>8271</v>
      </c>
      <c r="T3579" t="b">
        <v>1</v>
      </c>
    </row>
    <row r="3580" spans="1:20" ht="49.5" x14ac:dyDescent="0.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 s="9">
        <f>(I3580/86400)+25569+(-5/24)</f>
        <v>42490.525196759256</v>
      </c>
      <c r="K3580">
        <v>1459445777</v>
      </c>
      <c r="L3580" s="9">
        <f>($K3580/86400)+DATE(1970,1,1)</f>
        <v>42460.733530092592</v>
      </c>
      <c r="M3580" t="b">
        <v>0</v>
      </c>
      <c r="N3580">
        <v>37</v>
      </c>
      <c r="O3580" s="5">
        <f>($E3580/$D3580)*100</f>
        <v>100.01333333333334</v>
      </c>
      <c r="P3580">
        <f>AVERAGE($E3580,$N3580)</f>
        <v>768.6</v>
      </c>
      <c r="Q3580" t="s">
        <v>8317</v>
      </c>
      <c r="R3580" t="s">
        <v>8318</v>
      </c>
      <c r="S3580" t="s">
        <v>8271</v>
      </c>
      <c r="T3580" t="b">
        <v>1</v>
      </c>
    </row>
    <row r="3581" spans="1:20" ht="66" x14ac:dyDescent="0.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 s="9">
        <f>(I3581/86400)+25569+(-5/24)</f>
        <v>42460.51222222222</v>
      </c>
      <c r="K3581">
        <v>1456856256</v>
      </c>
      <c r="L3581" s="9">
        <f>($K3581/86400)+DATE(1970,1,1)</f>
        <v>42430.762222222227</v>
      </c>
      <c r="M3581" t="b">
        <v>0</v>
      </c>
      <c r="N3581">
        <v>14</v>
      </c>
      <c r="O3581" s="5">
        <f>($E3581/$D3581)*100</f>
        <v>100</v>
      </c>
      <c r="P3581">
        <f>AVERAGE($E3581,$N3581)</f>
        <v>257</v>
      </c>
      <c r="Q3581" t="s">
        <v>8317</v>
      </c>
      <c r="R3581" t="s">
        <v>8318</v>
      </c>
      <c r="S3581" t="s">
        <v>8271</v>
      </c>
      <c r="T3581" t="b">
        <v>1</v>
      </c>
    </row>
    <row r="3582" spans="1:20" ht="66" x14ac:dyDescent="0.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 s="9">
        <f>(I3582/86400)+25569+(-5/24)</f>
        <v>42063.999305555553</v>
      </c>
      <c r="K3582">
        <v>1421900022</v>
      </c>
      <c r="L3582" s="9">
        <f>($K3582/86400)+DATE(1970,1,1)</f>
        <v>42026.176180555558</v>
      </c>
      <c r="M3582" t="b">
        <v>0</v>
      </c>
      <c r="N3582">
        <v>27</v>
      </c>
      <c r="O3582" s="5">
        <f>($E3582/$D3582)*100</f>
        <v>113.88888888888889</v>
      </c>
      <c r="P3582">
        <f>AVERAGE($E3582,$N3582)</f>
        <v>526</v>
      </c>
      <c r="Q3582" t="s">
        <v>8317</v>
      </c>
      <c r="R3582" t="s">
        <v>8318</v>
      </c>
      <c r="S3582" t="s">
        <v>8271</v>
      </c>
      <c r="T3582" t="b">
        <v>1</v>
      </c>
    </row>
    <row r="3583" spans="1:20" ht="66" x14ac:dyDescent="0.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 s="9">
        <f>(I3583/86400)+25569+(-5/24)</f>
        <v>41850.26284722222</v>
      </c>
      <c r="K3583">
        <v>1405509510</v>
      </c>
      <c r="L3583" s="9">
        <f>($K3583/86400)+DATE(1970,1,1)</f>
        <v>41836.471180555556</v>
      </c>
      <c r="M3583" t="b">
        <v>0</v>
      </c>
      <c r="N3583">
        <v>45</v>
      </c>
      <c r="O3583" s="5">
        <f>($E3583/$D3583)*100</f>
        <v>100</v>
      </c>
      <c r="P3583">
        <f>AVERAGE($E3583,$N3583)</f>
        <v>772.5</v>
      </c>
      <c r="Q3583" t="s">
        <v>8317</v>
      </c>
      <c r="R3583" t="s">
        <v>8318</v>
      </c>
      <c r="S3583" t="s">
        <v>8271</v>
      </c>
      <c r="T3583" t="b">
        <v>1</v>
      </c>
    </row>
    <row r="3584" spans="1:20" ht="49.5" x14ac:dyDescent="0.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 s="9">
        <f>(I3584/86400)+25569+(-5/24)</f>
        <v>42464.887523148143</v>
      </c>
      <c r="K3584">
        <v>1458613082</v>
      </c>
      <c r="L3584" s="9">
        <f>($K3584/86400)+DATE(1970,1,1)</f>
        <v>42451.095856481479</v>
      </c>
      <c r="M3584" t="b">
        <v>0</v>
      </c>
      <c r="N3584">
        <v>49</v>
      </c>
      <c r="O3584" s="5">
        <f>($E3584/$D3584)*100</f>
        <v>287</v>
      </c>
      <c r="P3584">
        <f>AVERAGE($E3584,$N3584)</f>
        <v>1459.5</v>
      </c>
      <c r="Q3584" t="s">
        <v>8317</v>
      </c>
      <c r="R3584" t="s">
        <v>8318</v>
      </c>
      <c r="S3584" t="s">
        <v>8271</v>
      </c>
      <c r="T3584" t="b">
        <v>1</v>
      </c>
    </row>
    <row r="3585" spans="1:20" ht="66" x14ac:dyDescent="0.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 s="9">
        <f>(I3585/86400)+25569+(-5/24)</f>
        <v>42478.175983796296</v>
      </c>
      <c r="K3585">
        <v>1455790405</v>
      </c>
      <c r="L3585" s="9">
        <f>($K3585/86400)+DATE(1970,1,1)</f>
        <v>42418.425983796296</v>
      </c>
      <c r="M3585" t="b">
        <v>0</v>
      </c>
      <c r="N3585">
        <v>24</v>
      </c>
      <c r="O3585" s="5">
        <f>($E3585/$D3585)*100</f>
        <v>108.5</v>
      </c>
      <c r="P3585">
        <f>AVERAGE($E3585,$N3585)</f>
        <v>1639.5</v>
      </c>
      <c r="Q3585" t="s">
        <v>8317</v>
      </c>
      <c r="R3585" t="s">
        <v>8318</v>
      </c>
      <c r="S3585" t="s">
        <v>8271</v>
      </c>
      <c r="T3585" t="b">
        <v>1</v>
      </c>
    </row>
    <row r="3586" spans="1:20" ht="99" x14ac:dyDescent="0.3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 s="9">
        <f>(I3586/86400)+25569+(-5/24)</f>
        <v>42198.108148148145</v>
      </c>
      <c r="K3586">
        <v>1434180944</v>
      </c>
      <c r="L3586" s="9">
        <f>($K3586/86400)+DATE(1970,1,1)</f>
        <v>42168.316481481481</v>
      </c>
      <c r="M3586" t="b">
        <v>0</v>
      </c>
      <c r="N3586">
        <v>112</v>
      </c>
      <c r="O3586" s="5">
        <f>($E3586/$D3586)*100</f>
        <v>115.5</v>
      </c>
      <c r="P3586">
        <f>AVERAGE($E3586,$N3586)</f>
        <v>1788.5</v>
      </c>
      <c r="Q3586" t="s">
        <v>8317</v>
      </c>
      <c r="R3586" t="s">
        <v>8318</v>
      </c>
      <c r="S3586" t="s">
        <v>8271</v>
      </c>
      <c r="T3586" t="b">
        <v>1</v>
      </c>
    </row>
    <row r="3587" spans="1:20" ht="66" x14ac:dyDescent="0.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 s="9">
        <f>(I3587/86400)+25569+(-5/24)</f>
        <v>41994.507986111108</v>
      </c>
      <c r="K3587">
        <v>1416589890</v>
      </c>
      <c r="L3587" s="9">
        <f>($K3587/86400)+DATE(1970,1,1)</f>
        <v>41964.716319444444</v>
      </c>
      <c r="M3587" t="b">
        <v>0</v>
      </c>
      <c r="N3587">
        <v>23</v>
      </c>
      <c r="O3587" s="5">
        <f>($E3587/$D3587)*100</f>
        <v>119.11764705882352</v>
      </c>
      <c r="P3587">
        <f>AVERAGE($E3587,$N3587)</f>
        <v>2036.5</v>
      </c>
      <c r="Q3587" t="s">
        <v>8317</v>
      </c>
      <c r="R3587" t="s">
        <v>8318</v>
      </c>
      <c r="S3587" t="s">
        <v>8271</v>
      </c>
      <c r="T3587" t="b">
        <v>1</v>
      </c>
    </row>
    <row r="3588" spans="1:20" ht="33" x14ac:dyDescent="0.3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 s="9">
        <f>(I3588/86400)+25569+(-5/24)</f>
        <v>42636.489236111105</v>
      </c>
      <c r="K3588">
        <v>1469465070</v>
      </c>
      <c r="L3588" s="9">
        <f>($K3588/86400)+DATE(1970,1,1)</f>
        <v>42576.697569444441</v>
      </c>
      <c r="M3588" t="b">
        <v>0</v>
      </c>
      <c r="N3588">
        <v>54</v>
      </c>
      <c r="O3588" s="5">
        <f>($E3588/$D3588)*100</f>
        <v>109.42666666666668</v>
      </c>
      <c r="P3588">
        <f>AVERAGE($E3588,$N3588)</f>
        <v>4130.5</v>
      </c>
      <c r="Q3588" t="s">
        <v>8317</v>
      </c>
      <c r="R3588" t="s">
        <v>8318</v>
      </c>
      <c r="S3588" t="s">
        <v>8271</v>
      </c>
      <c r="T3588" t="b">
        <v>1</v>
      </c>
    </row>
    <row r="3589" spans="1:20" ht="49.5" x14ac:dyDescent="0.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 s="9">
        <f>(I3589/86400)+25569+(-5/24)</f>
        <v>42548.583333333336</v>
      </c>
      <c r="K3589">
        <v>1463144254</v>
      </c>
      <c r="L3589" s="9">
        <f>($K3589/86400)+DATE(1970,1,1)</f>
        <v>42503.539976851855</v>
      </c>
      <c r="M3589" t="b">
        <v>0</v>
      </c>
      <c r="N3589">
        <v>28</v>
      </c>
      <c r="O3589" s="5">
        <f>($E3589/$D3589)*100</f>
        <v>126.6</v>
      </c>
      <c r="P3589">
        <f>AVERAGE($E3589,$N3589)</f>
        <v>330.5</v>
      </c>
      <c r="Q3589" t="s">
        <v>8317</v>
      </c>
      <c r="R3589" t="s">
        <v>8318</v>
      </c>
      <c r="S3589" t="s">
        <v>8271</v>
      </c>
      <c r="T3589" t="b">
        <v>1</v>
      </c>
    </row>
    <row r="3590" spans="1:20" ht="49.5" x14ac:dyDescent="0.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 s="9">
        <f>(I3590/86400)+25569+(-5/24)</f>
        <v>42123.749999999993</v>
      </c>
      <c r="K3590">
        <v>1428436410</v>
      </c>
      <c r="L3590" s="9">
        <f>($K3590/86400)+DATE(1970,1,1)</f>
        <v>42101.828819444447</v>
      </c>
      <c r="M3590" t="b">
        <v>0</v>
      </c>
      <c r="N3590">
        <v>11</v>
      </c>
      <c r="O3590" s="5">
        <f>($E3590/$D3590)*100</f>
        <v>100.49999999999999</v>
      </c>
      <c r="P3590">
        <f>AVERAGE($E3590,$N3590)</f>
        <v>106</v>
      </c>
      <c r="Q3590" t="s">
        <v>8317</v>
      </c>
      <c r="R3590" t="s">
        <v>8318</v>
      </c>
      <c r="S3590" t="s">
        <v>8271</v>
      </c>
      <c r="T3590" t="b">
        <v>1</v>
      </c>
    </row>
    <row r="3591" spans="1:20" ht="66" x14ac:dyDescent="0.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 s="9">
        <f>(I3591/86400)+25569+(-5/24)</f>
        <v>42150.439201388886</v>
      </c>
      <c r="K3591">
        <v>1430494347</v>
      </c>
      <c r="L3591" s="9">
        <f>($K3591/86400)+DATE(1970,1,1)</f>
        <v>42125.647534722222</v>
      </c>
      <c r="M3591" t="b">
        <v>0</v>
      </c>
      <c r="N3591">
        <v>62</v>
      </c>
      <c r="O3591" s="5">
        <f>($E3591/$D3591)*100</f>
        <v>127.49999999999999</v>
      </c>
      <c r="P3591">
        <f>AVERAGE($E3591,$N3591)</f>
        <v>2581</v>
      </c>
      <c r="Q3591" t="s">
        <v>8317</v>
      </c>
      <c r="R3591" t="s">
        <v>8318</v>
      </c>
      <c r="S3591" t="s">
        <v>8271</v>
      </c>
      <c r="T3591" t="b">
        <v>1</v>
      </c>
    </row>
    <row r="3592" spans="1:20" ht="66" x14ac:dyDescent="0.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 s="9">
        <f>(I3592/86400)+25569+(-5/24)</f>
        <v>41932.125393518516</v>
      </c>
      <c r="K3592">
        <v>1411200034</v>
      </c>
      <c r="L3592" s="9">
        <f>($K3592/86400)+DATE(1970,1,1)</f>
        <v>41902.333726851852</v>
      </c>
      <c r="M3592" t="b">
        <v>0</v>
      </c>
      <c r="N3592">
        <v>73</v>
      </c>
      <c r="O3592" s="5">
        <f>($E3592/$D3592)*100</f>
        <v>100.05999999999999</v>
      </c>
      <c r="P3592">
        <f>AVERAGE($E3592,$N3592)</f>
        <v>2538</v>
      </c>
      <c r="Q3592" t="s">
        <v>8317</v>
      </c>
      <c r="R3592" t="s">
        <v>8318</v>
      </c>
      <c r="S3592" t="s">
        <v>8271</v>
      </c>
      <c r="T3592" t="b">
        <v>1</v>
      </c>
    </row>
    <row r="3593" spans="1:20" ht="66" x14ac:dyDescent="0.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 s="9">
        <f>(I3593/86400)+25569+(-5/24)</f>
        <v>42027.999305555553</v>
      </c>
      <c r="K3593">
        <v>1419979544</v>
      </c>
      <c r="L3593" s="9">
        <f>($K3593/86400)+DATE(1970,1,1)</f>
        <v>42003.948425925926</v>
      </c>
      <c r="M3593" t="b">
        <v>0</v>
      </c>
      <c r="N3593">
        <v>18</v>
      </c>
      <c r="O3593" s="5">
        <f>($E3593/$D3593)*100</f>
        <v>175</v>
      </c>
      <c r="P3593">
        <f>AVERAGE($E3593,$N3593)</f>
        <v>621.5</v>
      </c>
      <c r="Q3593" t="s">
        <v>8317</v>
      </c>
      <c r="R3593" t="s">
        <v>8318</v>
      </c>
      <c r="S3593" t="s">
        <v>8271</v>
      </c>
      <c r="T3593" t="b">
        <v>1</v>
      </c>
    </row>
    <row r="3594" spans="1:20" ht="49.5" x14ac:dyDescent="0.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 s="9">
        <f>(I3594/86400)+25569+(-5/24)</f>
        <v>42045.999305555553</v>
      </c>
      <c r="K3594">
        <v>1418673307</v>
      </c>
      <c r="L3594" s="9">
        <f>($K3594/86400)+DATE(1970,1,1)</f>
        <v>41988.829942129625</v>
      </c>
      <c r="M3594" t="b">
        <v>0</v>
      </c>
      <c r="N3594">
        <v>35</v>
      </c>
      <c r="O3594" s="5">
        <f>($E3594/$D3594)*100</f>
        <v>127.25</v>
      </c>
      <c r="P3594">
        <f>AVERAGE($E3594,$N3594)</f>
        <v>1290</v>
      </c>
      <c r="Q3594" t="s">
        <v>8317</v>
      </c>
      <c r="R3594" t="s">
        <v>8318</v>
      </c>
      <c r="S3594" t="s">
        <v>8271</v>
      </c>
      <c r="T3594" t="b">
        <v>1</v>
      </c>
    </row>
    <row r="3595" spans="1:20" ht="49.5" x14ac:dyDescent="0.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 s="9">
        <f>(I3595/86400)+25569+(-5/24)</f>
        <v>42009.643055555549</v>
      </c>
      <c r="K3595">
        <v>1417469639</v>
      </c>
      <c r="L3595" s="9">
        <f>($K3595/86400)+DATE(1970,1,1)</f>
        <v>41974.898599537039</v>
      </c>
      <c r="M3595" t="b">
        <v>0</v>
      </c>
      <c r="N3595">
        <v>43</v>
      </c>
      <c r="O3595" s="5">
        <f>($E3595/$D3595)*100</f>
        <v>110.63333333333334</v>
      </c>
      <c r="P3595">
        <f>AVERAGE($E3595,$N3595)</f>
        <v>1681</v>
      </c>
      <c r="Q3595" t="s">
        <v>8317</v>
      </c>
      <c r="R3595" t="s">
        <v>8318</v>
      </c>
      <c r="S3595" t="s">
        <v>8271</v>
      </c>
      <c r="T3595" t="b">
        <v>1</v>
      </c>
    </row>
    <row r="3596" spans="1:20" ht="66" x14ac:dyDescent="0.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 s="9">
        <f>(I3596/86400)+25569+(-5/24)</f>
        <v>42616.858587962961</v>
      </c>
      <c r="K3596">
        <v>1470792982</v>
      </c>
      <c r="L3596" s="9">
        <f>($K3596/86400)+DATE(1970,1,1)</f>
        <v>42592.066921296297</v>
      </c>
      <c r="M3596" t="b">
        <v>0</v>
      </c>
      <c r="N3596">
        <v>36</v>
      </c>
      <c r="O3596" s="5">
        <f>($E3596/$D3596)*100</f>
        <v>125.93749999999999</v>
      </c>
      <c r="P3596">
        <f>AVERAGE($E3596,$N3596)</f>
        <v>1025.5</v>
      </c>
      <c r="Q3596" t="s">
        <v>8317</v>
      </c>
      <c r="R3596" t="s">
        <v>8318</v>
      </c>
      <c r="S3596" t="s">
        <v>8271</v>
      </c>
      <c r="T3596" t="b">
        <v>1</v>
      </c>
    </row>
    <row r="3597" spans="1:20" ht="33" x14ac:dyDescent="0.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 s="9">
        <f>(I3597/86400)+25569+(-5/24)</f>
        <v>42076.082638888889</v>
      </c>
      <c r="K3597">
        <v>1423959123</v>
      </c>
      <c r="L3597" s="9">
        <f>($K3597/86400)+DATE(1970,1,1)</f>
        <v>42050.008368055554</v>
      </c>
      <c r="M3597" t="b">
        <v>0</v>
      </c>
      <c r="N3597">
        <v>62</v>
      </c>
      <c r="O3597" s="5">
        <f>($E3597/$D3597)*100</f>
        <v>118.5</v>
      </c>
      <c r="P3597">
        <f>AVERAGE($E3597,$N3597)</f>
        <v>1571.5</v>
      </c>
      <c r="Q3597" t="s">
        <v>8317</v>
      </c>
      <c r="R3597" t="s">
        <v>8318</v>
      </c>
      <c r="S3597" t="s">
        <v>8271</v>
      </c>
      <c r="T3597" t="b">
        <v>1</v>
      </c>
    </row>
    <row r="3598" spans="1:20" ht="49.5" x14ac:dyDescent="0.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 s="9">
        <f>(I3598/86400)+25569+(-5/24)</f>
        <v>41877.506736111107</v>
      </c>
      <c r="K3598">
        <v>1407258582</v>
      </c>
      <c r="L3598" s="9">
        <f>($K3598/86400)+DATE(1970,1,1)</f>
        <v>41856.715069444443</v>
      </c>
      <c r="M3598" t="b">
        <v>0</v>
      </c>
      <c r="N3598">
        <v>15</v>
      </c>
      <c r="O3598" s="5">
        <f>($E3598/$D3598)*100</f>
        <v>107.72727272727273</v>
      </c>
      <c r="P3598">
        <f>AVERAGE($E3598,$N3598)</f>
        <v>600</v>
      </c>
      <c r="Q3598" t="s">
        <v>8317</v>
      </c>
      <c r="R3598" t="s">
        <v>8318</v>
      </c>
      <c r="S3598" t="s">
        <v>8271</v>
      </c>
      <c r="T3598" t="b">
        <v>1</v>
      </c>
    </row>
    <row r="3599" spans="1:20" ht="33" x14ac:dyDescent="0.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 s="9">
        <f>(I3599/86400)+25569+(-5/24)</f>
        <v>42432.040972222218</v>
      </c>
      <c r="K3599">
        <v>1455717790</v>
      </c>
      <c r="L3599" s="9">
        <f>($K3599/86400)+DATE(1970,1,1)</f>
        <v>42417.585532407407</v>
      </c>
      <c r="M3599" t="b">
        <v>0</v>
      </c>
      <c r="N3599">
        <v>33</v>
      </c>
      <c r="O3599" s="5">
        <f>($E3599/$D3599)*100</f>
        <v>102.60000000000001</v>
      </c>
      <c r="P3599">
        <f>AVERAGE($E3599,$N3599)</f>
        <v>1299</v>
      </c>
      <c r="Q3599" t="s">
        <v>8317</v>
      </c>
      <c r="R3599" t="s">
        <v>8318</v>
      </c>
      <c r="S3599" t="s">
        <v>8271</v>
      </c>
      <c r="T3599" t="b">
        <v>1</v>
      </c>
    </row>
    <row r="3600" spans="1:20" ht="49.5" x14ac:dyDescent="0.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 s="9">
        <f>(I3600/86400)+25569+(-5/24)</f>
        <v>41884.999305555553</v>
      </c>
      <c r="K3600">
        <v>1408129822</v>
      </c>
      <c r="L3600" s="9">
        <f>($K3600/86400)+DATE(1970,1,1)</f>
        <v>41866.79886574074</v>
      </c>
      <c r="M3600" t="b">
        <v>0</v>
      </c>
      <c r="N3600">
        <v>27</v>
      </c>
      <c r="O3600" s="5">
        <f>($E3600/$D3600)*100</f>
        <v>110.1</v>
      </c>
      <c r="P3600">
        <f>AVERAGE($E3600,$N3600)</f>
        <v>564</v>
      </c>
      <c r="Q3600" t="s">
        <v>8317</v>
      </c>
      <c r="R3600" t="s">
        <v>8318</v>
      </c>
      <c r="S3600" t="s">
        <v>8271</v>
      </c>
      <c r="T3600" t="b">
        <v>1</v>
      </c>
    </row>
    <row r="3601" spans="1:20" ht="49.5" x14ac:dyDescent="0.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 s="9">
        <f>(I3601/86400)+25569+(-5/24)</f>
        <v>42245.791666666664</v>
      </c>
      <c r="K3601">
        <v>1438715077</v>
      </c>
      <c r="L3601" s="9">
        <f>($K3601/86400)+DATE(1970,1,1)</f>
        <v>42220.79487268519</v>
      </c>
      <c r="M3601" t="b">
        <v>0</v>
      </c>
      <c r="N3601">
        <v>17</v>
      </c>
      <c r="O3601" s="5">
        <f>($E3601/$D3601)*100</f>
        <v>202</v>
      </c>
      <c r="P3601">
        <f>AVERAGE($E3601,$N3601)</f>
        <v>513.5</v>
      </c>
      <c r="Q3601" t="s">
        <v>8317</v>
      </c>
      <c r="R3601" t="s">
        <v>8318</v>
      </c>
      <c r="S3601" t="s">
        <v>8271</v>
      </c>
      <c r="T3601" t="b">
        <v>1</v>
      </c>
    </row>
    <row r="3602" spans="1:20" ht="33" x14ac:dyDescent="0.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 s="9">
        <f>(I3602/86400)+25569+(-5/24)</f>
        <v>42656.640787037039</v>
      </c>
      <c r="K3602">
        <v>1473970964</v>
      </c>
      <c r="L3602" s="9">
        <f>($K3602/86400)+DATE(1970,1,1)</f>
        <v>42628.849120370374</v>
      </c>
      <c r="M3602" t="b">
        <v>0</v>
      </c>
      <c r="N3602">
        <v>4</v>
      </c>
      <c r="O3602" s="5">
        <f>($E3602/$D3602)*100</f>
        <v>130</v>
      </c>
      <c r="P3602">
        <f>AVERAGE($E3602,$N3602)</f>
        <v>8.5</v>
      </c>
      <c r="Q3602" t="s">
        <v>8317</v>
      </c>
      <c r="R3602" t="s">
        <v>8318</v>
      </c>
      <c r="S3602" t="s">
        <v>8271</v>
      </c>
      <c r="T3602" t="b">
        <v>1</v>
      </c>
    </row>
    <row r="3603" spans="1:20" ht="49.5" x14ac:dyDescent="0.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 s="9">
        <f>(I3603/86400)+25569+(-5/24)</f>
        <v>42020.790300925924</v>
      </c>
      <c r="K3603">
        <v>1418860682</v>
      </c>
      <c r="L3603" s="9">
        <f>($K3603/86400)+DATE(1970,1,1)</f>
        <v>41990.99863425926</v>
      </c>
      <c r="M3603" t="b">
        <v>0</v>
      </c>
      <c r="N3603">
        <v>53</v>
      </c>
      <c r="O3603" s="5">
        <f>($E3603/$D3603)*100</f>
        <v>104.35000000000001</v>
      </c>
      <c r="P3603">
        <f>AVERAGE($E3603,$N3603)</f>
        <v>1070</v>
      </c>
      <c r="Q3603" t="s">
        <v>8317</v>
      </c>
      <c r="R3603" t="s">
        <v>8318</v>
      </c>
      <c r="S3603" t="s">
        <v>8271</v>
      </c>
      <c r="T3603" t="b">
        <v>1</v>
      </c>
    </row>
    <row r="3604" spans="1:20" ht="66" x14ac:dyDescent="0.3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 s="9">
        <f>(I3604/86400)+25569+(-5/24)</f>
        <v>42507.68609953703</v>
      </c>
      <c r="K3604">
        <v>1458336479</v>
      </c>
      <c r="L3604" s="9">
        <f>($K3604/86400)+DATE(1970,1,1)</f>
        <v>42447.894432870366</v>
      </c>
      <c r="M3604" t="b">
        <v>0</v>
      </c>
      <c r="N3604">
        <v>49</v>
      </c>
      <c r="O3604" s="5">
        <f>($E3604/$D3604)*100</f>
        <v>100.05</v>
      </c>
      <c r="P3604">
        <f>AVERAGE($E3604,$N3604)</f>
        <v>2025.5</v>
      </c>
      <c r="Q3604" t="s">
        <v>8317</v>
      </c>
      <c r="R3604" t="s">
        <v>8318</v>
      </c>
      <c r="S3604" t="s">
        <v>8271</v>
      </c>
      <c r="T3604" t="b">
        <v>1</v>
      </c>
    </row>
    <row r="3605" spans="1:20" ht="66" x14ac:dyDescent="0.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 s="9">
        <f>(I3605/86400)+25569+(-5/24)</f>
        <v>42313.697685185187</v>
      </c>
      <c r="K3605">
        <v>1444164280</v>
      </c>
      <c r="L3605" s="9">
        <f>($K3605/86400)+DATE(1970,1,1)</f>
        <v>42283.864351851851</v>
      </c>
      <c r="M3605" t="b">
        <v>0</v>
      </c>
      <c r="N3605">
        <v>57</v>
      </c>
      <c r="O3605" s="5">
        <f>($E3605/$D3605)*100</f>
        <v>170.66666666666669</v>
      </c>
      <c r="P3605">
        <f>AVERAGE($E3605,$N3605)</f>
        <v>1308.5</v>
      </c>
      <c r="Q3605" t="s">
        <v>8317</v>
      </c>
      <c r="R3605" t="s">
        <v>8318</v>
      </c>
      <c r="S3605" t="s">
        <v>8271</v>
      </c>
      <c r="T3605" t="b">
        <v>1</v>
      </c>
    </row>
    <row r="3606" spans="1:20" ht="66" x14ac:dyDescent="0.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 s="9">
        <f>(I3606/86400)+25569+(-5/24)</f>
        <v>42489.082638888889</v>
      </c>
      <c r="K3606">
        <v>1461370956</v>
      </c>
      <c r="L3606" s="9">
        <f>($K3606/86400)+DATE(1970,1,1)</f>
        <v>42483.015694444446</v>
      </c>
      <c r="M3606" t="b">
        <v>0</v>
      </c>
      <c r="N3606">
        <v>69</v>
      </c>
      <c r="O3606" s="5">
        <f>($E3606/$D3606)*100</f>
        <v>112.83333333333334</v>
      </c>
      <c r="P3606">
        <f>AVERAGE($E3606,$N3606)</f>
        <v>1727</v>
      </c>
      <c r="Q3606" t="s">
        <v>8317</v>
      </c>
      <c r="R3606" t="s">
        <v>8318</v>
      </c>
      <c r="S3606" t="s">
        <v>8271</v>
      </c>
      <c r="T3606" t="b">
        <v>1</v>
      </c>
    </row>
    <row r="3607" spans="1:20" ht="66" x14ac:dyDescent="0.3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 s="9">
        <f>(I3607/86400)+25569+(-5/24)</f>
        <v>42413.584791666661</v>
      </c>
      <c r="K3607">
        <v>1452798126</v>
      </c>
      <c r="L3607" s="9">
        <f>($K3607/86400)+DATE(1970,1,1)</f>
        <v>42383.793124999997</v>
      </c>
      <c r="M3607" t="b">
        <v>0</v>
      </c>
      <c r="N3607">
        <v>15</v>
      </c>
      <c r="O3607" s="5">
        <f>($E3607/$D3607)*100</f>
        <v>184</v>
      </c>
      <c r="P3607">
        <f>AVERAGE($E3607,$N3607)</f>
        <v>237.5</v>
      </c>
      <c r="Q3607" t="s">
        <v>8317</v>
      </c>
      <c r="R3607" t="s">
        <v>8318</v>
      </c>
      <c r="S3607" t="s">
        <v>8271</v>
      </c>
      <c r="T3607" t="b">
        <v>1</v>
      </c>
    </row>
    <row r="3608" spans="1:20" ht="66" x14ac:dyDescent="0.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 s="9">
        <f>(I3608/86400)+25569+(-5/24)</f>
        <v>42596.396493055552</v>
      </c>
      <c r="K3608">
        <v>1468593057</v>
      </c>
      <c r="L3608" s="9">
        <f>($K3608/86400)+DATE(1970,1,1)</f>
        <v>42566.604826388888</v>
      </c>
      <c r="M3608" t="b">
        <v>0</v>
      </c>
      <c r="N3608">
        <v>64</v>
      </c>
      <c r="O3608" s="5">
        <f>($E3608/$D3608)*100</f>
        <v>130.26666666666665</v>
      </c>
      <c r="P3608">
        <f>AVERAGE($E3608,$N3608)</f>
        <v>1986</v>
      </c>
      <c r="Q3608" t="s">
        <v>8317</v>
      </c>
      <c r="R3608" t="s">
        <v>8318</v>
      </c>
      <c r="S3608" t="s">
        <v>8271</v>
      </c>
      <c r="T3608" t="b">
        <v>1</v>
      </c>
    </row>
    <row r="3609" spans="1:20" ht="33" x14ac:dyDescent="0.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 s="9">
        <f>(I3609/86400)+25569+(-5/24)</f>
        <v>42352.791666666664</v>
      </c>
      <c r="K3609">
        <v>1448924882</v>
      </c>
      <c r="L3609" s="9">
        <f>($K3609/86400)+DATE(1970,1,1)</f>
        <v>42338.963912037041</v>
      </c>
      <c r="M3609" t="b">
        <v>0</v>
      </c>
      <c r="N3609">
        <v>20</v>
      </c>
      <c r="O3609" s="5">
        <f>($E3609/$D3609)*100</f>
        <v>105.45454545454544</v>
      </c>
      <c r="P3609">
        <f>AVERAGE($E3609,$N3609)</f>
        <v>300</v>
      </c>
      <c r="Q3609" t="s">
        <v>8317</v>
      </c>
      <c r="R3609" t="s">
        <v>8318</v>
      </c>
      <c r="S3609" t="s">
        <v>8271</v>
      </c>
      <c r="T3609" t="b">
        <v>1</v>
      </c>
    </row>
    <row r="3610" spans="1:20" ht="66" x14ac:dyDescent="0.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 s="9">
        <f>(I3610/86400)+25569+(-5/24)</f>
        <v>42538.374999999993</v>
      </c>
      <c r="K3610">
        <v>1463418090</v>
      </c>
      <c r="L3610" s="9">
        <f>($K3610/86400)+DATE(1970,1,1)</f>
        <v>42506.709374999999</v>
      </c>
      <c r="M3610" t="b">
        <v>0</v>
      </c>
      <c r="N3610">
        <v>27</v>
      </c>
      <c r="O3610" s="5">
        <f>($E3610/$D3610)*100</f>
        <v>100</v>
      </c>
      <c r="P3610">
        <f>AVERAGE($E3610,$N3610)</f>
        <v>413.5</v>
      </c>
      <c r="Q3610" t="s">
        <v>8317</v>
      </c>
      <c r="R3610" t="s">
        <v>8318</v>
      </c>
      <c r="S3610" t="s">
        <v>8271</v>
      </c>
      <c r="T3610" t="b">
        <v>1</v>
      </c>
    </row>
    <row r="3611" spans="1:20" ht="66" x14ac:dyDescent="0.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 s="9">
        <f>(I3611/86400)+25569+(-5/24)</f>
        <v>42459.741724537038</v>
      </c>
      <c r="K3611">
        <v>1456789685</v>
      </c>
      <c r="L3611" s="9">
        <f>($K3611/86400)+DATE(1970,1,1)</f>
        <v>42429.991724537038</v>
      </c>
      <c r="M3611" t="b">
        <v>0</v>
      </c>
      <c r="N3611">
        <v>21</v>
      </c>
      <c r="O3611" s="5">
        <f>($E3611/$D3611)*100</f>
        <v>153.31632653061226</v>
      </c>
      <c r="P3611">
        <f>AVERAGE($E3611,$N3611)</f>
        <v>1513</v>
      </c>
      <c r="Q3611" t="s">
        <v>8317</v>
      </c>
      <c r="R3611" t="s">
        <v>8318</v>
      </c>
      <c r="S3611" t="s">
        <v>8271</v>
      </c>
      <c r="T3611" t="b">
        <v>1</v>
      </c>
    </row>
    <row r="3612" spans="1:20" ht="49.5" x14ac:dyDescent="0.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 s="9">
        <f>(I3612/86400)+25569+(-5/24)</f>
        <v>42233.22379629629</v>
      </c>
      <c r="K3612">
        <v>1437214936</v>
      </c>
      <c r="L3612" s="9">
        <f>($K3612/86400)+DATE(1970,1,1)</f>
        <v>42203.432129629626</v>
      </c>
      <c r="M3612" t="b">
        <v>0</v>
      </c>
      <c r="N3612">
        <v>31</v>
      </c>
      <c r="O3612" s="5">
        <f>($E3612/$D3612)*100</f>
        <v>162.30000000000001</v>
      </c>
      <c r="P3612">
        <f>AVERAGE($E3612,$N3612)</f>
        <v>827</v>
      </c>
      <c r="Q3612" t="s">
        <v>8317</v>
      </c>
      <c r="R3612" t="s">
        <v>8318</v>
      </c>
      <c r="S3612" t="s">
        <v>8271</v>
      </c>
      <c r="T3612" t="b">
        <v>1</v>
      </c>
    </row>
    <row r="3613" spans="1:20" ht="66" x14ac:dyDescent="0.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 s="9">
        <f>(I3613/86400)+25569+(-5/24)</f>
        <v>42102.162048611113</v>
      </c>
      <c r="K3613">
        <v>1425891201</v>
      </c>
      <c r="L3613" s="9">
        <f>($K3613/86400)+DATE(1970,1,1)</f>
        <v>42072.370381944449</v>
      </c>
      <c r="M3613" t="b">
        <v>0</v>
      </c>
      <c r="N3613">
        <v>51</v>
      </c>
      <c r="O3613" s="5">
        <f>($E3613/$D3613)*100</f>
        <v>136</v>
      </c>
      <c r="P3613">
        <f>AVERAGE($E3613,$N3613)</f>
        <v>1725.5</v>
      </c>
      <c r="Q3613" t="s">
        <v>8317</v>
      </c>
      <c r="R3613" t="s">
        <v>8318</v>
      </c>
      <c r="S3613" t="s">
        <v>8271</v>
      </c>
      <c r="T3613" t="b">
        <v>1</v>
      </c>
    </row>
    <row r="3614" spans="1:20" ht="49.5" x14ac:dyDescent="0.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 s="9">
        <f>(I3614/86400)+25569+(-5/24)</f>
        <v>41799.518645833326</v>
      </c>
      <c r="K3614">
        <v>1401470811</v>
      </c>
      <c r="L3614" s="9">
        <f>($K3614/86400)+DATE(1970,1,1)</f>
        <v>41789.726979166662</v>
      </c>
      <c r="M3614" t="b">
        <v>0</v>
      </c>
      <c r="N3614">
        <v>57</v>
      </c>
      <c r="O3614" s="5">
        <f>($E3614/$D3614)*100</f>
        <v>144.4</v>
      </c>
      <c r="P3614">
        <f>AVERAGE($E3614,$N3614)</f>
        <v>3638.5</v>
      </c>
      <c r="Q3614" t="s">
        <v>8317</v>
      </c>
      <c r="R3614" t="s">
        <v>8318</v>
      </c>
      <c r="S3614" t="s">
        <v>8271</v>
      </c>
      <c r="T3614" t="b">
        <v>1</v>
      </c>
    </row>
    <row r="3615" spans="1:20" ht="49.5" x14ac:dyDescent="0.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 s="9">
        <f>(I3615/86400)+25569+(-5/24)</f>
        <v>41818.381643518514</v>
      </c>
      <c r="K3615">
        <v>1401372574</v>
      </c>
      <c r="L3615" s="9">
        <f>($K3615/86400)+DATE(1970,1,1)</f>
        <v>41788.58997685185</v>
      </c>
      <c r="M3615" t="b">
        <v>0</v>
      </c>
      <c r="N3615">
        <v>20</v>
      </c>
      <c r="O3615" s="5">
        <f>($E3615/$D3615)*100</f>
        <v>100</v>
      </c>
      <c r="P3615">
        <f>AVERAGE($E3615,$N3615)</f>
        <v>635</v>
      </c>
      <c r="Q3615" t="s">
        <v>8317</v>
      </c>
      <c r="R3615" t="s">
        <v>8318</v>
      </c>
      <c r="S3615" t="s">
        <v>8271</v>
      </c>
      <c r="T3615" t="b">
        <v>1</v>
      </c>
    </row>
    <row r="3616" spans="1:20" ht="49.5" x14ac:dyDescent="0.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 s="9">
        <f>(I3616/86400)+25569+(-5/24)</f>
        <v>42173.833518518521</v>
      </c>
      <c r="K3616">
        <v>1432083616</v>
      </c>
      <c r="L3616" s="9">
        <f>($K3616/86400)+DATE(1970,1,1)</f>
        <v>42144.041851851856</v>
      </c>
      <c r="M3616" t="b">
        <v>0</v>
      </c>
      <c r="N3616">
        <v>71</v>
      </c>
      <c r="O3616" s="5">
        <f>($E3616/$D3616)*100</f>
        <v>100.8</v>
      </c>
      <c r="P3616">
        <f>AVERAGE($E3616,$N3616)</f>
        <v>1295.5</v>
      </c>
      <c r="Q3616" t="s">
        <v>8317</v>
      </c>
      <c r="R3616" t="s">
        <v>8318</v>
      </c>
      <c r="S3616" t="s">
        <v>8271</v>
      </c>
      <c r="T3616" t="b">
        <v>1</v>
      </c>
    </row>
    <row r="3617" spans="1:20" ht="66" x14ac:dyDescent="0.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 s="9">
        <f>(I3617/86400)+25569+(-5/24)</f>
        <v>42348.385370370372</v>
      </c>
      <c r="K3617">
        <v>1447164896</v>
      </c>
      <c r="L3617" s="9">
        <f>($K3617/86400)+DATE(1970,1,1)</f>
        <v>42318.593703703707</v>
      </c>
      <c r="M3617" t="b">
        <v>0</v>
      </c>
      <c r="N3617">
        <v>72</v>
      </c>
      <c r="O3617" s="5">
        <f>($E3617/$D3617)*100</f>
        <v>106.80000000000001</v>
      </c>
      <c r="P3617">
        <f>AVERAGE($E3617,$N3617)</f>
        <v>1371</v>
      </c>
      <c r="Q3617" t="s">
        <v>8317</v>
      </c>
      <c r="R3617" t="s">
        <v>8318</v>
      </c>
      <c r="S3617" t="s">
        <v>8271</v>
      </c>
      <c r="T3617" t="b">
        <v>1</v>
      </c>
    </row>
    <row r="3618" spans="1:20" ht="66" x14ac:dyDescent="0.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 s="9">
        <f>(I3618/86400)+25569+(-5/24)</f>
        <v>42082.699814814812</v>
      </c>
      <c r="K3618">
        <v>1424213264</v>
      </c>
      <c r="L3618" s="9">
        <f>($K3618/86400)+DATE(1970,1,1)</f>
        <v>42052.949814814812</v>
      </c>
      <c r="M3618" t="b">
        <v>0</v>
      </c>
      <c r="N3618">
        <v>45</v>
      </c>
      <c r="O3618" s="5">
        <f>($E3618/$D3618)*100</f>
        <v>124.8</v>
      </c>
      <c r="P3618">
        <f>AVERAGE($E3618,$N3618)</f>
        <v>1582.5</v>
      </c>
      <c r="Q3618" t="s">
        <v>8317</v>
      </c>
      <c r="R3618" t="s">
        <v>8318</v>
      </c>
      <c r="S3618" t="s">
        <v>8271</v>
      </c>
      <c r="T3618" t="b">
        <v>1</v>
      </c>
    </row>
    <row r="3619" spans="1:20" ht="66" x14ac:dyDescent="0.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 s="9">
        <f>(I3619/86400)+25569+(-5/24)</f>
        <v>42793.791666666664</v>
      </c>
      <c r="K3619">
        <v>1486996729</v>
      </c>
      <c r="L3619" s="9">
        <f>($K3619/86400)+DATE(1970,1,1)</f>
        <v>42779.610289351855</v>
      </c>
      <c r="M3619" t="b">
        <v>0</v>
      </c>
      <c r="N3619">
        <v>51</v>
      </c>
      <c r="O3619" s="5">
        <f>($E3619/$D3619)*100</f>
        <v>118.91891891891892</v>
      </c>
      <c r="P3619">
        <f>AVERAGE($E3619,$N3619)</f>
        <v>465.5</v>
      </c>
      <c r="Q3619" t="s">
        <v>8317</v>
      </c>
      <c r="R3619" t="s">
        <v>8318</v>
      </c>
      <c r="S3619" t="s">
        <v>8271</v>
      </c>
      <c r="T3619" t="b">
        <v>1</v>
      </c>
    </row>
    <row r="3620" spans="1:20" ht="66" x14ac:dyDescent="0.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 s="9">
        <f>(I3620/86400)+25569+(-5/24)</f>
        <v>42158.419560185182</v>
      </c>
      <c r="K3620">
        <v>1430751850</v>
      </c>
      <c r="L3620" s="9">
        <f>($K3620/86400)+DATE(1970,1,1)</f>
        <v>42128.627893518518</v>
      </c>
      <c r="M3620" t="b">
        <v>0</v>
      </c>
      <c r="N3620">
        <v>56</v>
      </c>
      <c r="O3620" s="5">
        <f>($E3620/$D3620)*100</f>
        <v>101</v>
      </c>
      <c r="P3620">
        <f>AVERAGE($E3620,$N3620)</f>
        <v>1038</v>
      </c>
      <c r="Q3620" t="s">
        <v>8317</v>
      </c>
      <c r="R3620" t="s">
        <v>8318</v>
      </c>
      <c r="S3620" t="s">
        <v>8271</v>
      </c>
      <c r="T3620" t="b">
        <v>1</v>
      </c>
    </row>
    <row r="3621" spans="1:20" ht="66" x14ac:dyDescent="0.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 s="9">
        <f>(I3621/86400)+25569+(-5/24)</f>
        <v>42693.708333333336</v>
      </c>
      <c r="K3621">
        <v>1476760226</v>
      </c>
      <c r="L3621" s="9">
        <f>($K3621/86400)+DATE(1970,1,1)</f>
        <v>42661.132245370369</v>
      </c>
      <c r="M3621" t="b">
        <v>0</v>
      </c>
      <c r="N3621">
        <v>17</v>
      </c>
      <c r="O3621" s="5">
        <f>($E3621/$D3621)*100</f>
        <v>112.99999999999999</v>
      </c>
      <c r="P3621">
        <f>AVERAGE($E3621,$N3621)</f>
        <v>573.5</v>
      </c>
      <c r="Q3621" t="s">
        <v>8317</v>
      </c>
      <c r="R3621" t="s">
        <v>8318</v>
      </c>
      <c r="S3621" t="s">
        <v>8271</v>
      </c>
      <c r="T3621" t="b">
        <v>1</v>
      </c>
    </row>
    <row r="3622" spans="1:20" ht="66" x14ac:dyDescent="0.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 s="9">
        <f>(I3622/86400)+25569+(-5/24)</f>
        <v>42067.958333333336</v>
      </c>
      <c r="K3622">
        <v>1422916261</v>
      </c>
      <c r="L3622" s="9">
        <f>($K3622/86400)+DATE(1970,1,1)</f>
        <v>42037.938206018516</v>
      </c>
      <c r="M3622" t="b">
        <v>0</v>
      </c>
      <c r="N3622">
        <v>197</v>
      </c>
      <c r="O3622" s="5">
        <f>($E3622/$D3622)*100</f>
        <v>105.19047619047619</v>
      </c>
      <c r="P3622">
        <f>AVERAGE($E3622,$N3622)</f>
        <v>5621</v>
      </c>
      <c r="Q3622" t="s">
        <v>8317</v>
      </c>
      <c r="R3622" t="s">
        <v>8318</v>
      </c>
      <c r="S3622" t="s">
        <v>8271</v>
      </c>
      <c r="T3622" t="b">
        <v>1</v>
      </c>
    </row>
    <row r="3623" spans="1:20" ht="66" x14ac:dyDescent="0.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 s="9">
        <f>(I3623/86400)+25569+(-5/24)</f>
        <v>42643.666666666664</v>
      </c>
      <c r="K3623">
        <v>1473200844</v>
      </c>
      <c r="L3623" s="9">
        <f>($K3623/86400)+DATE(1970,1,1)</f>
        <v>42619.935694444444</v>
      </c>
      <c r="M3623" t="b">
        <v>0</v>
      </c>
      <c r="N3623">
        <v>70</v>
      </c>
      <c r="O3623" s="5">
        <f>($E3623/$D3623)*100</f>
        <v>109.73333333333332</v>
      </c>
      <c r="P3623">
        <f>AVERAGE($E3623,$N3623)</f>
        <v>1681</v>
      </c>
      <c r="Q3623" t="s">
        <v>8317</v>
      </c>
      <c r="R3623" t="s">
        <v>8318</v>
      </c>
      <c r="S3623" t="s">
        <v>8271</v>
      </c>
      <c r="T3623" t="b">
        <v>1</v>
      </c>
    </row>
    <row r="3624" spans="1:20" ht="49.5" x14ac:dyDescent="0.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 s="9">
        <f>(I3624/86400)+25569+(-5/24)</f>
        <v>41909.932638888888</v>
      </c>
      <c r="K3624">
        <v>1409030371</v>
      </c>
      <c r="L3624" s="9">
        <f>($K3624/86400)+DATE(1970,1,1)</f>
        <v>41877.221886574072</v>
      </c>
      <c r="M3624" t="b">
        <v>0</v>
      </c>
      <c r="N3624">
        <v>21</v>
      </c>
      <c r="O3624" s="5">
        <f>($E3624/$D3624)*100</f>
        <v>100.099</v>
      </c>
      <c r="P3624">
        <f>AVERAGE($E3624,$N3624)</f>
        <v>510.995</v>
      </c>
      <c r="Q3624" t="s">
        <v>8317</v>
      </c>
      <c r="R3624" t="s">
        <v>8318</v>
      </c>
      <c r="S3624" t="s">
        <v>8271</v>
      </c>
      <c r="T3624" t="b">
        <v>1</v>
      </c>
    </row>
    <row r="3625" spans="1:20" ht="49.5" x14ac:dyDescent="0.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 s="9">
        <f>(I3625/86400)+25569+(-5/24)</f>
        <v>41846.083333333328</v>
      </c>
      <c r="K3625">
        <v>1404841270</v>
      </c>
      <c r="L3625" s="9">
        <f>($K3625/86400)+DATE(1970,1,1)</f>
        <v>41828.736921296295</v>
      </c>
      <c r="M3625" t="b">
        <v>0</v>
      </c>
      <c r="N3625">
        <v>34</v>
      </c>
      <c r="O3625" s="5">
        <f>($E3625/$D3625)*100</f>
        <v>120</v>
      </c>
      <c r="P3625">
        <f>AVERAGE($E3625,$N3625)</f>
        <v>1517</v>
      </c>
      <c r="Q3625" t="s">
        <v>8317</v>
      </c>
      <c r="R3625" t="s">
        <v>8318</v>
      </c>
      <c r="S3625" t="s">
        <v>8271</v>
      </c>
      <c r="T3625" t="b">
        <v>1</v>
      </c>
    </row>
    <row r="3626" spans="1:20" ht="82.5" x14ac:dyDescent="0.3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 s="9">
        <f>(I3626/86400)+25569+(-5/24)</f>
        <v>42605.56585648148</v>
      </c>
      <c r="K3626">
        <v>1466793290</v>
      </c>
      <c r="L3626" s="9">
        <f>($K3626/86400)+DATE(1970,1,1)</f>
        <v>42545.774189814816</v>
      </c>
      <c r="M3626" t="b">
        <v>0</v>
      </c>
      <c r="N3626">
        <v>39</v>
      </c>
      <c r="O3626" s="5">
        <f>($E3626/$D3626)*100</f>
        <v>104.93333333333332</v>
      </c>
      <c r="P3626">
        <f>AVERAGE($E3626,$N3626)</f>
        <v>1593.5</v>
      </c>
      <c r="Q3626" t="s">
        <v>8317</v>
      </c>
      <c r="R3626" t="s">
        <v>8318</v>
      </c>
      <c r="S3626" t="s">
        <v>8271</v>
      </c>
      <c r="T3626" t="b">
        <v>1</v>
      </c>
    </row>
    <row r="3627" spans="1:20" ht="66" x14ac:dyDescent="0.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 s="9">
        <f>(I3627/86400)+25569+(-5/24)</f>
        <v>42187.444178240738</v>
      </c>
      <c r="K3627">
        <v>1433259577</v>
      </c>
      <c r="L3627" s="9">
        <f>($K3627/86400)+DATE(1970,1,1)</f>
        <v>42157.652511574073</v>
      </c>
      <c r="M3627" t="b">
        <v>0</v>
      </c>
      <c r="N3627">
        <v>78</v>
      </c>
      <c r="O3627" s="5">
        <f>($E3627/$D3627)*100</f>
        <v>102.66666666666666</v>
      </c>
      <c r="P3627">
        <f>AVERAGE($E3627,$N3627)</f>
        <v>1579</v>
      </c>
      <c r="Q3627" t="s">
        <v>8317</v>
      </c>
      <c r="R3627" t="s">
        <v>8318</v>
      </c>
      <c r="S3627" t="s">
        <v>8271</v>
      </c>
      <c r="T3627" t="b">
        <v>1</v>
      </c>
    </row>
    <row r="3628" spans="1:20" ht="66" x14ac:dyDescent="0.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 s="9">
        <f>(I3628/86400)+25569+(-5/24)</f>
        <v>41867.458993055552</v>
      </c>
      <c r="K3628">
        <v>1406390457</v>
      </c>
      <c r="L3628" s="9">
        <f>($K3628/86400)+DATE(1970,1,1)</f>
        <v>41846.667326388888</v>
      </c>
      <c r="M3628" t="b">
        <v>0</v>
      </c>
      <c r="N3628">
        <v>48</v>
      </c>
      <c r="O3628" s="5">
        <f>($E3628/$D3628)*100</f>
        <v>101.82500000000002</v>
      </c>
      <c r="P3628">
        <f>AVERAGE($E3628,$N3628)</f>
        <v>2060.5</v>
      </c>
      <c r="Q3628" t="s">
        <v>8317</v>
      </c>
      <c r="R3628" t="s">
        <v>8318</v>
      </c>
      <c r="S3628" t="s">
        <v>8271</v>
      </c>
      <c r="T3628" t="b">
        <v>1</v>
      </c>
    </row>
    <row r="3629" spans="1:20" ht="66" x14ac:dyDescent="0.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 s="9">
        <f>(I3629/86400)+25569+(-5/24)</f>
        <v>42510.957638888889</v>
      </c>
      <c r="K3629">
        <v>1459446487</v>
      </c>
      <c r="L3629" s="9">
        <f>($K3629/86400)+DATE(1970,1,1)</f>
        <v>42460.741747685184</v>
      </c>
      <c r="M3629" t="b">
        <v>0</v>
      </c>
      <c r="N3629">
        <v>29</v>
      </c>
      <c r="O3629" s="5">
        <f>($E3629/$D3629)*100</f>
        <v>100</v>
      </c>
      <c r="P3629">
        <f>AVERAGE($E3629,$N3629)</f>
        <v>1014.5</v>
      </c>
      <c r="Q3629" t="s">
        <v>8317</v>
      </c>
      <c r="R3629" t="s">
        <v>8318</v>
      </c>
      <c r="S3629" t="s">
        <v>8271</v>
      </c>
      <c r="T3629" t="b">
        <v>1</v>
      </c>
    </row>
    <row r="3630" spans="1:20" ht="66" x14ac:dyDescent="0.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 s="9">
        <f>(I3630/86400)+25569+(-5/24)</f>
        <v>42351.666620370372</v>
      </c>
      <c r="K3630">
        <v>1444852796</v>
      </c>
      <c r="L3630" s="9">
        <f>($K3630/86400)+DATE(1970,1,1)</f>
        <v>42291.833287037036</v>
      </c>
      <c r="M3630" t="b">
        <v>0</v>
      </c>
      <c r="N3630">
        <v>0</v>
      </c>
      <c r="O3630" s="5">
        <f>($E3630/$D3630)*100</f>
        <v>0</v>
      </c>
      <c r="P3630">
        <f>AVERAGE($E3630,$N3630)</f>
        <v>0</v>
      </c>
      <c r="Q3630" t="s">
        <v>8317</v>
      </c>
      <c r="R3630" t="s">
        <v>8359</v>
      </c>
      <c r="S3630" t="s">
        <v>8305</v>
      </c>
      <c r="T3630" t="b">
        <v>0</v>
      </c>
    </row>
    <row r="3631" spans="1:20" ht="66" x14ac:dyDescent="0.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 s="9">
        <f>(I3631/86400)+25569+(-5/24)</f>
        <v>42495.499999999993</v>
      </c>
      <c r="K3631">
        <v>1457403364</v>
      </c>
      <c r="L3631" s="9">
        <f>($K3631/86400)+DATE(1970,1,1)</f>
        <v>42437.094490740739</v>
      </c>
      <c r="M3631" t="b">
        <v>0</v>
      </c>
      <c r="N3631">
        <v>2</v>
      </c>
      <c r="O3631" s="5">
        <f>($E3631/$D3631)*100</f>
        <v>1.9999999999999998E-4</v>
      </c>
      <c r="P3631">
        <f>AVERAGE($E3631,$N3631)</f>
        <v>2</v>
      </c>
      <c r="Q3631" t="s">
        <v>8317</v>
      </c>
      <c r="R3631" t="s">
        <v>8359</v>
      </c>
      <c r="S3631" t="s">
        <v>8305</v>
      </c>
      <c r="T3631" t="b">
        <v>0</v>
      </c>
    </row>
    <row r="3632" spans="1:20" ht="66" x14ac:dyDescent="0.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 s="9">
        <f>(I3632/86400)+25569+(-5/24)</f>
        <v>41972.680439814816</v>
      </c>
      <c r="K3632">
        <v>1414700390</v>
      </c>
      <c r="L3632" s="9">
        <f>($K3632/86400)+DATE(1970,1,1)</f>
        <v>41942.84710648148</v>
      </c>
      <c r="M3632" t="b">
        <v>0</v>
      </c>
      <c r="N3632">
        <v>1</v>
      </c>
      <c r="O3632" s="5">
        <f>($E3632/$D3632)*100</f>
        <v>3.3333333333333333E-2</v>
      </c>
      <c r="P3632">
        <f>AVERAGE($E3632,$N3632)</f>
        <v>1</v>
      </c>
      <c r="Q3632" t="s">
        <v>8317</v>
      </c>
      <c r="R3632" t="s">
        <v>8359</v>
      </c>
      <c r="S3632" t="s">
        <v>8305</v>
      </c>
      <c r="T3632" t="b">
        <v>0</v>
      </c>
    </row>
    <row r="3633" spans="1:20" ht="82.5" x14ac:dyDescent="0.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 s="9">
        <f>(I3633/86400)+25569+(-5/24)</f>
        <v>41904.957638888889</v>
      </c>
      <c r="K3633">
        <v>1409335497</v>
      </c>
      <c r="L3633" s="9">
        <f>($K3633/86400)+DATE(1970,1,1)</f>
        <v>41880.753437499996</v>
      </c>
      <c r="M3633" t="b">
        <v>0</v>
      </c>
      <c r="N3633">
        <v>59</v>
      </c>
      <c r="O3633" s="5">
        <f>($E3633/$D3633)*100</f>
        <v>51.023391812865491</v>
      </c>
      <c r="P3633">
        <f>AVERAGE($E3633,$N3633)</f>
        <v>4392</v>
      </c>
      <c r="Q3633" t="s">
        <v>8317</v>
      </c>
      <c r="R3633" t="s">
        <v>8359</v>
      </c>
      <c r="S3633" t="s">
        <v>8305</v>
      </c>
      <c r="T3633" t="b">
        <v>0</v>
      </c>
    </row>
    <row r="3634" spans="1:20" ht="66" x14ac:dyDescent="0.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 s="9">
        <f>(I3634/86400)+25569+(-5/24)</f>
        <v>41966.728576388887</v>
      </c>
      <c r="K3634">
        <v>1415053749</v>
      </c>
      <c r="L3634" s="9">
        <f>($K3634/86400)+DATE(1970,1,1)</f>
        <v>41946.936909722222</v>
      </c>
      <c r="M3634" t="b">
        <v>0</v>
      </c>
      <c r="N3634">
        <v>1</v>
      </c>
      <c r="O3634" s="5">
        <f>($E3634/$D3634)*100</f>
        <v>20</v>
      </c>
      <c r="P3634">
        <f>AVERAGE($E3634,$N3634)</f>
        <v>50.5</v>
      </c>
      <c r="Q3634" t="s">
        <v>8317</v>
      </c>
      <c r="R3634" t="s">
        <v>8359</v>
      </c>
      <c r="S3634" t="s">
        <v>8305</v>
      </c>
      <c r="T3634" t="b">
        <v>0</v>
      </c>
    </row>
    <row r="3635" spans="1:20" ht="49.5" x14ac:dyDescent="0.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 s="9">
        <f>(I3635/86400)+25569+(-5/24)</f>
        <v>42692.833333333336</v>
      </c>
      <c r="K3635">
        <v>1475765867</v>
      </c>
      <c r="L3635" s="9">
        <f>($K3635/86400)+DATE(1970,1,1)</f>
        <v>42649.623460648145</v>
      </c>
      <c r="M3635" t="b">
        <v>0</v>
      </c>
      <c r="N3635">
        <v>31</v>
      </c>
      <c r="O3635" s="5">
        <f>($E3635/$D3635)*100</f>
        <v>35.24</v>
      </c>
      <c r="P3635">
        <f>AVERAGE($E3635,$N3635)</f>
        <v>896.5</v>
      </c>
      <c r="Q3635" t="s">
        <v>8317</v>
      </c>
      <c r="R3635" t="s">
        <v>8359</v>
      </c>
      <c r="S3635" t="s">
        <v>8305</v>
      </c>
      <c r="T3635" t="b">
        <v>0</v>
      </c>
    </row>
    <row r="3636" spans="1:20" ht="66" x14ac:dyDescent="0.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 s="9">
        <f>(I3636/86400)+25569+(-5/24)</f>
        <v>42748.957638888889</v>
      </c>
      <c r="K3636">
        <v>1480219174</v>
      </c>
      <c r="L3636" s="9">
        <f>($K3636/86400)+DATE(1970,1,1)</f>
        <v>42701.166365740741</v>
      </c>
      <c r="M3636" t="b">
        <v>0</v>
      </c>
      <c r="N3636">
        <v>18</v>
      </c>
      <c r="O3636" s="5">
        <f>($E3636/$D3636)*100</f>
        <v>4.246666666666667</v>
      </c>
      <c r="P3636">
        <f>AVERAGE($E3636,$N3636)</f>
        <v>1601.5</v>
      </c>
      <c r="Q3636" t="s">
        <v>8317</v>
      </c>
      <c r="R3636" t="s">
        <v>8359</v>
      </c>
      <c r="S3636" t="s">
        <v>8305</v>
      </c>
      <c r="T3636" t="b">
        <v>0</v>
      </c>
    </row>
    <row r="3637" spans="1:20" ht="33" x14ac:dyDescent="0.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 s="9">
        <f>(I3637/86400)+25569+(-5/24)</f>
        <v>42480.674490740734</v>
      </c>
      <c r="K3637">
        <v>1458594676</v>
      </c>
      <c r="L3637" s="9">
        <f>($K3637/86400)+DATE(1970,1,1)</f>
        <v>42450.88282407407</v>
      </c>
      <c r="M3637" t="b">
        <v>0</v>
      </c>
      <c r="N3637">
        <v>10</v>
      </c>
      <c r="O3637" s="5">
        <f>($E3637/$D3637)*100</f>
        <v>36.457142857142856</v>
      </c>
      <c r="P3637">
        <f>AVERAGE($E3637,$N3637)</f>
        <v>643</v>
      </c>
      <c r="Q3637" t="s">
        <v>8317</v>
      </c>
      <c r="R3637" t="s">
        <v>8359</v>
      </c>
      <c r="S3637" t="s">
        <v>8305</v>
      </c>
      <c r="T3637" t="b">
        <v>0</v>
      </c>
    </row>
    <row r="3638" spans="1:20" ht="49.5" x14ac:dyDescent="0.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 s="9">
        <f>(I3638/86400)+25569+(-5/24)</f>
        <v>42261.486446759256</v>
      </c>
      <c r="K3638">
        <v>1439224829</v>
      </c>
      <c r="L3638" s="9">
        <f>($K3638/86400)+DATE(1970,1,1)</f>
        <v>42226.694780092592</v>
      </c>
      <c r="M3638" t="b">
        <v>0</v>
      </c>
      <c r="N3638">
        <v>0</v>
      </c>
      <c r="O3638" s="5">
        <f>($E3638/$D3638)*100</f>
        <v>0</v>
      </c>
      <c r="P3638">
        <f>AVERAGE($E3638,$N3638)</f>
        <v>0</v>
      </c>
      <c r="Q3638" t="s">
        <v>8317</v>
      </c>
      <c r="R3638" t="s">
        <v>8359</v>
      </c>
      <c r="S3638" t="s">
        <v>8305</v>
      </c>
      <c r="T3638" t="b">
        <v>0</v>
      </c>
    </row>
    <row r="3639" spans="1:20" ht="66" x14ac:dyDescent="0.3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 s="9">
        <f>(I3639/86400)+25569+(-5/24)</f>
        <v>42005.492303240739</v>
      </c>
      <c r="K3639">
        <v>1417538935</v>
      </c>
      <c r="L3639" s="9">
        <f>($K3639/86400)+DATE(1970,1,1)</f>
        <v>41975.700636574074</v>
      </c>
      <c r="M3639" t="b">
        <v>0</v>
      </c>
      <c r="N3639">
        <v>14</v>
      </c>
      <c r="O3639" s="5">
        <f>($E3639/$D3639)*100</f>
        <v>30.866666666666664</v>
      </c>
      <c r="P3639">
        <f>AVERAGE($E3639,$N3639)</f>
        <v>470</v>
      </c>
      <c r="Q3639" t="s">
        <v>8317</v>
      </c>
      <c r="R3639" t="s">
        <v>8359</v>
      </c>
      <c r="S3639" t="s">
        <v>8305</v>
      </c>
      <c r="T3639" t="b">
        <v>0</v>
      </c>
    </row>
    <row r="3640" spans="1:20" ht="33" x14ac:dyDescent="0.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 s="9">
        <f>(I3640/86400)+25569+(-5/24)</f>
        <v>42113.42282407407</v>
      </c>
      <c r="K3640">
        <v>1424275732</v>
      </c>
      <c r="L3640" s="9">
        <f>($K3640/86400)+DATE(1970,1,1)</f>
        <v>42053.672824074078</v>
      </c>
      <c r="M3640" t="b">
        <v>0</v>
      </c>
      <c r="N3640">
        <v>2</v>
      </c>
      <c r="O3640" s="5">
        <f>($E3640/$D3640)*100</f>
        <v>6.5454545454545459</v>
      </c>
      <c r="P3640">
        <f>AVERAGE($E3640,$N3640)</f>
        <v>109</v>
      </c>
      <c r="Q3640" t="s">
        <v>8317</v>
      </c>
      <c r="R3640" t="s">
        <v>8359</v>
      </c>
      <c r="S3640" t="s">
        <v>8305</v>
      </c>
      <c r="T3640" t="b">
        <v>0</v>
      </c>
    </row>
    <row r="3641" spans="1:20" ht="66" x14ac:dyDescent="0.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 s="9">
        <f>(I3641/86400)+25569+(-5/24)</f>
        <v>42650.424305555549</v>
      </c>
      <c r="K3641">
        <v>1470672906</v>
      </c>
      <c r="L3641" s="9">
        <f>($K3641/86400)+DATE(1970,1,1)</f>
        <v>42590.677152777775</v>
      </c>
      <c r="M3641" t="b">
        <v>0</v>
      </c>
      <c r="N3641">
        <v>1</v>
      </c>
      <c r="O3641" s="5">
        <f>($E3641/$D3641)*100</f>
        <v>4.0000000000000001E-3</v>
      </c>
      <c r="P3641">
        <f>AVERAGE($E3641,$N3641)</f>
        <v>1</v>
      </c>
      <c r="Q3641" t="s">
        <v>8317</v>
      </c>
      <c r="R3641" t="s">
        <v>8359</v>
      </c>
      <c r="S3641" t="s">
        <v>8305</v>
      </c>
      <c r="T3641" t="b">
        <v>0</v>
      </c>
    </row>
    <row r="3642" spans="1:20" ht="82.5" x14ac:dyDescent="0.3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 s="9">
        <f>(I3642/86400)+25569+(-5/24)</f>
        <v>42134.573263888888</v>
      </c>
      <c r="K3642">
        <v>1428691530</v>
      </c>
      <c r="L3642" s="9">
        <f>($K3642/86400)+DATE(1970,1,1)</f>
        <v>42104.781597222223</v>
      </c>
      <c r="M3642" t="b">
        <v>0</v>
      </c>
      <c r="N3642">
        <v>3</v>
      </c>
      <c r="O3642" s="5">
        <f>($E3642/$D3642)*100</f>
        <v>5.5</v>
      </c>
      <c r="P3642">
        <f>AVERAGE($E3642,$N3642)</f>
        <v>29</v>
      </c>
      <c r="Q3642" t="s">
        <v>8317</v>
      </c>
      <c r="R3642" t="s">
        <v>8359</v>
      </c>
      <c r="S3642" t="s">
        <v>8305</v>
      </c>
      <c r="T3642" t="b">
        <v>0</v>
      </c>
    </row>
    <row r="3643" spans="1:20" ht="66" x14ac:dyDescent="0.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 s="9">
        <f>(I3643/86400)+25569+(-5/24)</f>
        <v>41917</v>
      </c>
      <c r="K3643">
        <v>1410966179</v>
      </c>
      <c r="L3643" s="9">
        <f>($K3643/86400)+DATE(1970,1,1)</f>
        <v>41899.627071759256</v>
      </c>
      <c r="M3643" t="b">
        <v>0</v>
      </c>
      <c r="N3643">
        <v>0</v>
      </c>
      <c r="O3643" s="5">
        <f>($E3643/$D3643)*100</f>
        <v>0</v>
      </c>
      <c r="P3643">
        <f>AVERAGE($E3643,$N3643)</f>
        <v>0</v>
      </c>
      <c r="Q3643" t="s">
        <v>8317</v>
      </c>
      <c r="R3643" t="s">
        <v>8359</v>
      </c>
      <c r="S3643" t="s">
        <v>8305</v>
      </c>
      <c r="T3643" t="b">
        <v>0</v>
      </c>
    </row>
    <row r="3644" spans="1:20" ht="66" x14ac:dyDescent="0.3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 s="9">
        <f>(I3644/86400)+25569+(-5/24)</f>
        <v>42338.499999999993</v>
      </c>
      <c r="K3644">
        <v>1445369727</v>
      </c>
      <c r="L3644" s="9">
        <f>($K3644/86400)+DATE(1970,1,1)</f>
        <v>42297.816284722227</v>
      </c>
      <c r="M3644" t="b">
        <v>0</v>
      </c>
      <c r="N3644">
        <v>2</v>
      </c>
      <c r="O3644" s="5">
        <f>($E3644/$D3644)*100</f>
        <v>2.1428571428571428</v>
      </c>
      <c r="P3644">
        <f>AVERAGE($E3644,$N3644)</f>
        <v>8.5</v>
      </c>
      <c r="Q3644" t="s">
        <v>8317</v>
      </c>
      <c r="R3644" t="s">
        <v>8359</v>
      </c>
      <c r="S3644" t="s">
        <v>8305</v>
      </c>
      <c r="T3644" t="b">
        <v>0</v>
      </c>
    </row>
    <row r="3645" spans="1:20" ht="49.5" x14ac:dyDescent="0.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 s="9">
        <f>(I3645/86400)+25569+(-5/24)</f>
        <v>42324.977303240739</v>
      </c>
      <c r="K3645">
        <v>1444274839</v>
      </c>
      <c r="L3645" s="9">
        <f>($K3645/86400)+DATE(1970,1,1)</f>
        <v>42285.143969907411</v>
      </c>
      <c r="M3645" t="b">
        <v>0</v>
      </c>
      <c r="N3645">
        <v>0</v>
      </c>
      <c r="O3645" s="5">
        <f>($E3645/$D3645)*100</f>
        <v>0</v>
      </c>
      <c r="P3645">
        <f>AVERAGE($E3645,$N3645)</f>
        <v>0</v>
      </c>
      <c r="Q3645" t="s">
        <v>8317</v>
      </c>
      <c r="R3645" t="s">
        <v>8359</v>
      </c>
      <c r="S3645" t="s">
        <v>8305</v>
      </c>
      <c r="T3645" t="b">
        <v>0</v>
      </c>
    </row>
    <row r="3646" spans="1:20" ht="49.5" x14ac:dyDescent="0.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 s="9">
        <f>(I3646/86400)+25569+(-5/24)</f>
        <v>42436.999305555553</v>
      </c>
      <c r="K3646">
        <v>1454996887</v>
      </c>
      <c r="L3646" s="9">
        <f>($K3646/86400)+DATE(1970,1,1)</f>
        <v>42409.241747685184</v>
      </c>
      <c r="M3646" t="b">
        <v>0</v>
      </c>
      <c r="N3646">
        <v>12</v>
      </c>
      <c r="O3646" s="5">
        <f>($E3646/$D3646)*100</f>
        <v>16.420000000000002</v>
      </c>
      <c r="P3646">
        <f>AVERAGE($E3646,$N3646)</f>
        <v>416.5</v>
      </c>
      <c r="Q3646" t="s">
        <v>8317</v>
      </c>
      <c r="R3646" t="s">
        <v>8359</v>
      </c>
      <c r="S3646" t="s">
        <v>8305</v>
      </c>
      <c r="T3646" t="b">
        <v>0</v>
      </c>
    </row>
    <row r="3647" spans="1:20" ht="66" x14ac:dyDescent="0.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 s="9">
        <f>(I3647/86400)+25569+(-5/24)</f>
        <v>42695.803680555553</v>
      </c>
      <c r="K3647">
        <v>1477178238</v>
      </c>
      <c r="L3647" s="9">
        <f>($K3647/86400)+DATE(1970,1,1)</f>
        <v>42665.970347222217</v>
      </c>
      <c r="M3647" t="b">
        <v>0</v>
      </c>
      <c r="N3647">
        <v>1</v>
      </c>
      <c r="O3647" s="5">
        <f>($E3647/$D3647)*100</f>
        <v>0.1</v>
      </c>
      <c r="P3647">
        <f>AVERAGE($E3647,$N3647)</f>
        <v>1</v>
      </c>
      <c r="Q3647" t="s">
        <v>8317</v>
      </c>
      <c r="R3647" t="s">
        <v>8359</v>
      </c>
      <c r="S3647" t="s">
        <v>8305</v>
      </c>
      <c r="T3647" t="b">
        <v>0</v>
      </c>
    </row>
    <row r="3648" spans="1:20" ht="49.5" x14ac:dyDescent="0.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 s="9">
        <f>(I3648/86400)+25569+(-5/24)</f>
        <v>42171.770833333336</v>
      </c>
      <c r="K3648">
        <v>1431770802</v>
      </c>
      <c r="L3648" s="9">
        <f>($K3648/86400)+DATE(1970,1,1)</f>
        <v>42140.421319444446</v>
      </c>
      <c r="M3648" t="b">
        <v>0</v>
      </c>
      <c r="N3648">
        <v>8</v>
      </c>
      <c r="O3648" s="5">
        <f>($E3648/$D3648)*100</f>
        <v>4.8099999999999996</v>
      </c>
      <c r="P3648">
        <f>AVERAGE($E3648,$N3648)</f>
        <v>244.5</v>
      </c>
      <c r="Q3648" t="s">
        <v>8317</v>
      </c>
      <c r="R3648" t="s">
        <v>8359</v>
      </c>
      <c r="S3648" t="s">
        <v>8305</v>
      </c>
      <c r="T3648" t="b">
        <v>0</v>
      </c>
    </row>
    <row r="3649" spans="1:20" ht="66" x14ac:dyDescent="0.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 s="9">
        <f>(I3649/86400)+25569+(-5/24)</f>
        <v>42643.540821759256</v>
      </c>
      <c r="K3649">
        <v>1471370327</v>
      </c>
      <c r="L3649" s="9">
        <f>($K3649/86400)+DATE(1970,1,1)</f>
        <v>42598.749155092592</v>
      </c>
      <c r="M3649" t="b">
        <v>0</v>
      </c>
      <c r="N3649">
        <v>2</v>
      </c>
      <c r="O3649" s="5">
        <f>($E3649/$D3649)*100</f>
        <v>6</v>
      </c>
      <c r="P3649">
        <f>AVERAGE($E3649,$N3649)</f>
        <v>16</v>
      </c>
      <c r="Q3649" t="s">
        <v>8317</v>
      </c>
      <c r="R3649" t="s">
        <v>8359</v>
      </c>
      <c r="S3649" t="s">
        <v>8305</v>
      </c>
      <c r="T3649" t="b">
        <v>0</v>
      </c>
    </row>
    <row r="3650" spans="1:20" ht="33" x14ac:dyDescent="0.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 s="9">
        <f>(I3650/86400)+25569+(-5/24)</f>
        <v>41917.083854166667</v>
      </c>
      <c r="K3650">
        <v>1409900445</v>
      </c>
      <c r="L3650" s="9">
        <f>($K3650/86400)+DATE(1970,1,1)</f>
        <v>41887.292187500003</v>
      </c>
      <c r="M3650" t="b">
        <v>0</v>
      </c>
      <c r="N3650">
        <v>73</v>
      </c>
      <c r="O3650" s="5">
        <f>($E3650/$D3650)*100</f>
        <v>100.38249999999999</v>
      </c>
      <c r="P3650">
        <f>AVERAGE($E3650,$N3650)</f>
        <v>20113</v>
      </c>
      <c r="Q3650" t="s">
        <v>8317</v>
      </c>
      <c r="R3650" t="s">
        <v>8318</v>
      </c>
      <c r="S3650" t="s">
        <v>8271</v>
      </c>
      <c r="T3650" t="b">
        <v>1</v>
      </c>
    </row>
    <row r="3651" spans="1:20" ht="49.5" x14ac:dyDescent="0.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 s="9">
        <f>(I3651/86400)+25569+(-5/24)</f>
        <v>41806.504560185182</v>
      </c>
      <c r="K3651">
        <v>1400691994</v>
      </c>
      <c r="L3651" s="9">
        <f>($K3651/86400)+DATE(1970,1,1)</f>
        <v>41780.712893518517</v>
      </c>
      <c r="M3651" t="b">
        <v>0</v>
      </c>
      <c r="N3651">
        <v>8</v>
      </c>
      <c r="O3651" s="5">
        <f>($E3651/$D3651)*100</f>
        <v>104</v>
      </c>
      <c r="P3651">
        <f>AVERAGE($E3651,$N3651)</f>
        <v>394</v>
      </c>
      <c r="Q3651" t="s">
        <v>8317</v>
      </c>
      <c r="R3651" t="s">
        <v>8318</v>
      </c>
      <c r="S3651" t="s">
        <v>8271</v>
      </c>
      <c r="T3651" t="b">
        <v>1</v>
      </c>
    </row>
    <row r="3652" spans="1:20" ht="66" x14ac:dyDescent="0.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 s="9">
        <f>(I3652/86400)+25569+(-5/24)</f>
        <v>42402.270648148151</v>
      </c>
      <c r="K3652">
        <v>1452598184</v>
      </c>
      <c r="L3652" s="9">
        <f>($K3652/86400)+DATE(1970,1,1)</f>
        <v>42381.478981481487</v>
      </c>
      <c r="M3652" t="b">
        <v>0</v>
      </c>
      <c r="N3652">
        <v>17</v>
      </c>
      <c r="O3652" s="5">
        <f>($E3652/$D3652)*100</f>
        <v>100</v>
      </c>
      <c r="P3652">
        <f>AVERAGE($E3652,$N3652)</f>
        <v>258.5</v>
      </c>
      <c r="Q3652" t="s">
        <v>8317</v>
      </c>
      <c r="R3652" t="s">
        <v>8318</v>
      </c>
      <c r="S3652" t="s">
        <v>8271</v>
      </c>
      <c r="T3652" t="b">
        <v>1</v>
      </c>
    </row>
    <row r="3653" spans="1:20" ht="49.5" x14ac:dyDescent="0.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 s="9">
        <f>(I3653/86400)+25569+(-5/24)</f>
        <v>41861.457638888889</v>
      </c>
      <c r="K3653">
        <v>1404833442</v>
      </c>
      <c r="L3653" s="9">
        <f>($K3653/86400)+DATE(1970,1,1)</f>
        <v>41828.646319444444</v>
      </c>
      <c r="M3653" t="b">
        <v>0</v>
      </c>
      <c r="N3653">
        <v>9</v>
      </c>
      <c r="O3653" s="5">
        <f>($E3653/$D3653)*100</f>
        <v>104</v>
      </c>
      <c r="P3653">
        <f>AVERAGE($E3653,$N3653)</f>
        <v>264.5</v>
      </c>
      <c r="Q3653" t="s">
        <v>8317</v>
      </c>
      <c r="R3653" t="s">
        <v>8318</v>
      </c>
      <c r="S3653" t="s">
        <v>8271</v>
      </c>
      <c r="T3653" t="b">
        <v>1</v>
      </c>
    </row>
    <row r="3654" spans="1:20" ht="66" x14ac:dyDescent="0.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 s="9">
        <f>(I3654/86400)+25569+(-5/24)</f>
        <v>42606.957638888889</v>
      </c>
      <c r="K3654">
        <v>1471188502</v>
      </c>
      <c r="L3654" s="9">
        <f>($K3654/86400)+DATE(1970,1,1)</f>
        <v>42596.644699074073</v>
      </c>
      <c r="M3654" t="b">
        <v>0</v>
      </c>
      <c r="N3654">
        <v>17</v>
      </c>
      <c r="O3654" s="5">
        <f>($E3654/$D3654)*100</f>
        <v>250.66666666666669</v>
      </c>
      <c r="P3654">
        <f>AVERAGE($E3654,$N3654)</f>
        <v>384.5</v>
      </c>
      <c r="Q3654" t="s">
        <v>8317</v>
      </c>
      <c r="R3654" t="s">
        <v>8318</v>
      </c>
      <c r="S3654" t="s">
        <v>8271</v>
      </c>
      <c r="T3654" t="b">
        <v>1</v>
      </c>
    </row>
    <row r="3655" spans="1:20" ht="66" x14ac:dyDescent="0.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 s="9">
        <f>(I3655/86400)+25569+(-5/24)</f>
        <v>42221.155173611107</v>
      </c>
      <c r="K3655">
        <v>1436172207</v>
      </c>
      <c r="L3655" s="9">
        <f>($K3655/86400)+DATE(1970,1,1)</f>
        <v>42191.363506944443</v>
      </c>
      <c r="M3655" t="b">
        <v>0</v>
      </c>
      <c r="N3655">
        <v>33</v>
      </c>
      <c r="O3655" s="5">
        <f>($E3655/$D3655)*100</f>
        <v>100.49999999999999</v>
      </c>
      <c r="P3655">
        <f>AVERAGE($E3655,$N3655)</f>
        <v>1021.5</v>
      </c>
      <c r="Q3655" t="s">
        <v>8317</v>
      </c>
      <c r="R3655" t="s">
        <v>8318</v>
      </c>
      <c r="S3655" t="s">
        <v>8271</v>
      </c>
      <c r="T3655" t="b">
        <v>1</v>
      </c>
    </row>
    <row r="3656" spans="1:20" ht="66" x14ac:dyDescent="0.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 s="9">
        <f>(I3656/86400)+25569+(-5/24)</f>
        <v>42463.499999999993</v>
      </c>
      <c r="K3656">
        <v>1457690386</v>
      </c>
      <c r="L3656" s="9">
        <f>($K3656/86400)+DATE(1970,1,1)</f>
        <v>42440.416504629626</v>
      </c>
      <c r="M3656" t="b">
        <v>0</v>
      </c>
      <c r="N3656">
        <v>38</v>
      </c>
      <c r="O3656" s="5">
        <f>($E3656/$D3656)*100</f>
        <v>174.4</v>
      </c>
      <c r="P3656">
        <f>AVERAGE($E3656,$N3656)</f>
        <v>1327</v>
      </c>
      <c r="Q3656" t="s">
        <v>8317</v>
      </c>
      <c r="R3656" t="s">
        <v>8318</v>
      </c>
      <c r="S3656" t="s">
        <v>8271</v>
      </c>
      <c r="T3656" t="b">
        <v>1</v>
      </c>
    </row>
    <row r="3657" spans="1:20" ht="66" x14ac:dyDescent="0.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 s="9">
        <f>(I3657/86400)+25569+(-5/24)</f>
        <v>42203.082638888889</v>
      </c>
      <c r="K3657">
        <v>1434654998</v>
      </c>
      <c r="L3657" s="9">
        <f>($K3657/86400)+DATE(1970,1,1)</f>
        <v>42173.803217592591</v>
      </c>
      <c r="M3657" t="b">
        <v>0</v>
      </c>
      <c r="N3657">
        <v>79</v>
      </c>
      <c r="O3657" s="5">
        <f>($E3657/$D3657)*100</f>
        <v>116.26</v>
      </c>
      <c r="P3657">
        <f>AVERAGE($E3657,$N3657)</f>
        <v>2946</v>
      </c>
      <c r="Q3657" t="s">
        <v>8317</v>
      </c>
      <c r="R3657" t="s">
        <v>8318</v>
      </c>
      <c r="S3657" t="s">
        <v>8271</v>
      </c>
      <c r="T3657" t="b">
        <v>1</v>
      </c>
    </row>
    <row r="3658" spans="1:20" ht="66" x14ac:dyDescent="0.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 s="9">
        <f>(I3658/86400)+25569+(-5/24)</f>
        <v>42767.749305555553</v>
      </c>
      <c r="K3658">
        <v>1483393836</v>
      </c>
      <c r="L3658" s="9">
        <f>($K3658/86400)+DATE(1970,1,1)</f>
        <v>42737.910138888888</v>
      </c>
      <c r="M3658" t="b">
        <v>0</v>
      </c>
      <c r="N3658">
        <v>46</v>
      </c>
      <c r="O3658" s="5">
        <f>($E3658/$D3658)*100</f>
        <v>105.82000000000001</v>
      </c>
      <c r="P3658">
        <f>AVERAGE($E3658,$N3658)</f>
        <v>2668.5</v>
      </c>
      <c r="Q3658" t="s">
        <v>8317</v>
      </c>
      <c r="R3658" t="s">
        <v>8318</v>
      </c>
      <c r="S3658" t="s">
        <v>8271</v>
      </c>
      <c r="T3658" t="b">
        <v>1</v>
      </c>
    </row>
    <row r="3659" spans="1:20" ht="66" x14ac:dyDescent="0.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 s="9">
        <f>(I3659/86400)+25569+(-5/24)</f>
        <v>42522.695833333331</v>
      </c>
      <c r="K3659">
        <v>1462806419</v>
      </c>
      <c r="L3659" s="9">
        <f>($K3659/86400)+DATE(1970,1,1)</f>
        <v>42499.629849537036</v>
      </c>
      <c r="M3659" t="b">
        <v>0</v>
      </c>
      <c r="N3659">
        <v>20</v>
      </c>
      <c r="O3659" s="5">
        <f>($E3659/$D3659)*100</f>
        <v>110.75</v>
      </c>
      <c r="P3659">
        <f>AVERAGE($E3659,$N3659)</f>
        <v>1117.5</v>
      </c>
      <c r="Q3659" t="s">
        <v>8317</v>
      </c>
      <c r="R3659" t="s">
        <v>8318</v>
      </c>
      <c r="S3659" t="s">
        <v>8271</v>
      </c>
      <c r="T3659" t="b">
        <v>1</v>
      </c>
    </row>
    <row r="3660" spans="1:20" ht="33" x14ac:dyDescent="0.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 s="9">
        <f>(I3660/86400)+25569+(-5/24)</f>
        <v>41821.957638888889</v>
      </c>
      <c r="K3660">
        <v>1400272580</v>
      </c>
      <c r="L3660" s="9">
        <f>($K3660/86400)+DATE(1970,1,1)</f>
        <v>41775.858564814815</v>
      </c>
      <c r="M3660" t="b">
        <v>0</v>
      </c>
      <c r="N3660">
        <v>20</v>
      </c>
      <c r="O3660" s="5">
        <f>($E3660/$D3660)*100</f>
        <v>100.66666666666666</v>
      </c>
      <c r="P3660">
        <f>AVERAGE($E3660,$N3660)</f>
        <v>765</v>
      </c>
      <c r="Q3660" t="s">
        <v>8317</v>
      </c>
      <c r="R3660" t="s">
        <v>8318</v>
      </c>
      <c r="S3660" t="s">
        <v>8271</v>
      </c>
      <c r="T3660" t="b">
        <v>1</v>
      </c>
    </row>
    <row r="3661" spans="1:20" ht="49.5" x14ac:dyDescent="0.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 s="9">
        <f>(I3661/86400)+25569+(-5/24)</f>
        <v>42082.402083333327</v>
      </c>
      <c r="K3661">
        <v>1424414350</v>
      </c>
      <c r="L3661" s="9">
        <f>($K3661/86400)+DATE(1970,1,1)</f>
        <v>42055.277199074073</v>
      </c>
      <c r="M3661" t="b">
        <v>0</v>
      </c>
      <c r="N3661">
        <v>13</v>
      </c>
      <c r="O3661" s="5">
        <f>($E3661/$D3661)*100</f>
        <v>102.03333333333333</v>
      </c>
      <c r="P3661">
        <f>AVERAGE($E3661,$N3661)</f>
        <v>1537</v>
      </c>
      <c r="Q3661" t="s">
        <v>8317</v>
      </c>
      <c r="R3661" t="s">
        <v>8318</v>
      </c>
      <c r="S3661" t="s">
        <v>8271</v>
      </c>
      <c r="T3661" t="b">
        <v>1</v>
      </c>
    </row>
    <row r="3662" spans="1:20" ht="66" x14ac:dyDescent="0.3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 s="9">
        <f>(I3662/86400)+25569+(-5/24)</f>
        <v>41996.672743055555</v>
      </c>
      <c r="K3662">
        <v>1417208925</v>
      </c>
      <c r="L3662" s="9">
        <f>($K3662/86400)+DATE(1970,1,1)</f>
        <v>41971.881076388891</v>
      </c>
      <c r="M3662" t="b">
        <v>0</v>
      </c>
      <c r="N3662">
        <v>22</v>
      </c>
      <c r="O3662" s="5">
        <f>($E3662/$D3662)*100</f>
        <v>100</v>
      </c>
      <c r="P3662">
        <f>AVERAGE($E3662,$N3662)</f>
        <v>136</v>
      </c>
      <c r="Q3662" t="s">
        <v>8317</v>
      </c>
      <c r="R3662" t="s">
        <v>8318</v>
      </c>
      <c r="S3662" t="s">
        <v>8271</v>
      </c>
      <c r="T3662" t="b">
        <v>1</v>
      </c>
    </row>
    <row r="3663" spans="1:20" ht="66" x14ac:dyDescent="0.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 s="9">
        <f>(I3663/86400)+25569+(-5/24)</f>
        <v>42469.958333333336</v>
      </c>
      <c r="K3663">
        <v>1458336672</v>
      </c>
      <c r="L3663" s="9">
        <f>($K3663/86400)+DATE(1970,1,1)</f>
        <v>42447.896666666667</v>
      </c>
      <c r="M3663" t="b">
        <v>0</v>
      </c>
      <c r="N3663">
        <v>36</v>
      </c>
      <c r="O3663" s="5">
        <f>($E3663/$D3663)*100</f>
        <v>111.00000000000001</v>
      </c>
      <c r="P3663">
        <f>AVERAGE($E3663,$N3663)</f>
        <v>1683</v>
      </c>
      <c r="Q3663" t="s">
        <v>8317</v>
      </c>
      <c r="R3663" t="s">
        <v>8318</v>
      </c>
      <c r="S3663" t="s">
        <v>8271</v>
      </c>
      <c r="T3663" t="b">
        <v>1</v>
      </c>
    </row>
    <row r="3664" spans="1:20" ht="66" x14ac:dyDescent="0.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 s="9">
        <f>(I3664/86400)+25569+(-5/24)</f>
        <v>42093.97006944444</v>
      </c>
      <c r="K3664">
        <v>1425187014</v>
      </c>
      <c r="L3664" s="9">
        <f>($K3664/86400)+DATE(1970,1,1)</f>
        <v>42064.220069444447</v>
      </c>
      <c r="M3664" t="b">
        <v>0</v>
      </c>
      <c r="N3664">
        <v>40</v>
      </c>
      <c r="O3664" s="5">
        <f>($E3664/$D3664)*100</f>
        <v>101.42500000000001</v>
      </c>
      <c r="P3664">
        <f>AVERAGE($E3664,$N3664)</f>
        <v>4077</v>
      </c>
      <c r="Q3664" t="s">
        <v>8317</v>
      </c>
      <c r="R3664" t="s">
        <v>8318</v>
      </c>
      <c r="S3664" t="s">
        <v>8271</v>
      </c>
      <c r="T3664" t="b">
        <v>1</v>
      </c>
    </row>
    <row r="3665" spans="1:20" ht="66" x14ac:dyDescent="0.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 s="9">
        <f>(I3665/86400)+25569+(-5/24)</f>
        <v>42725.285069444442</v>
      </c>
      <c r="K3665">
        <v>1477133430</v>
      </c>
      <c r="L3665" s="9">
        <f>($K3665/86400)+DATE(1970,1,1)</f>
        <v>42665.451736111107</v>
      </c>
      <c r="M3665" t="b">
        <v>0</v>
      </c>
      <c r="N3665">
        <v>9</v>
      </c>
      <c r="O3665" s="5">
        <f>($E3665/$D3665)*100</f>
        <v>104</v>
      </c>
      <c r="P3665">
        <f>AVERAGE($E3665,$N3665)</f>
        <v>121.5</v>
      </c>
      <c r="Q3665" t="s">
        <v>8317</v>
      </c>
      <c r="R3665" t="s">
        <v>8318</v>
      </c>
      <c r="S3665" t="s">
        <v>8271</v>
      </c>
      <c r="T3665" t="b">
        <v>1</v>
      </c>
    </row>
    <row r="3666" spans="1:20" ht="66" x14ac:dyDescent="0.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 s="9">
        <f>(I3666/86400)+25569+(-5/24)</f>
        <v>42537.04038194444</v>
      </c>
      <c r="K3666">
        <v>1464847089</v>
      </c>
      <c r="L3666" s="9">
        <f>($K3666/86400)+DATE(1970,1,1)</f>
        <v>42523.248715277776</v>
      </c>
      <c r="M3666" t="b">
        <v>0</v>
      </c>
      <c r="N3666">
        <v>19</v>
      </c>
      <c r="O3666" s="5">
        <f>($E3666/$D3666)*100</f>
        <v>109.375</v>
      </c>
      <c r="P3666">
        <f>AVERAGE($E3666,$N3666)</f>
        <v>447</v>
      </c>
      <c r="Q3666" t="s">
        <v>8317</v>
      </c>
      <c r="R3666" t="s">
        <v>8318</v>
      </c>
      <c r="S3666" t="s">
        <v>8271</v>
      </c>
      <c r="T3666" t="b">
        <v>1</v>
      </c>
    </row>
    <row r="3667" spans="1:20" ht="66" x14ac:dyDescent="0.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 s="9">
        <f>(I3667/86400)+25569+(-5/24)</f>
        <v>42305.620833333327</v>
      </c>
      <c r="K3667">
        <v>1445109822</v>
      </c>
      <c r="L3667" s="9">
        <f>($K3667/86400)+DATE(1970,1,1)</f>
        <v>42294.808124999996</v>
      </c>
      <c r="M3667" t="b">
        <v>0</v>
      </c>
      <c r="N3667">
        <v>14</v>
      </c>
      <c r="O3667" s="5">
        <f>($E3667/$D3667)*100</f>
        <v>115.16129032258064</v>
      </c>
      <c r="P3667">
        <f>AVERAGE($E3667,$N3667)</f>
        <v>364</v>
      </c>
      <c r="Q3667" t="s">
        <v>8317</v>
      </c>
      <c r="R3667" t="s">
        <v>8318</v>
      </c>
      <c r="S3667" t="s">
        <v>8271</v>
      </c>
      <c r="T3667" t="b">
        <v>1</v>
      </c>
    </row>
    <row r="3668" spans="1:20" ht="33" x14ac:dyDescent="0.3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 s="9">
        <f>(I3668/86400)+25569+(-5/24)</f>
        <v>41844.083333333328</v>
      </c>
      <c r="K3668">
        <v>1404337382</v>
      </c>
      <c r="L3668" s="9">
        <f>($K3668/86400)+DATE(1970,1,1)</f>
        <v>41822.90488425926</v>
      </c>
      <c r="M3668" t="b">
        <v>0</v>
      </c>
      <c r="N3668">
        <v>38</v>
      </c>
      <c r="O3668" s="5">
        <f>($E3668/$D3668)*100</f>
        <v>100</v>
      </c>
      <c r="P3668">
        <f>AVERAGE($E3668,$N3668)</f>
        <v>619</v>
      </c>
      <c r="Q3668" t="s">
        <v>8317</v>
      </c>
      <c r="R3668" t="s">
        <v>8318</v>
      </c>
      <c r="S3668" t="s">
        <v>8271</v>
      </c>
      <c r="T3668" t="b">
        <v>1</v>
      </c>
    </row>
    <row r="3669" spans="1:20" ht="49.5" x14ac:dyDescent="0.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 s="9">
        <f>(I3669/86400)+25569+(-5/24)</f>
        <v>42203.761793981474</v>
      </c>
      <c r="K3669">
        <v>1434669419</v>
      </c>
      <c r="L3669" s="9">
        <f>($K3669/86400)+DATE(1970,1,1)</f>
        <v>42173.970127314809</v>
      </c>
      <c r="M3669" t="b">
        <v>0</v>
      </c>
      <c r="N3669">
        <v>58</v>
      </c>
      <c r="O3669" s="5">
        <f>($E3669/$D3669)*100</f>
        <v>103.17033333333335</v>
      </c>
      <c r="P3669">
        <f>AVERAGE($E3669,$N3669)</f>
        <v>1576.5550000000001</v>
      </c>
      <c r="Q3669" t="s">
        <v>8317</v>
      </c>
      <c r="R3669" t="s">
        <v>8318</v>
      </c>
      <c r="S3669" t="s">
        <v>8271</v>
      </c>
      <c r="T3669" t="b">
        <v>1</v>
      </c>
    </row>
    <row r="3670" spans="1:20" ht="66" x14ac:dyDescent="0.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 s="9">
        <f>(I3670/86400)+25569+(-5/24)</f>
        <v>42208.564583333333</v>
      </c>
      <c r="K3670">
        <v>1435670452</v>
      </c>
      <c r="L3670" s="9">
        <f>($K3670/86400)+DATE(1970,1,1)</f>
        <v>42185.556157407409</v>
      </c>
      <c r="M3670" t="b">
        <v>0</v>
      </c>
      <c r="N3670">
        <v>28</v>
      </c>
      <c r="O3670" s="5">
        <f>($E3670/$D3670)*100</f>
        <v>103.49999999999999</v>
      </c>
      <c r="P3670">
        <f>AVERAGE($E3670,$N3670)</f>
        <v>531.5</v>
      </c>
      <c r="Q3670" t="s">
        <v>8317</v>
      </c>
      <c r="R3670" t="s">
        <v>8318</v>
      </c>
      <c r="S3670" t="s">
        <v>8271</v>
      </c>
      <c r="T3670" t="b">
        <v>1</v>
      </c>
    </row>
    <row r="3671" spans="1:20" ht="66" x14ac:dyDescent="0.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 s="9">
        <f>(I3671/86400)+25569+(-5/24)</f>
        <v>42166.466863425921</v>
      </c>
      <c r="K3671">
        <v>1431447137</v>
      </c>
      <c r="L3671" s="9">
        <f>($K3671/86400)+DATE(1970,1,1)</f>
        <v>42136.675196759257</v>
      </c>
      <c r="M3671" t="b">
        <v>0</v>
      </c>
      <c r="N3671">
        <v>17</v>
      </c>
      <c r="O3671" s="5">
        <f>($E3671/$D3671)*100</f>
        <v>138.19999999999999</v>
      </c>
      <c r="P3671">
        <f>AVERAGE($E3671,$N3671)</f>
        <v>699.5</v>
      </c>
      <c r="Q3671" t="s">
        <v>8317</v>
      </c>
      <c r="R3671" t="s">
        <v>8318</v>
      </c>
      <c r="S3671" t="s">
        <v>8271</v>
      </c>
      <c r="T3671" t="b">
        <v>1</v>
      </c>
    </row>
    <row r="3672" spans="1:20" ht="66" x14ac:dyDescent="0.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 s="9">
        <f>(I3672/86400)+25569+(-5/24)</f>
        <v>42155.749999999993</v>
      </c>
      <c r="K3672">
        <v>1431951611</v>
      </c>
      <c r="L3672" s="9">
        <f>($K3672/86400)+DATE(1970,1,1)</f>
        <v>42142.514016203699</v>
      </c>
      <c r="M3672" t="b">
        <v>0</v>
      </c>
      <c r="N3672">
        <v>12</v>
      </c>
      <c r="O3672" s="5">
        <f>($E3672/$D3672)*100</f>
        <v>109.54545454545455</v>
      </c>
      <c r="P3672">
        <f>AVERAGE($E3672,$N3672)</f>
        <v>126.5</v>
      </c>
      <c r="Q3672" t="s">
        <v>8317</v>
      </c>
      <c r="R3672" t="s">
        <v>8318</v>
      </c>
      <c r="S3672" t="s">
        <v>8271</v>
      </c>
      <c r="T3672" t="b">
        <v>1</v>
      </c>
    </row>
    <row r="3673" spans="1:20" ht="66" x14ac:dyDescent="0.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 s="9">
        <f>(I3673/86400)+25569+(-5/24)</f>
        <v>41840.957638888889</v>
      </c>
      <c r="K3673">
        <v>1404140667</v>
      </c>
      <c r="L3673" s="9">
        <f>($K3673/86400)+DATE(1970,1,1)</f>
        <v>41820.62809027778</v>
      </c>
      <c r="M3673" t="b">
        <v>0</v>
      </c>
      <c r="N3673">
        <v>40</v>
      </c>
      <c r="O3673" s="5">
        <f>($E3673/$D3673)*100</f>
        <v>100.85714285714286</v>
      </c>
      <c r="P3673">
        <f>AVERAGE($E3673,$N3673)</f>
        <v>1785</v>
      </c>
      <c r="Q3673" t="s">
        <v>8317</v>
      </c>
      <c r="R3673" t="s">
        <v>8318</v>
      </c>
      <c r="S3673" t="s">
        <v>8271</v>
      </c>
      <c r="T3673" t="b">
        <v>1</v>
      </c>
    </row>
    <row r="3674" spans="1:20" ht="66" x14ac:dyDescent="0.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 s="9">
        <f>(I3674/86400)+25569+(-5/24)</f>
        <v>41908.738240740735</v>
      </c>
      <c r="K3674">
        <v>1409179384</v>
      </c>
      <c r="L3674" s="9">
        <f>($K3674/86400)+DATE(1970,1,1)</f>
        <v>41878.946574074071</v>
      </c>
      <c r="M3674" t="b">
        <v>0</v>
      </c>
      <c r="N3674">
        <v>57</v>
      </c>
      <c r="O3674" s="5">
        <f>($E3674/$D3674)*100</f>
        <v>101.53333333333335</v>
      </c>
      <c r="P3674">
        <f>AVERAGE($E3674,$N3674)</f>
        <v>1551.5</v>
      </c>
      <c r="Q3674" t="s">
        <v>8317</v>
      </c>
      <c r="R3674" t="s">
        <v>8318</v>
      </c>
      <c r="S3674" t="s">
        <v>8271</v>
      </c>
      <c r="T3674" t="b">
        <v>1</v>
      </c>
    </row>
    <row r="3675" spans="1:20" ht="49.5" x14ac:dyDescent="0.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 s="9">
        <f>(I3675/86400)+25569+(-5/24)</f>
        <v>41948.327777777777</v>
      </c>
      <c r="K3675">
        <v>1412233497</v>
      </c>
      <c r="L3675" s="9">
        <f>($K3675/86400)+DATE(1970,1,1)</f>
        <v>41914.295104166667</v>
      </c>
      <c r="M3675" t="b">
        <v>0</v>
      </c>
      <c r="N3675">
        <v>114</v>
      </c>
      <c r="O3675" s="5">
        <f>($E3675/$D3675)*100</f>
        <v>113.625</v>
      </c>
      <c r="P3675">
        <f>AVERAGE($E3675,$N3675)</f>
        <v>2329.5</v>
      </c>
      <c r="Q3675" t="s">
        <v>8317</v>
      </c>
      <c r="R3675" t="s">
        <v>8318</v>
      </c>
      <c r="S3675" t="s">
        <v>8271</v>
      </c>
      <c r="T3675" t="b">
        <v>1</v>
      </c>
    </row>
    <row r="3676" spans="1:20" ht="66" x14ac:dyDescent="0.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 s="9">
        <f>(I3676/86400)+25569+(-5/24)</f>
        <v>42616.664687499993</v>
      </c>
      <c r="K3676">
        <v>1467752229</v>
      </c>
      <c r="L3676" s="9">
        <f>($K3676/86400)+DATE(1970,1,1)</f>
        <v>42556.873020833329</v>
      </c>
      <c r="M3676" t="b">
        <v>0</v>
      </c>
      <c r="N3676">
        <v>31</v>
      </c>
      <c r="O3676" s="5">
        <f>($E3676/$D3676)*100</f>
        <v>100</v>
      </c>
      <c r="P3676">
        <f>AVERAGE($E3676,$N3676)</f>
        <v>2265.5</v>
      </c>
      <c r="Q3676" t="s">
        <v>8317</v>
      </c>
      <c r="R3676" t="s">
        <v>8318</v>
      </c>
      <c r="S3676" t="s">
        <v>8271</v>
      </c>
      <c r="T3676" t="b">
        <v>1</v>
      </c>
    </row>
    <row r="3677" spans="1:20" ht="66" x14ac:dyDescent="0.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 s="9">
        <f>(I3677/86400)+25569+(-5/24)</f>
        <v>42505.749999999993</v>
      </c>
      <c r="K3677">
        <v>1462285182</v>
      </c>
      <c r="L3677" s="9">
        <f>($K3677/86400)+DATE(1970,1,1)</f>
        <v>42493.597013888888</v>
      </c>
      <c r="M3677" t="b">
        <v>0</v>
      </c>
      <c r="N3677">
        <v>3</v>
      </c>
      <c r="O3677" s="5">
        <f>($E3677/$D3677)*100</f>
        <v>140</v>
      </c>
      <c r="P3677">
        <f>AVERAGE($E3677,$N3677)</f>
        <v>36.5</v>
      </c>
      <c r="Q3677" t="s">
        <v>8317</v>
      </c>
      <c r="R3677" t="s">
        <v>8318</v>
      </c>
      <c r="S3677" t="s">
        <v>8271</v>
      </c>
      <c r="T3677" t="b">
        <v>1</v>
      </c>
    </row>
    <row r="3678" spans="1:20" ht="66" x14ac:dyDescent="0.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 s="9">
        <f>(I3678/86400)+25569+(-5/24)</f>
        <v>41894.607453703698</v>
      </c>
      <c r="K3678">
        <v>1408995284</v>
      </c>
      <c r="L3678" s="9">
        <f>($K3678/86400)+DATE(1970,1,1)</f>
        <v>41876.815787037034</v>
      </c>
      <c r="M3678" t="b">
        <v>0</v>
      </c>
      <c r="N3678">
        <v>16</v>
      </c>
      <c r="O3678" s="5">
        <f>($E3678/$D3678)*100</f>
        <v>128.75</v>
      </c>
      <c r="P3678">
        <f>AVERAGE($E3678,$N3678)</f>
        <v>523</v>
      </c>
      <c r="Q3678" t="s">
        <v>8317</v>
      </c>
      <c r="R3678" t="s">
        <v>8318</v>
      </c>
      <c r="S3678" t="s">
        <v>8271</v>
      </c>
      <c r="T3678" t="b">
        <v>1</v>
      </c>
    </row>
    <row r="3679" spans="1:20" ht="49.5" x14ac:dyDescent="0.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 s="9">
        <f>(I3679/86400)+25569+(-5/24)</f>
        <v>41822.957638888889</v>
      </c>
      <c r="K3679">
        <v>1402580818</v>
      </c>
      <c r="L3679" s="9">
        <f>($K3679/86400)+DATE(1970,1,1)</f>
        <v>41802.574282407411</v>
      </c>
      <c r="M3679" t="b">
        <v>0</v>
      </c>
      <c r="N3679">
        <v>199</v>
      </c>
      <c r="O3679" s="5">
        <f>($E3679/$D3679)*100</f>
        <v>102.90416666666667</v>
      </c>
      <c r="P3679">
        <f>AVERAGE($E3679,$N3679)</f>
        <v>6273.75</v>
      </c>
      <c r="Q3679" t="s">
        <v>8317</v>
      </c>
      <c r="R3679" t="s">
        <v>8318</v>
      </c>
      <c r="S3679" t="s">
        <v>8271</v>
      </c>
      <c r="T3679" t="b">
        <v>1</v>
      </c>
    </row>
    <row r="3680" spans="1:20" ht="49.5" x14ac:dyDescent="0.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 s="9">
        <f>(I3680/86400)+25569+(-5/24)</f>
        <v>42155.322893518511</v>
      </c>
      <c r="K3680">
        <v>1430052298</v>
      </c>
      <c r="L3680" s="9">
        <f>($K3680/86400)+DATE(1970,1,1)</f>
        <v>42120.531226851846</v>
      </c>
      <c r="M3680" t="b">
        <v>0</v>
      </c>
      <c r="N3680">
        <v>31</v>
      </c>
      <c r="O3680" s="5">
        <f>($E3680/$D3680)*100</f>
        <v>102.49999999999999</v>
      </c>
      <c r="P3680">
        <f>AVERAGE($E3680,$N3680)</f>
        <v>1040.5</v>
      </c>
      <c r="Q3680" t="s">
        <v>8317</v>
      </c>
      <c r="R3680" t="s">
        <v>8318</v>
      </c>
      <c r="S3680" t="s">
        <v>8271</v>
      </c>
      <c r="T3680" t="b">
        <v>1</v>
      </c>
    </row>
    <row r="3681" spans="1:20" ht="66" x14ac:dyDescent="0.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 s="9">
        <f>(I3681/86400)+25569+(-5/24)</f>
        <v>41820.999305555553</v>
      </c>
      <c r="K3681">
        <v>1401214581</v>
      </c>
      <c r="L3681" s="9">
        <f>($K3681/86400)+DATE(1970,1,1)</f>
        <v>41786.761354166665</v>
      </c>
      <c r="M3681" t="b">
        <v>0</v>
      </c>
      <c r="N3681">
        <v>30</v>
      </c>
      <c r="O3681" s="5">
        <f>($E3681/$D3681)*100</f>
        <v>110.1</v>
      </c>
      <c r="P3681">
        <f>AVERAGE($E3681,$N3681)</f>
        <v>1116</v>
      </c>
      <c r="Q3681" t="s">
        <v>8317</v>
      </c>
      <c r="R3681" t="s">
        <v>8318</v>
      </c>
      <c r="S3681" t="s">
        <v>8271</v>
      </c>
      <c r="T3681" t="b">
        <v>1</v>
      </c>
    </row>
    <row r="3682" spans="1:20" ht="49.5" x14ac:dyDescent="0.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 s="9">
        <f>(I3682/86400)+25569+(-5/24)</f>
        <v>42648.245763888888</v>
      </c>
      <c r="K3682">
        <v>1473850434</v>
      </c>
      <c r="L3682" s="9">
        <f>($K3682/86400)+DATE(1970,1,1)</f>
        <v>42627.454097222224</v>
      </c>
      <c r="M3682" t="b">
        <v>0</v>
      </c>
      <c r="N3682">
        <v>34</v>
      </c>
      <c r="O3682" s="5">
        <f>($E3682/$D3682)*100</f>
        <v>112.76666666666667</v>
      </c>
      <c r="P3682">
        <f>AVERAGE($E3682,$N3682)</f>
        <v>1708.5</v>
      </c>
      <c r="Q3682" t="s">
        <v>8317</v>
      </c>
      <c r="R3682" t="s">
        <v>8318</v>
      </c>
      <c r="S3682" t="s">
        <v>8271</v>
      </c>
      <c r="T3682" t="b">
        <v>1</v>
      </c>
    </row>
    <row r="3683" spans="1:20" ht="66" x14ac:dyDescent="0.3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 s="9">
        <f>(I3683/86400)+25569+(-5/24)</f>
        <v>42384.443171296291</v>
      </c>
      <c r="K3683">
        <v>1452008290</v>
      </c>
      <c r="L3683" s="9">
        <f>($K3683/86400)+DATE(1970,1,1)</f>
        <v>42374.651504629626</v>
      </c>
      <c r="M3683" t="b">
        <v>0</v>
      </c>
      <c r="N3683">
        <v>18</v>
      </c>
      <c r="O3683" s="5">
        <f>($E3683/$D3683)*100</f>
        <v>111.9</v>
      </c>
      <c r="P3683">
        <f>AVERAGE($E3683,$N3683)</f>
        <v>568.5</v>
      </c>
      <c r="Q3683" t="s">
        <v>8317</v>
      </c>
      <c r="R3683" t="s">
        <v>8318</v>
      </c>
      <c r="S3683" t="s">
        <v>8271</v>
      </c>
      <c r="T3683" t="b">
        <v>1</v>
      </c>
    </row>
    <row r="3684" spans="1:20" ht="66" x14ac:dyDescent="0.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 s="9">
        <f>(I3684/86400)+25569+(-5/24)</f>
        <v>41806.082638888889</v>
      </c>
      <c r="K3684">
        <v>1399998418</v>
      </c>
      <c r="L3684" s="9">
        <f>($K3684/86400)+DATE(1970,1,1)</f>
        <v>41772.685393518521</v>
      </c>
      <c r="M3684" t="b">
        <v>0</v>
      </c>
      <c r="N3684">
        <v>67</v>
      </c>
      <c r="O3684" s="5">
        <f>($E3684/$D3684)*100</f>
        <v>139.19999999999999</v>
      </c>
      <c r="P3684">
        <f>AVERAGE($E3684,$N3684)</f>
        <v>2121.5</v>
      </c>
      <c r="Q3684" t="s">
        <v>8317</v>
      </c>
      <c r="R3684" t="s">
        <v>8318</v>
      </c>
      <c r="S3684" t="s">
        <v>8271</v>
      </c>
      <c r="T3684" t="b">
        <v>1</v>
      </c>
    </row>
    <row r="3685" spans="1:20" ht="49.5" x14ac:dyDescent="0.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 s="9">
        <f>(I3685/86400)+25569+(-5/24)</f>
        <v>42662.908518518518</v>
      </c>
      <c r="K3685">
        <v>1474339696</v>
      </c>
      <c r="L3685" s="9">
        <f>($K3685/86400)+DATE(1970,1,1)</f>
        <v>42633.116851851853</v>
      </c>
      <c r="M3685" t="b">
        <v>0</v>
      </c>
      <c r="N3685">
        <v>66</v>
      </c>
      <c r="O3685" s="5">
        <f>($E3685/$D3685)*100</f>
        <v>110.85714285714286</v>
      </c>
      <c r="P3685">
        <f>AVERAGE($E3685,$N3685)</f>
        <v>1973</v>
      </c>
      <c r="Q3685" t="s">
        <v>8317</v>
      </c>
      <c r="R3685" t="s">
        <v>8318</v>
      </c>
      <c r="S3685" t="s">
        <v>8271</v>
      </c>
      <c r="T3685" t="b">
        <v>1</v>
      </c>
    </row>
    <row r="3686" spans="1:20" ht="66" x14ac:dyDescent="0.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 s="9">
        <f>(I3686/86400)+25569+(-5/24)</f>
        <v>42248.97206018518</v>
      </c>
      <c r="K3686">
        <v>1438575586</v>
      </c>
      <c r="L3686" s="9">
        <f>($K3686/86400)+DATE(1970,1,1)</f>
        <v>42219.180393518516</v>
      </c>
      <c r="M3686" t="b">
        <v>0</v>
      </c>
      <c r="N3686">
        <v>23</v>
      </c>
      <c r="O3686" s="5">
        <f>($E3686/$D3686)*100</f>
        <v>139.06666666666666</v>
      </c>
      <c r="P3686">
        <f>AVERAGE($E3686,$N3686)</f>
        <v>533</v>
      </c>
      <c r="Q3686" t="s">
        <v>8317</v>
      </c>
      <c r="R3686" t="s">
        <v>8318</v>
      </c>
      <c r="S3686" t="s">
        <v>8271</v>
      </c>
      <c r="T3686" t="b">
        <v>1</v>
      </c>
    </row>
    <row r="3687" spans="1:20" ht="49.5" x14ac:dyDescent="0.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 s="9">
        <f>(I3687/86400)+25569+(-5/24)</f>
        <v>41778.666666666664</v>
      </c>
      <c r="K3687">
        <v>1398348859</v>
      </c>
      <c r="L3687" s="9">
        <f>($K3687/86400)+DATE(1970,1,1)</f>
        <v>41753.593275462961</v>
      </c>
      <c r="M3687" t="b">
        <v>0</v>
      </c>
      <c r="N3687">
        <v>126</v>
      </c>
      <c r="O3687" s="5">
        <f>($E3687/$D3687)*100</f>
        <v>105.69999999999999</v>
      </c>
      <c r="P3687">
        <f>AVERAGE($E3687,$N3687)</f>
        <v>2705.5</v>
      </c>
      <c r="Q3687" t="s">
        <v>8317</v>
      </c>
      <c r="R3687" t="s">
        <v>8318</v>
      </c>
      <c r="S3687" t="s">
        <v>8271</v>
      </c>
      <c r="T3687" t="b">
        <v>1</v>
      </c>
    </row>
    <row r="3688" spans="1:20" ht="49.5" x14ac:dyDescent="0.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 s="9">
        <f>(I3688/86400)+25569+(-5/24)</f>
        <v>42244.957638888889</v>
      </c>
      <c r="K3688">
        <v>1439567660</v>
      </c>
      <c r="L3688" s="9">
        <f>($K3688/86400)+DATE(1970,1,1)</f>
        <v>42230.662731481483</v>
      </c>
      <c r="M3688" t="b">
        <v>0</v>
      </c>
      <c r="N3688">
        <v>6</v>
      </c>
      <c r="O3688" s="5">
        <f>($E3688/$D3688)*100</f>
        <v>101.42857142857142</v>
      </c>
      <c r="P3688">
        <f>AVERAGE($E3688,$N3688)</f>
        <v>180.5</v>
      </c>
      <c r="Q3688" t="s">
        <v>8317</v>
      </c>
      <c r="R3688" t="s">
        <v>8318</v>
      </c>
      <c r="S3688" t="s">
        <v>8271</v>
      </c>
      <c r="T3688" t="b">
        <v>1</v>
      </c>
    </row>
    <row r="3689" spans="1:20" ht="66" x14ac:dyDescent="0.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 s="9">
        <f>(I3689/86400)+25569+(-5/24)</f>
        <v>41817.009895833333</v>
      </c>
      <c r="K3689">
        <v>1401254055</v>
      </c>
      <c r="L3689" s="9">
        <f>($K3689/86400)+DATE(1970,1,1)</f>
        <v>41787.218229166669</v>
      </c>
      <c r="M3689" t="b">
        <v>0</v>
      </c>
      <c r="N3689">
        <v>25</v>
      </c>
      <c r="O3689" s="5">
        <f>($E3689/$D3689)*100</f>
        <v>100.245</v>
      </c>
      <c r="P3689">
        <f>AVERAGE($E3689,$N3689)</f>
        <v>2518.625</v>
      </c>
      <c r="Q3689" t="s">
        <v>8317</v>
      </c>
      <c r="R3689" t="s">
        <v>8318</v>
      </c>
      <c r="S3689" t="s">
        <v>8271</v>
      </c>
      <c r="T3689" t="b">
        <v>1</v>
      </c>
    </row>
    <row r="3690" spans="1:20" ht="66" x14ac:dyDescent="0.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 s="9">
        <f>(I3690/86400)+25569+(-5/24)</f>
        <v>41859.578749999993</v>
      </c>
      <c r="K3690">
        <v>1404932004</v>
      </c>
      <c r="L3690" s="9">
        <f>($K3690/86400)+DATE(1970,1,1)</f>
        <v>41829.787083333329</v>
      </c>
      <c r="M3690" t="b">
        <v>0</v>
      </c>
      <c r="N3690">
        <v>39</v>
      </c>
      <c r="O3690" s="5">
        <f>($E3690/$D3690)*100</f>
        <v>109.16666666666666</v>
      </c>
      <c r="P3690">
        <f>AVERAGE($E3690,$N3690)</f>
        <v>1657</v>
      </c>
      <c r="Q3690" t="s">
        <v>8317</v>
      </c>
      <c r="R3690" t="s">
        <v>8318</v>
      </c>
      <c r="S3690" t="s">
        <v>8271</v>
      </c>
      <c r="T3690" t="b">
        <v>1</v>
      </c>
    </row>
    <row r="3691" spans="1:20" ht="66" x14ac:dyDescent="0.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 s="9">
        <f>(I3691/86400)+25569+(-5/24)</f>
        <v>42176.725694444445</v>
      </c>
      <c r="K3691">
        <v>1432410639</v>
      </c>
      <c r="L3691" s="9">
        <f>($K3691/86400)+DATE(1970,1,1)</f>
        <v>42147.826840277776</v>
      </c>
      <c r="M3691" t="b">
        <v>0</v>
      </c>
      <c r="N3691">
        <v>62</v>
      </c>
      <c r="O3691" s="5">
        <f>($E3691/$D3691)*100</f>
        <v>118.33333333333333</v>
      </c>
      <c r="P3691">
        <f>AVERAGE($E3691,$N3691)</f>
        <v>1806</v>
      </c>
      <c r="Q3691" t="s">
        <v>8317</v>
      </c>
      <c r="R3691" t="s">
        <v>8318</v>
      </c>
      <c r="S3691" t="s">
        <v>8271</v>
      </c>
      <c r="T3691" t="b">
        <v>1</v>
      </c>
    </row>
    <row r="3692" spans="1:20" ht="66" x14ac:dyDescent="0.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 s="9">
        <f>(I3692/86400)+25569+(-5/24)</f>
        <v>41970.431516203702</v>
      </c>
      <c r="K3692">
        <v>1414506083</v>
      </c>
      <c r="L3692" s="9">
        <f>($K3692/86400)+DATE(1970,1,1)</f>
        <v>41940.598182870366</v>
      </c>
      <c r="M3692" t="b">
        <v>0</v>
      </c>
      <c r="N3692">
        <v>31</v>
      </c>
      <c r="O3692" s="5">
        <f>($E3692/$D3692)*100</f>
        <v>120</v>
      </c>
      <c r="P3692">
        <f>AVERAGE($E3692,$N3692)</f>
        <v>915.5</v>
      </c>
      <c r="Q3692" t="s">
        <v>8317</v>
      </c>
      <c r="R3692" t="s">
        <v>8318</v>
      </c>
      <c r="S3692" t="s">
        <v>8271</v>
      </c>
      <c r="T3692" t="b">
        <v>1</v>
      </c>
    </row>
    <row r="3693" spans="1:20" ht="33" x14ac:dyDescent="0.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 s="9">
        <f>(I3693/86400)+25569+(-5/24)</f>
        <v>42064.999305555553</v>
      </c>
      <c r="K3693">
        <v>1421426929</v>
      </c>
      <c r="L3693" s="9">
        <f>($K3693/86400)+DATE(1970,1,1)</f>
        <v>42020.700567129628</v>
      </c>
      <c r="M3693" t="b">
        <v>0</v>
      </c>
      <c r="N3693">
        <v>274</v>
      </c>
      <c r="O3693" s="5">
        <f>($E3693/$D3693)*100</f>
        <v>127.96000000000001</v>
      </c>
      <c r="P3693">
        <f>AVERAGE($E3693,$N3693)</f>
        <v>25729</v>
      </c>
      <c r="Q3693" t="s">
        <v>8317</v>
      </c>
      <c r="R3693" t="s">
        <v>8318</v>
      </c>
      <c r="S3693" t="s">
        <v>8271</v>
      </c>
      <c r="T3693" t="b">
        <v>1</v>
      </c>
    </row>
    <row r="3694" spans="1:20" ht="33" x14ac:dyDescent="0.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 s="9">
        <f>(I3694/86400)+25569+(-5/24)</f>
        <v>41900.791666666664</v>
      </c>
      <c r="K3694">
        <v>1410304179</v>
      </c>
      <c r="L3694" s="9">
        <f>($K3694/86400)+DATE(1970,1,1)</f>
        <v>41891.96503472222</v>
      </c>
      <c r="M3694" t="b">
        <v>0</v>
      </c>
      <c r="N3694">
        <v>17</v>
      </c>
      <c r="O3694" s="5">
        <f>($E3694/$D3694)*100</f>
        <v>126</v>
      </c>
      <c r="P3694">
        <f>AVERAGE($E3694,$N3694)</f>
        <v>638.5</v>
      </c>
      <c r="Q3694" t="s">
        <v>8317</v>
      </c>
      <c r="R3694" t="s">
        <v>8318</v>
      </c>
      <c r="S3694" t="s">
        <v>8271</v>
      </c>
      <c r="T3694" t="b">
        <v>1</v>
      </c>
    </row>
    <row r="3695" spans="1:20" ht="66" x14ac:dyDescent="0.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 s="9">
        <f>(I3695/86400)+25569+(-5/24)</f>
        <v>42338.729166666664</v>
      </c>
      <c r="K3695">
        <v>1446352529</v>
      </c>
      <c r="L3695" s="9">
        <f>($K3695/86400)+DATE(1970,1,1)</f>
        <v>42309.191307870366</v>
      </c>
      <c r="M3695" t="b">
        <v>0</v>
      </c>
      <c r="N3695">
        <v>14</v>
      </c>
      <c r="O3695" s="5">
        <f>($E3695/$D3695)*100</f>
        <v>129.12912912912913</v>
      </c>
      <c r="P3695">
        <f>AVERAGE($E3695,$N3695)</f>
        <v>222</v>
      </c>
      <c r="Q3695" t="s">
        <v>8317</v>
      </c>
      <c r="R3695" t="s">
        <v>8318</v>
      </c>
      <c r="S3695" t="s">
        <v>8271</v>
      </c>
      <c r="T3695" t="b">
        <v>1</v>
      </c>
    </row>
    <row r="3696" spans="1:20" ht="66" x14ac:dyDescent="0.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 s="9">
        <f>(I3696/86400)+25569+(-5/24)</f>
        <v>42526.874999999993</v>
      </c>
      <c r="K3696">
        <v>1461985967</v>
      </c>
      <c r="L3696" s="9">
        <f>($K3696/86400)+DATE(1970,1,1)</f>
        <v>42490.133877314816</v>
      </c>
      <c r="M3696" t="b">
        <v>0</v>
      </c>
      <c r="N3696">
        <v>60</v>
      </c>
      <c r="O3696" s="5">
        <f>($E3696/$D3696)*100</f>
        <v>107.42857142857143</v>
      </c>
      <c r="P3696">
        <f>AVERAGE($E3696,$N3696)</f>
        <v>1910</v>
      </c>
      <c r="Q3696" t="s">
        <v>8317</v>
      </c>
      <c r="R3696" t="s">
        <v>8318</v>
      </c>
      <c r="S3696" t="s">
        <v>8271</v>
      </c>
      <c r="T3696" t="b">
        <v>1</v>
      </c>
    </row>
    <row r="3697" spans="1:20" ht="66" x14ac:dyDescent="0.3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 s="9">
        <f>(I3697/86400)+25569+(-5/24)</f>
        <v>42015.662152777775</v>
      </c>
      <c r="K3697">
        <v>1419281610</v>
      </c>
      <c r="L3697" s="9">
        <f>($K3697/86400)+DATE(1970,1,1)</f>
        <v>41995.870486111111</v>
      </c>
      <c r="M3697" t="b">
        <v>0</v>
      </c>
      <c r="N3697">
        <v>33</v>
      </c>
      <c r="O3697" s="5">
        <f>($E3697/$D3697)*100</f>
        <v>100.125</v>
      </c>
      <c r="P3697">
        <f>AVERAGE($E3697,$N3697)</f>
        <v>2019</v>
      </c>
      <c r="Q3697" t="s">
        <v>8317</v>
      </c>
      <c r="R3697" t="s">
        <v>8318</v>
      </c>
      <c r="S3697" t="s">
        <v>8271</v>
      </c>
      <c r="T3697" t="b">
        <v>1</v>
      </c>
    </row>
    <row r="3698" spans="1:20" ht="49.5" x14ac:dyDescent="0.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 s="9">
        <f>(I3698/86400)+25569+(-5/24)</f>
        <v>42048.408749999995</v>
      </c>
      <c r="K3698">
        <v>1418654916</v>
      </c>
      <c r="L3698" s="9">
        <f>($K3698/86400)+DATE(1970,1,1)</f>
        <v>41988.617083333331</v>
      </c>
      <c r="M3698" t="b">
        <v>0</v>
      </c>
      <c r="N3698">
        <v>78</v>
      </c>
      <c r="O3698" s="5">
        <f>($E3698/$D3698)*100</f>
        <v>155</v>
      </c>
      <c r="P3698">
        <f>AVERAGE($E3698,$N3698)</f>
        <v>1589</v>
      </c>
      <c r="Q3698" t="s">
        <v>8317</v>
      </c>
      <c r="R3698" t="s">
        <v>8318</v>
      </c>
      <c r="S3698" t="s">
        <v>8271</v>
      </c>
      <c r="T3698" t="b">
        <v>1</v>
      </c>
    </row>
    <row r="3699" spans="1:20" ht="66" x14ac:dyDescent="0.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 s="9">
        <f>(I3699/86400)+25569+(-5/24)</f>
        <v>42500.2575</v>
      </c>
      <c r="K3699">
        <v>1461064248</v>
      </c>
      <c r="L3699" s="9">
        <f>($K3699/86400)+DATE(1970,1,1)</f>
        <v>42479.465833333335</v>
      </c>
      <c r="M3699" t="b">
        <v>0</v>
      </c>
      <c r="N3699">
        <v>30</v>
      </c>
      <c r="O3699" s="5">
        <f>($E3699/$D3699)*100</f>
        <v>108</v>
      </c>
      <c r="P3699">
        <f>AVERAGE($E3699,$N3699)</f>
        <v>1095</v>
      </c>
      <c r="Q3699" t="s">
        <v>8317</v>
      </c>
      <c r="R3699" t="s">
        <v>8318</v>
      </c>
      <c r="S3699" t="s">
        <v>8271</v>
      </c>
      <c r="T3699" t="b">
        <v>1</v>
      </c>
    </row>
    <row r="3700" spans="1:20" ht="49.5" x14ac:dyDescent="0.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 s="9">
        <f>(I3700/86400)+25569+(-5/24)</f>
        <v>42431.598229166666</v>
      </c>
      <c r="K3700">
        <v>1454354487</v>
      </c>
      <c r="L3700" s="9">
        <f>($K3700/86400)+DATE(1970,1,1)</f>
        <v>42401.806562500002</v>
      </c>
      <c r="M3700" t="b">
        <v>0</v>
      </c>
      <c r="N3700">
        <v>136</v>
      </c>
      <c r="O3700" s="5">
        <f>($E3700/$D3700)*100</f>
        <v>110.52</v>
      </c>
      <c r="P3700">
        <f>AVERAGE($E3700,$N3700)</f>
        <v>2831</v>
      </c>
      <c r="Q3700" t="s">
        <v>8317</v>
      </c>
      <c r="R3700" t="s">
        <v>8318</v>
      </c>
      <c r="S3700" t="s">
        <v>8271</v>
      </c>
      <c r="T3700" t="b">
        <v>1</v>
      </c>
    </row>
    <row r="3701" spans="1:20" ht="66" x14ac:dyDescent="0.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 s="9">
        <f>(I3701/86400)+25569+(-5/24)</f>
        <v>41927.393703703703</v>
      </c>
      <c r="K3701">
        <v>1410791216</v>
      </c>
      <c r="L3701" s="9">
        <f>($K3701/86400)+DATE(1970,1,1)</f>
        <v>41897.602037037039</v>
      </c>
      <c r="M3701" t="b">
        <v>0</v>
      </c>
      <c r="N3701">
        <v>40</v>
      </c>
      <c r="O3701" s="5">
        <f>($E3701/$D3701)*100</f>
        <v>100.8</v>
      </c>
      <c r="P3701">
        <f>AVERAGE($E3701,$N3701)</f>
        <v>1280</v>
      </c>
      <c r="Q3701" t="s">
        <v>8317</v>
      </c>
      <c r="R3701" t="s">
        <v>8318</v>
      </c>
      <c r="S3701" t="s">
        <v>8271</v>
      </c>
      <c r="T3701" t="b">
        <v>1</v>
      </c>
    </row>
    <row r="3702" spans="1:20" ht="33" x14ac:dyDescent="0.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 s="9">
        <f>(I3702/86400)+25569+(-5/24)</f>
        <v>41912.458333333328</v>
      </c>
      <c r="K3702">
        <v>1409493800</v>
      </c>
      <c r="L3702" s="9">
        <f>($K3702/86400)+DATE(1970,1,1)</f>
        <v>41882.585648148146</v>
      </c>
      <c r="M3702" t="b">
        <v>0</v>
      </c>
      <c r="N3702">
        <v>18</v>
      </c>
      <c r="O3702" s="5">
        <f>($E3702/$D3702)*100</f>
        <v>121.2</v>
      </c>
      <c r="P3702">
        <f>AVERAGE($E3702,$N3702)</f>
        <v>312</v>
      </c>
      <c r="Q3702" t="s">
        <v>8317</v>
      </c>
      <c r="R3702" t="s">
        <v>8318</v>
      </c>
      <c r="S3702" t="s">
        <v>8271</v>
      </c>
      <c r="T3702" t="b">
        <v>1</v>
      </c>
    </row>
    <row r="3703" spans="1:20" ht="49.5" x14ac:dyDescent="0.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 s="9">
        <f>(I3703/86400)+25569+(-5/24)</f>
        <v>42159.333252314813</v>
      </c>
      <c r="K3703">
        <v>1430830793</v>
      </c>
      <c r="L3703" s="9">
        <f>($K3703/86400)+DATE(1970,1,1)</f>
        <v>42129.541585648149</v>
      </c>
      <c r="M3703" t="b">
        <v>0</v>
      </c>
      <c r="N3703">
        <v>39</v>
      </c>
      <c r="O3703" s="5">
        <f>($E3703/$D3703)*100</f>
        <v>100.33333333333334</v>
      </c>
      <c r="P3703">
        <f>AVERAGE($E3703,$N3703)</f>
        <v>772</v>
      </c>
      <c r="Q3703" t="s">
        <v>8317</v>
      </c>
      <c r="R3703" t="s">
        <v>8318</v>
      </c>
      <c r="S3703" t="s">
        <v>8271</v>
      </c>
      <c r="T3703" t="b">
        <v>1</v>
      </c>
    </row>
    <row r="3704" spans="1:20" ht="66" x14ac:dyDescent="0.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 s="9">
        <f>(I3704/86400)+25569+(-5/24)</f>
        <v>42561.749305555553</v>
      </c>
      <c r="K3704">
        <v>1464958484</v>
      </c>
      <c r="L3704" s="9">
        <f>($K3704/86400)+DATE(1970,1,1)</f>
        <v>42524.53800925926</v>
      </c>
      <c r="M3704" t="b">
        <v>0</v>
      </c>
      <c r="N3704">
        <v>21</v>
      </c>
      <c r="O3704" s="5">
        <f>($E3704/$D3704)*100</f>
        <v>109.16666666666666</v>
      </c>
      <c r="P3704">
        <f>AVERAGE($E3704,$N3704)</f>
        <v>1648</v>
      </c>
      <c r="Q3704" t="s">
        <v>8317</v>
      </c>
      <c r="R3704" t="s">
        <v>8318</v>
      </c>
      <c r="S3704" t="s">
        <v>8271</v>
      </c>
      <c r="T3704" t="b">
        <v>1</v>
      </c>
    </row>
    <row r="3705" spans="1:20" ht="66" x14ac:dyDescent="0.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 s="9">
        <f>(I3705/86400)+25569+(-5/24)</f>
        <v>42595.082638888889</v>
      </c>
      <c r="K3705">
        <v>1467720388</v>
      </c>
      <c r="L3705" s="9">
        <f>($K3705/86400)+DATE(1970,1,1)</f>
        <v>42556.504490740743</v>
      </c>
      <c r="M3705" t="b">
        <v>0</v>
      </c>
      <c r="N3705">
        <v>30</v>
      </c>
      <c r="O3705" s="5">
        <f>($E3705/$D3705)*100</f>
        <v>123.42857142857142</v>
      </c>
      <c r="P3705">
        <f>AVERAGE($E3705,$N3705)</f>
        <v>663</v>
      </c>
      <c r="Q3705" t="s">
        <v>8317</v>
      </c>
      <c r="R3705" t="s">
        <v>8318</v>
      </c>
      <c r="S3705" t="s">
        <v>8271</v>
      </c>
      <c r="T3705" t="b">
        <v>1</v>
      </c>
    </row>
    <row r="3706" spans="1:20" ht="66" x14ac:dyDescent="0.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 s="9">
        <f>(I3706/86400)+25569+(-5/24)</f>
        <v>42521.481412037036</v>
      </c>
      <c r="K3706">
        <v>1459528394</v>
      </c>
      <c r="L3706" s="9">
        <f>($K3706/86400)+DATE(1970,1,1)</f>
        <v>42461.689745370371</v>
      </c>
      <c r="M3706" t="b">
        <v>0</v>
      </c>
      <c r="N3706">
        <v>27</v>
      </c>
      <c r="O3706" s="5">
        <f>($E3706/$D3706)*100</f>
        <v>136.33666666666667</v>
      </c>
      <c r="P3706">
        <f>AVERAGE($E3706,$N3706)</f>
        <v>218.005</v>
      </c>
      <c r="Q3706" t="s">
        <v>8317</v>
      </c>
      <c r="R3706" t="s">
        <v>8318</v>
      </c>
      <c r="S3706" t="s">
        <v>8271</v>
      </c>
      <c r="T3706" t="b">
        <v>1</v>
      </c>
    </row>
    <row r="3707" spans="1:20" ht="66" x14ac:dyDescent="0.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 s="9">
        <f>(I3707/86400)+25569+(-5/24)</f>
        <v>41813.541666666664</v>
      </c>
      <c r="K3707">
        <v>1401714114</v>
      </c>
      <c r="L3707" s="9">
        <f>($K3707/86400)+DATE(1970,1,1)</f>
        <v>41792.542986111112</v>
      </c>
      <c r="M3707" t="b">
        <v>0</v>
      </c>
      <c r="N3707">
        <v>35</v>
      </c>
      <c r="O3707" s="5">
        <f>($E3707/$D3707)*100</f>
        <v>103.46657233816768</v>
      </c>
      <c r="P3707">
        <f>AVERAGE($E3707,$N3707)</f>
        <v>1480</v>
      </c>
      <c r="Q3707" t="s">
        <v>8317</v>
      </c>
      <c r="R3707" t="s">
        <v>8318</v>
      </c>
      <c r="S3707" t="s">
        <v>8271</v>
      </c>
      <c r="T3707" t="b">
        <v>1</v>
      </c>
    </row>
    <row r="3708" spans="1:20" ht="49.5" x14ac:dyDescent="0.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 s="9">
        <f>(I3708/86400)+25569+(-5/24)</f>
        <v>41894.705428240741</v>
      </c>
      <c r="K3708">
        <v>1409262949</v>
      </c>
      <c r="L3708" s="9">
        <f>($K3708/86400)+DATE(1970,1,1)</f>
        <v>41879.913761574076</v>
      </c>
      <c r="M3708" t="b">
        <v>0</v>
      </c>
      <c r="N3708">
        <v>13</v>
      </c>
      <c r="O3708" s="5">
        <f>($E3708/$D3708)*100</f>
        <v>121.33333333333334</v>
      </c>
      <c r="P3708">
        <f>AVERAGE($E3708,$N3708)</f>
        <v>916.5</v>
      </c>
      <c r="Q3708" t="s">
        <v>8317</v>
      </c>
      <c r="R3708" t="s">
        <v>8318</v>
      </c>
      <c r="S3708" t="s">
        <v>8271</v>
      </c>
      <c r="T3708" t="b">
        <v>1</v>
      </c>
    </row>
    <row r="3709" spans="1:20" ht="49.5" x14ac:dyDescent="0.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 s="9">
        <f>(I3709/86400)+25569+(-5/24)</f>
        <v>42573.018055555549</v>
      </c>
      <c r="K3709">
        <v>1467335378</v>
      </c>
      <c r="L3709" s="9">
        <f>($K3709/86400)+DATE(1970,1,1)</f>
        <v>42552.048356481479</v>
      </c>
      <c r="M3709" t="b">
        <v>0</v>
      </c>
      <c r="N3709">
        <v>23</v>
      </c>
      <c r="O3709" s="5">
        <f>($E3709/$D3709)*100</f>
        <v>186</v>
      </c>
      <c r="P3709">
        <f>AVERAGE($E3709,$N3709)</f>
        <v>941.5</v>
      </c>
      <c r="Q3709" t="s">
        <v>8317</v>
      </c>
      <c r="R3709" t="s">
        <v>8318</v>
      </c>
      <c r="S3709" t="s">
        <v>8271</v>
      </c>
      <c r="T3709" t="b">
        <v>1</v>
      </c>
    </row>
    <row r="3710" spans="1:20" ht="66" x14ac:dyDescent="0.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 s="9">
        <f>(I3710/86400)+25569+(-5/24)</f>
        <v>41823.933865740742</v>
      </c>
      <c r="K3710">
        <v>1403234686</v>
      </c>
      <c r="L3710" s="9">
        <f>($K3710/86400)+DATE(1970,1,1)</f>
        <v>41810.142199074078</v>
      </c>
      <c r="M3710" t="b">
        <v>0</v>
      </c>
      <c r="N3710">
        <v>39</v>
      </c>
      <c r="O3710" s="5">
        <f>($E3710/$D3710)*100</f>
        <v>300</v>
      </c>
      <c r="P3710">
        <f>AVERAGE($E3710,$N3710)</f>
        <v>1069.5</v>
      </c>
      <c r="Q3710" t="s">
        <v>8317</v>
      </c>
      <c r="R3710" t="s">
        <v>8318</v>
      </c>
      <c r="S3710" t="s">
        <v>8271</v>
      </c>
      <c r="T3710" t="b">
        <v>1</v>
      </c>
    </row>
    <row r="3711" spans="1:20" ht="49.5" x14ac:dyDescent="0.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 s="9">
        <f>(I3711/86400)+25569+(-5/24)</f>
        <v>41815.499374999999</v>
      </c>
      <c r="K3711">
        <v>1401123546</v>
      </c>
      <c r="L3711" s="9">
        <f>($K3711/86400)+DATE(1970,1,1)</f>
        <v>41785.707708333335</v>
      </c>
      <c r="M3711" t="b">
        <v>0</v>
      </c>
      <c r="N3711">
        <v>35</v>
      </c>
      <c r="O3711" s="5">
        <f>($E3711/$D3711)*100</f>
        <v>108.25</v>
      </c>
      <c r="P3711">
        <f>AVERAGE($E3711,$N3711)</f>
        <v>558.75</v>
      </c>
      <c r="Q3711" t="s">
        <v>8317</v>
      </c>
      <c r="R3711" t="s">
        <v>8318</v>
      </c>
      <c r="S3711" t="s">
        <v>8271</v>
      </c>
      <c r="T3711" t="b">
        <v>1</v>
      </c>
    </row>
    <row r="3712" spans="1:20" ht="33" x14ac:dyDescent="0.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 s="9">
        <f>(I3712/86400)+25569+(-5/24)</f>
        <v>42097.367916666662</v>
      </c>
      <c r="K3712">
        <v>1425908988</v>
      </c>
      <c r="L3712" s="9">
        <f>($K3712/86400)+DATE(1970,1,1)</f>
        <v>42072.576249999998</v>
      </c>
      <c r="M3712" t="b">
        <v>0</v>
      </c>
      <c r="N3712">
        <v>27</v>
      </c>
      <c r="O3712" s="5">
        <f>($E3712/$D3712)*100</f>
        <v>141.15384615384616</v>
      </c>
      <c r="P3712">
        <f>AVERAGE($E3712,$N3712)</f>
        <v>931</v>
      </c>
      <c r="Q3712" t="s">
        <v>8317</v>
      </c>
      <c r="R3712" t="s">
        <v>8318</v>
      </c>
      <c r="S3712" t="s">
        <v>8271</v>
      </c>
      <c r="T3712" t="b">
        <v>1</v>
      </c>
    </row>
    <row r="3713" spans="1:20" ht="33" x14ac:dyDescent="0.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 s="9">
        <f>(I3713/86400)+25569+(-5/24)</f>
        <v>41805.458333333328</v>
      </c>
      <c r="K3713">
        <v>1400606573</v>
      </c>
      <c r="L3713" s="9">
        <f>($K3713/86400)+DATE(1970,1,1)</f>
        <v>41779.724224537036</v>
      </c>
      <c r="M3713" t="b">
        <v>0</v>
      </c>
      <c r="N3713">
        <v>21</v>
      </c>
      <c r="O3713" s="5">
        <f>($E3713/$D3713)*100</f>
        <v>113.99999999999999</v>
      </c>
      <c r="P3713">
        <f>AVERAGE($E3713,$N3713)</f>
        <v>295.5</v>
      </c>
      <c r="Q3713" t="s">
        <v>8317</v>
      </c>
      <c r="R3713" t="s">
        <v>8318</v>
      </c>
      <c r="S3713" t="s">
        <v>8271</v>
      </c>
      <c r="T3713" t="b">
        <v>1</v>
      </c>
    </row>
    <row r="3714" spans="1:20" ht="66" x14ac:dyDescent="0.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 s="9">
        <f>(I3714/86400)+25569+(-5/24)</f>
        <v>42155.082638888889</v>
      </c>
      <c r="K3714">
        <v>1431230867</v>
      </c>
      <c r="L3714" s="9">
        <f>($K3714/86400)+DATE(1970,1,1)</f>
        <v>42134.172071759254</v>
      </c>
      <c r="M3714" t="b">
        <v>0</v>
      </c>
      <c r="N3714">
        <v>104</v>
      </c>
      <c r="O3714" s="5">
        <f>($E3714/$D3714)*100</f>
        <v>153.73333333333335</v>
      </c>
      <c r="P3714">
        <f>AVERAGE($E3714,$N3714)</f>
        <v>5817</v>
      </c>
      <c r="Q3714" t="s">
        <v>8317</v>
      </c>
      <c r="R3714" t="s">
        <v>8318</v>
      </c>
      <c r="S3714" t="s">
        <v>8271</v>
      </c>
      <c r="T3714" t="b">
        <v>1</v>
      </c>
    </row>
    <row r="3715" spans="1:20" ht="66" x14ac:dyDescent="0.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 s="9">
        <f>(I3715/86400)+25569+(-5/24)</f>
        <v>42525.529699074068</v>
      </c>
      <c r="K3715">
        <v>1463334166</v>
      </c>
      <c r="L3715" s="9">
        <f>($K3715/86400)+DATE(1970,1,1)</f>
        <v>42505.738032407404</v>
      </c>
      <c r="M3715" t="b">
        <v>0</v>
      </c>
      <c r="N3715">
        <v>19</v>
      </c>
      <c r="O3715" s="5">
        <f>($E3715/$D3715)*100</f>
        <v>101.49999999999999</v>
      </c>
      <c r="P3715">
        <f>AVERAGE($E3715,$N3715)</f>
        <v>1024.5</v>
      </c>
      <c r="Q3715" t="s">
        <v>8317</v>
      </c>
      <c r="R3715" t="s">
        <v>8318</v>
      </c>
      <c r="S3715" t="s">
        <v>8271</v>
      </c>
      <c r="T3715" t="b">
        <v>1</v>
      </c>
    </row>
    <row r="3716" spans="1:20" ht="66" x14ac:dyDescent="0.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 s="9">
        <f>(I3716/86400)+25569+(-5/24)</f>
        <v>42149.957638888889</v>
      </c>
      <c r="K3716">
        <v>1429881667</v>
      </c>
      <c r="L3716" s="9">
        <f>($K3716/86400)+DATE(1970,1,1)</f>
        <v>42118.556331018517</v>
      </c>
      <c r="M3716" t="b">
        <v>0</v>
      </c>
      <c r="N3716">
        <v>97</v>
      </c>
      <c r="O3716" s="5">
        <f>($E3716/$D3716)*100</f>
        <v>102.35000000000001</v>
      </c>
      <c r="P3716">
        <f>AVERAGE($E3716,$N3716)</f>
        <v>5166</v>
      </c>
      <c r="Q3716" t="s">
        <v>8317</v>
      </c>
      <c r="R3716" t="s">
        <v>8318</v>
      </c>
      <c r="S3716" t="s">
        <v>8271</v>
      </c>
      <c r="T3716" t="b">
        <v>1</v>
      </c>
    </row>
    <row r="3717" spans="1:20" ht="66" x14ac:dyDescent="0.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 s="9">
        <f>(I3717/86400)+25569+(-5/24)</f>
        <v>42094.327777777777</v>
      </c>
      <c r="K3717">
        <v>1422834819</v>
      </c>
      <c r="L3717" s="9">
        <f>($K3717/86400)+DATE(1970,1,1)</f>
        <v>42036.995590277773</v>
      </c>
      <c r="M3717" t="b">
        <v>0</v>
      </c>
      <c r="N3717">
        <v>27</v>
      </c>
      <c r="O3717" s="5">
        <f>($E3717/$D3717)*100</f>
        <v>102.57142857142858</v>
      </c>
      <c r="P3717">
        <f>AVERAGE($E3717,$N3717)</f>
        <v>1808.5</v>
      </c>
      <c r="Q3717" t="s">
        <v>8317</v>
      </c>
      <c r="R3717" t="s">
        <v>8318</v>
      </c>
      <c r="S3717" t="s">
        <v>8271</v>
      </c>
      <c r="T3717" t="b">
        <v>1</v>
      </c>
    </row>
    <row r="3718" spans="1:20" ht="49.5" x14ac:dyDescent="0.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 s="9">
        <f>(I3718/86400)+25569+(-5/24)</f>
        <v>42390.679502314808</v>
      </c>
      <c r="K3718">
        <v>1450819109</v>
      </c>
      <c r="L3718" s="9">
        <f>($K3718/86400)+DATE(1970,1,1)</f>
        <v>42360.887835648144</v>
      </c>
      <c r="M3718" t="b">
        <v>0</v>
      </c>
      <c r="N3718">
        <v>24</v>
      </c>
      <c r="O3718" s="5">
        <f>($E3718/$D3718)*100</f>
        <v>155.75</v>
      </c>
      <c r="P3718">
        <f>AVERAGE($E3718,$N3718)</f>
        <v>635</v>
      </c>
      <c r="Q3718" t="s">
        <v>8317</v>
      </c>
      <c r="R3718" t="s">
        <v>8318</v>
      </c>
      <c r="S3718" t="s">
        <v>8271</v>
      </c>
      <c r="T3718" t="b">
        <v>1</v>
      </c>
    </row>
    <row r="3719" spans="1:20" ht="49.5" x14ac:dyDescent="0.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 s="9">
        <f>(I3719/86400)+25569+(-5/24)</f>
        <v>42133.657974537033</v>
      </c>
      <c r="K3719">
        <v>1428526049</v>
      </c>
      <c r="L3719" s="9">
        <f>($K3719/86400)+DATE(1970,1,1)</f>
        <v>42102.866307870368</v>
      </c>
      <c r="M3719" t="b">
        <v>0</v>
      </c>
      <c r="N3719">
        <v>13</v>
      </c>
      <c r="O3719" s="5">
        <f>($E3719/$D3719)*100</f>
        <v>100.75</v>
      </c>
      <c r="P3719">
        <f>AVERAGE($E3719,$N3719)</f>
        <v>2021.5</v>
      </c>
      <c r="Q3719" t="s">
        <v>8317</v>
      </c>
      <c r="R3719" t="s">
        <v>8318</v>
      </c>
      <c r="S3719" t="s">
        <v>8271</v>
      </c>
      <c r="T3719" t="b">
        <v>1</v>
      </c>
    </row>
    <row r="3720" spans="1:20" ht="49.5" x14ac:dyDescent="0.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 s="9">
        <f>(I3720/86400)+25569+(-5/24)</f>
        <v>42062.507812499993</v>
      </c>
      <c r="K3720">
        <v>1422465075</v>
      </c>
      <c r="L3720" s="9">
        <f>($K3720/86400)+DATE(1970,1,1)</f>
        <v>42032.716145833328</v>
      </c>
      <c r="M3720" t="b">
        <v>0</v>
      </c>
      <c r="N3720">
        <v>46</v>
      </c>
      <c r="O3720" s="5">
        <f>($E3720/$D3720)*100</f>
        <v>239.4</v>
      </c>
      <c r="P3720">
        <f>AVERAGE($E3720,$N3720)</f>
        <v>621.5</v>
      </c>
      <c r="Q3720" t="s">
        <v>8317</v>
      </c>
      <c r="R3720" t="s">
        <v>8318</v>
      </c>
      <c r="S3720" t="s">
        <v>8271</v>
      </c>
      <c r="T3720" t="b">
        <v>1</v>
      </c>
    </row>
    <row r="3721" spans="1:20" ht="33" x14ac:dyDescent="0.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 s="9">
        <f>(I3721/86400)+25569+(-5/24)</f>
        <v>42177.521597222221</v>
      </c>
      <c r="K3721">
        <v>1432402266</v>
      </c>
      <c r="L3721" s="9">
        <f>($K3721/86400)+DATE(1970,1,1)</f>
        <v>42147.729930555557</v>
      </c>
      <c r="M3721" t="b">
        <v>0</v>
      </c>
      <c r="N3721">
        <v>4</v>
      </c>
      <c r="O3721" s="5">
        <f>($E3721/$D3721)*100</f>
        <v>210</v>
      </c>
      <c r="P3721">
        <f>AVERAGE($E3721,$N3721)</f>
        <v>212</v>
      </c>
      <c r="Q3721" t="s">
        <v>8317</v>
      </c>
      <c r="R3721" t="s">
        <v>8318</v>
      </c>
      <c r="S3721" t="s">
        <v>8271</v>
      </c>
      <c r="T3721" t="b">
        <v>1</v>
      </c>
    </row>
    <row r="3722" spans="1:20" ht="33" x14ac:dyDescent="0.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 s="9">
        <f>(I3722/86400)+25569+(-5/24)</f>
        <v>42187.784791666665</v>
      </c>
      <c r="K3722">
        <v>1433980206</v>
      </c>
      <c r="L3722" s="9">
        <f>($K3722/86400)+DATE(1970,1,1)</f>
        <v>42165.993125000001</v>
      </c>
      <c r="M3722" t="b">
        <v>0</v>
      </c>
      <c r="N3722">
        <v>40</v>
      </c>
      <c r="O3722" s="5">
        <f>($E3722/$D3722)*100</f>
        <v>104.51515151515152</v>
      </c>
      <c r="P3722">
        <f>AVERAGE($E3722,$N3722)</f>
        <v>1744.5</v>
      </c>
      <c r="Q3722" t="s">
        <v>8317</v>
      </c>
      <c r="R3722" t="s">
        <v>8318</v>
      </c>
      <c r="S3722" t="s">
        <v>8271</v>
      </c>
      <c r="T3722" t="b">
        <v>1</v>
      </c>
    </row>
    <row r="3723" spans="1:20" ht="66" x14ac:dyDescent="0.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 s="9">
        <f>(I3723/86400)+25569+(-5/24)</f>
        <v>41948.769490740735</v>
      </c>
      <c r="K3723">
        <v>1413412084</v>
      </c>
      <c r="L3723" s="9">
        <f>($K3723/86400)+DATE(1970,1,1)</f>
        <v>41927.936157407406</v>
      </c>
      <c r="M3723" t="b">
        <v>0</v>
      </c>
      <c r="N3723">
        <v>44</v>
      </c>
      <c r="O3723" s="5">
        <f>($E3723/$D3723)*100</f>
        <v>100.8</v>
      </c>
      <c r="P3723">
        <f>AVERAGE($E3723,$N3723)</f>
        <v>2542</v>
      </c>
      <c r="Q3723" t="s">
        <v>8317</v>
      </c>
      <c r="R3723" t="s">
        <v>8318</v>
      </c>
      <c r="S3723" t="s">
        <v>8271</v>
      </c>
      <c r="T3723" t="b">
        <v>1</v>
      </c>
    </row>
    <row r="3724" spans="1:20" ht="66" x14ac:dyDescent="0.3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 s="9">
        <f>(I3724/86400)+25569+(-5/24)</f>
        <v>42411.749305555553</v>
      </c>
      <c r="K3724">
        <v>1452614847</v>
      </c>
      <c r="L3724" s="9">
        <f>($K3724/86400)+DATE(1970,1,1)</f>
        <v>42381.671840277777</v>
      </c>
      <c r="M3724" t="b">
        <v>0</v>
      </c>
      <c r="N3724">
        <v>35</v>
      </c>
      <c r="O3724" s="5">
        <f>($E3724/$D3724)*100</f>
        <v>111.20000000000002</v>
      </c>
      <c r="P3724">
        <f>AVERAGE($E3724,$N3724)</f>
        <v>851.5</v>
      </c>
      <c r="Q3724" t="s">
        <v>8317</v>
      </c>
      <c r="R3724" t="s">
        <v>8318</v>
      </c>
      <c r="S3724" t="s">
        <v>8271</v>
      </c>
      <c r="T3724" t="b">
        <v>1</v>
      </c>
    </row>
    <row r="3725" spans="1:20" ht="33" x14ac:dyDescent="0.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 s="9">
        <f>(I3725/86400)+25569+(-5/24)</f>
        <v>41973.586365740739</v>
      </c>
      <c r="K3725">
        <v>1414778662</v>
      </c>
      <c r="L3725" s="9">
        <f>($K3725/86400)+DATE(1970,1,1)</f>
        <v>41943.753032407403</v>
      </c>
      <c r="M3725" t="b">
        <v>0</v>
      </c>
      <c r="N3725">
        <v>63</v>
      </c>
      <c r="O3725" s="5">
        <f>($E3725/$D3725)*100</f>
        <v>102.04444444444445</v>
      </c>
      <c r="P3725">
        <f>AVERAGE($E3725,$N3725)</f>
        <v>2327.5</v>
      </c>
      <c r="Q3725" t="s">
        <v>8317</v>
      </c>
      <c r="R3725" t="s">
        <v>8318</v>
      </c>
      <c r="S3725" t="s">
        <v>8271</v>
      </c>
      <c r="T3725" t="b">
        <v>1</v>
      </c>
    </row>
    <row r="3726" spans="1:20" ht="66" x14ac:dyDescent="0.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 s="9">
        <f>(I3726/86400)+25569+(-5/24)</f>
        <v>42494.749999999993</v>
      </c>
      <c r="K3726">
        <v>1459856860</v>
      </c>
      <c r="L3726" s="9">
        <f>($K3726/86400)+DATE(1970,1,1)</f>
        <v>42465.491435185184</v>
      </c>
      <c r="M3726" t="b">
        <v>0</v>
      </c>
      <c r="N3726">
        <v>89</v>
      </c>
      <c r="O3726" s="5">
        <f>($E3726/$D3726)*100</f>
        <v>102.54767441860466</v>
      </c>
      <c r="P3726">
        <f>AVERAGE($E3726,$N3726)</f>
        <v>2249.2750000000001</v>
      </c>
      <c r="Q3726" t="s">
        <v>8317</v>
      </c>
      <c r="R3726" t="s">
        <v>8318</v>
      </c>
      <c r="S3726" t="s">
        <v>8271</v>
      </c>
      <c r="T3726" t="b">
        <v>1</v>
      </c>
    </row>
    <row r="3727" spans="1:20" ht="66" x14ac:dyDescent="0.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 s="9">
        <f>(I3727/86400)+25569+(-5/24)</f>
        <v>42418.687499999993</v>
      </c>
      <c r="K3727">
        <v>1454366467</v>
      </c>
      <c r="L3727" s="9">
        <f>($K3727/86400)+DATE(1970,1,1)</f>
        <v>42401.945219907408</v>
      </c>
      <c r="M3727" t="b">
        <v>0</v>
      </c>
      <c r="N3727">
        <v>15</v>
      </c>
      <c r="O3727" s="5">
        <f>($E3727/$D3727)*100</f>
        <v>127</v>
      </c>
      <c r="P3727">
        <f>AVERAGE($E3727,$N3727)</f>
        <v>198</v>
      </c>
      <c r="Q3727" t="s">
        <v>8317</v>
      </c>
      <c r="R3727" t="s">
        <v>8318</v>
      </c>
      <c r="S3727" t="s">
        <v>8271</v>
      </c>
      <c r="T3727" t="b">
        <v>1</v>
      </c>
    </row>
    <row r="3728" spans="1:20" ht="66" x14ac:dyDescent="0.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 s="9">
        <f>(I3728/86400)+25569+(-5/24)</f>
        <v>42489.666666666664</v>
      </c>
      <c r="K3728">
        <v>1459567371</v>
      </c>
      <c r="L3728" s="9">
        <f>($K3728/86400)+DATE(1970,1,1)</f>
        <v>42462.140868055554</v>
      </c>
      <c r="M3728" t="b">
        <v>0</v>
      </c>
      <c r="N3728">
        <v>46</v>
      </c>
      <c r="O3728" s="5">
        <f>($E3728/$D3728)*100</f>
        <v>338.70588235294122</v>
      </c>
      <c r="P3728">
        <f>AVERAGE($E3728,$N3728)</f>
        <v>1462.5</v>
      </c>
      <c r="Q3728" t="s">
        <v>8317</v>
      </c>
      <c r="R3728" t="s">
        <v>8318</v>
      </c>
      <c r="S3728" t="s">
        <v>8271</v>
      </c>
      <c r="T3728" t="b">
        <v>1</v>
      </c>
    </row>
    <row r="3729" spans="1:20" ht="49.5" x14ac:dyDescent="0.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 s="9">
        <f>(I3729/86400)+25569+(-5/24)</f>
        <v>42662.996527777774</v>
      </c>
      <c r="K3729">
        <v>1474273294</v>
      </c>
      <c r="L3729" s="9">
        <f>($K3729/86400)+DATE(1970,1,1)</f>
        <v>42632.348310185189</v>
      </c>
      <c r="M3729" t="b">
        <v>0</v>
      </c>
      <c r="N3729">
        <v>33</v>
      </c>
      <c r="O3729" s="5">
        <f>($E3729/$D3729)*100</f>
        <v>100.75</v>
      </c>
      <c r="P3729">
        <f>AVERAGE($E3729,$N3729)</f>
        <v>1024</v>
      </c>
      <c r="Q3729" t="s">
        <v>8317</v>
      </c>
      <c r="R3729" t="s">
        <v>8318</v>
      </c>
      <c r="S3729" t="s">
        <v>8271</v>
      </c>
      <c r="T3729" t="b">
        <v>1</v>
      </c>
    </row>
    <row r="3730" spans="1:20" ht="49.5" x14ac:dyDescent="0.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 s="9">
        <f>(I3730/86400)+25569+(-5/24)</f>
        <v>42234.962685185186</v>
      </c>
      <c r="K3730">
        <v>1437365176</v>
      </c>
      <c r="L3730" s="9">
        <f>($K3730/86400)+DATE(1970,1,1)</f>
        <v>42205.171018518522</v>
      </c>
      <c r="M3730" t="b">
        <v>0</v>
      </c>
      <c r="N3730">
        <v>31</v>
      </c>
      <c r="O3730" s="5">
        <f>($E3730/$D3730)*100</f>
        <v>9.31</v>
      </c>
      <c r="P3730">
        <f>AVERAGE($E3730,$N3730)</f>
        <v>946.5</v>
      </c>
      <c r="Q3730" t="s">
        <v>8317</v>
      </c>
      <c r="R3730" t="s">
        <v>8318</v>
      </c>
      <c r="S3730" t="s">
        <v>8271</v>
      </c>
      <c r="T3730" t="b">
        <v>0</v>
      </c>
    </row>
    <row r="3731" spans="1:20" ht="66" x14ac:dyDescent="0.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 s="9">
        <f>(I3731/86400)+25569+(-5/24)</f>
        <v>42085.954999999994</v>
      </c>
      <c r="K3731">
        <v>1423198512</v>
      </c>
      <c r="L3731" s="9">
        <f>($K3731/86400)+DATE(1970,1,1)</f>
        <v>42041.205000000002</v>
      </c>
      <c r="M3731" t="b">
        <v>0</v>
      </c>
      <c r="N3731">
        <v>5</v>
      </c>
      <c r="O3731" s="5">
        <f>($E3731/$D3731)*100</f>
        <v>7.24</v>
      </c>
      <c r="P3731">
        <f>AVERAGE($E3731,$N3731)</f>
        <v>183.5</v>
      </c>
      <c r="Q3731" t="s">
        <v>8317</v>
      </c>
      <c r="R3731" t="s">
        <v>8318</v>
      </c>
      <c r="S3731" t="s">
        <v>8271</v>
      </c>
      <c r="T3731" t="b">
        <v>0</v>
      </c>
    </row>
    <row r="3732" spans="1:20" ht="66" x14ac:dyDescent="0.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 s="9">
        <f>(I3732/86400)+25569+(-5/24)</f>
        <v>42233.46943287037</v>
      </c>
      <c r="K3732">
        <v>1437236159</v>
      </c>
      <c r="L3732" s="9">
        <f>($K3732/86400)+DATE(1970,1,1)</f>
        <v>42203.677766203706</v>
      </c>
      <c r="M3732" t="b">
        <v>0</v>
      </c>
      <c r="N3732">
        <v>1</v>
      </c>
      <c r="O3732" s="5">
        <f>($E3732/$D3732)*100</f>
        <v>10</v>
      </c>
      <c r="P3732">
        <f>AVERAGE($E3732,$N3732)</f>
        <v>50.5</v>
      </c>
      <c r="Q3732" t="s">
        <v>8317</v>
      </c>
      <c r="R3732" t="s">
        <v>8318</v>
      </c>
      <c r="S3732" t="s">
        <v>8271</v>
      </c>
      <c r="T3732" t="b">
        <v>0</v>
      </c>
    </row>
    <row r="3733" spans="1:20" ht="66" x14ac:dyDescent="0.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 s="9">
        <f>(I3733/86400)+25569+(-5/24)</f>
        <v>42013.932638888888</v>
      </c>
      <c r="K3733">
        <v>1418234646</v>
      </c>
      <c r="L3733" s="9">
        <f>($K3733/86400)+DATE(1970,1,1)</f>
        <v>41983.752847222218</v>
      </c>
      <c r="M3733" t="b">
        <v>0</v>
      </c>
      <c r="N3733">
        <v>12</v>
      </c>
      <c r="O3733" s="5">
        <f>($E3733/$D3733)*100</f>
        <v>11.272727272727273</v>
      </c>
      <c r="P3733">
        <f>AVERAGE($E3733,$N3733)</f>
        <v>316</v>
      </c>
      <c r="Q3733" t="s">
        <v>8317</v>
      </c>
      <c r="R3733" t="s">
        <v>8318</v>
      </c>
      <c r="S3733" t="s">
        <v>8271</v>
      </c>
      <c r="T3733" t="b">
        <v>0</v>
      </c>
    </row>
    <row r="3734" spans="1:20" ht="49.5" x14ac:dyDescent="0.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 s="9">
        <f>(I3734/86400)+25569+(-5/24)</f>
        <v>42028.291666666664</v>
      </c>
      <c r="K3734">
        <v>1416932133</v>
      </c>
      <c r="L3734" s="9">
        <f>($K3734/86400)+DATE(1970,1,1)</f>
        <v>41968.677465277782</v>
      </c>
      <c r="M3734" t="b">
        <v>0</v>
      </c>
      <c r="N3734">
        <v>4</v>
      </c>
      <c r="O3734" s="5">
        <f>($E3734/$D3734)*100</f>
        <v>15.411764705882353</v>
      </c>
      <c r="P3734">
        <f>AVERAGE($E3734,$N3734)</f>
        <v>67.5</v>
      </c>
      <c r="Q3734" t="s">
        <v>8317</v>
      </c>
      <c r="R3734" t="s">
        <v>8318</v>
      </c>
      <c r="S3734" t="s">
        <v>8271</v>
      </c>
      <c r="T3734" t="b">
        <v>0</v>
      </c>
    </row>
    <row r="3735" spans="1:20" ht="49.5" x14ac:dyDescent="0.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 s="9">
        <f>(I3735/86400)+25569+(-5/24)</f>
        <v>42112.729166666664</v>
      </c>
      <c r="K3735">
        <v>1428539708</v>
      </c>
      <c r="L3735" s="9">
        <f>($K3735/86400)+DATE(1970,1,1)</f>
        <v>42103.024398148147</v>
      </c>
      <c r="M3735" t="b">
        <v>0</v>
      </c>
      <c r="N3735">
        <v>0</v>
      </c>
      <c r="O3735" s="5">
        <f>($E3735/$D3735)*100</f>
        <v>0</v>
      </c>
      <c r="P3735">
        <f>AVERAGE($E3735,$N3735)</f>
        <v>0</v>
      </c>
      <c r="Q3735" t="s">
        <v>8317</v>
      </c>
      <c r="R3735" t="s">
        <v>8318</v>
      </c>
      <c r="S3735" t="s">
        <v>8271</v>
      </c>
      <c r="T3735" t="b">
        <v>0</v>
      </c>
    </row>
    <row r="3736" spans="1:20" ht="66" x14ac:dyDescent="0.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 s="9">
        <f>(I3736/86400)+25569+(-5/24)</f>
        <v>42149.693240740737</v>
      </c>
      <c r="K3736">
        <v>1427405896</v>
      </c>
      <c r="L3736" s="9">
        <f>($K3736/86400)+DATE(1970,1,1)</f>
        <v>42089.901574074072</v>
      </c>
      <c r="M3736" t="b">
        <v>0</v>
      </c>
      <c r="N3736">
        <v>7</v>
      </c>
      <c r="O3736" s="5">
        <f>($E3736/$D3736)*100</f>
        <v>28.466666666666669</v>
      </c>
      <c r="P3736">
        <f>AVERAGE($E3736,$N3736)</f>
        <v>217</v>
      </c>
      <c r="Q3736" t="s">
        <v>8317</v>
      </c>
      <c r="R3736" t="s">
        <v>8318</v>
      </c>
      <c r="S3736" t="s">
        <v>8271</v>
      </c>
      <c r="T3736" t="b">
        <v>0</v>
      </c>
    </row>
    <row r="3737" spans="1:20" ht="49.5" x14ac:dyDescent="0.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 s="9">
        <f>(I3737/86400)+25569+(-5/24)</f>
        <v>42152.484826388885</v>
      </c>
      <c r="K3737">
        <v>1430239089</v>
      </c>
      <c r="L3737" s="9">
        <f>($K3737/86400)+DATE(1970,1,1)</f>
        <v>42122.693159722221</v>
      </c>
      <c r="M3737" t="b">
        <v>0</v>
      </c>
      <c r="N3737">
        <v>2</v>
      </c>
      <c r="O3737" s="5">
        <f>($E3737/$D3737)*100</f>
        <v>13.333333333333334</v>
      </c>
      <c r="P3737">
        <f>AVERAGE($E3737,$N3737)</f>
        <v>11</v>
      </c>
      <c r="Q3737" t="s">
        <v>8317</v>
      </c>
      <c r="R3737" t="s">
        <v>8318</v>
      </c>
      <c r="S3737" t="s">
        <v>8271</v>
      </c>
      <c r="T3737" t="b">
        <v>0</v>
      </c>
    </row>
    <row r="3738" spans="1:20" ht="49.5" x14ac:dyDescent="0.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 s="9">
        <f>(I3738/86400)+25569+(-5/24)</f>
        <v>42086.541666666664</v>
      </c>
      <c r="K3738">
        <v>1423847093</v>
      </c>
      <c r="L3738" s="9">
        <f>($K3738/86400)+DATE(1970,1,1)</f>
        <v>42048.711724537032</v>
      </c>
      <c r="M3738" t="b">
        <v>0</v>
      </c>
      <c r="N3738">
        <v>1</v>
      </c>
      <c r="O3738" s="5">
        <f>($E3738/$D3738)*100</f>
        <v>0.66666666666666674</v>
      </c>
      <c r="P3738">
        <f>AVERAGE($E3738,$N3738)</f>
        <v>5.5</v>
      </c>
      <c r="Q3738" t="s">
        <v>8317</v>
      </c>
      <c r="R3738" t="s">
        <v>8318</v>
      </c>
      <c r="S3738" t="s">
        <v>8271</v>
      </c>
      <c r="T3738" t="b">
        <v>0</v>
      </c>
    </row>
    <row r="3739" spans="1:20" ht="49.5" x14ac:dyDescent="0.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 s="9">
        <f>(I3739/86400)+25569+(-5/24)</f>
        <v>42320.082638888889</v>
      </c>
      <c r="K3739">
        <v>1445358903</v>
      </c>
      <c r="L3739" s="9">
        <f>($K3739/86400)+DATE(1970,1,1)</f>
        <v>42297.691006944442</v>
      </c>
      <c r="M3739" t="b">
        <v>0</v>
      </c>
      <c r="N3739">
        <v>4</v>
      </c>
      <c r="O3739" s="5">
        <f>($E3739/$D3739)*100</f>
        <v>21.428571428571427</v>
      </c>
      <c r="P3739">
        <f>AVERAGE($E3739,$N3739)</f>
        <v>77</v>
      </c>
      <c r="Q3739" t="s">
        <v>8317</v>
      </c>
      <c r="R3739" t="s">
        <v>8318</v>
      </c>
      <c r="S3739" t="s">
        <v>8271</v>
      </c>
      <c r="T3739" t="b">
        <v>0</v>
      </c>
    </row>
    <row r="3740" spans="1:20" ht="49.5" x14ac:dyDescent="0.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 s="9">
        <f>(I3740/86400)+25569+(-5/24)</f>
        <v>41835.708333333328</v>
      </c>
      <c r="K3740">
        <v>1403562705</v>
      </c>
      <c r="L3740" s="9">
        <f>($K3740/86400)+DATE(1970,1,1)</f>
        <v>41813.938715277778</v>
      </c>
      <c r="M3740" t="b">
        <v>0</v>
      </c>
      <c r="N3740">
        <v>6</v>
      </c>
      <c r="O3740" s="5">
        <f>($E3740/$D3740)*100</f>
        <v>18</v>
      </c>
      <c r="P3740">
        <f>AVERAGE($E3740,$N3740)</f>
        <v>138</v>
      </c>
      <c r="Q3740" t="s">
        <v>8317</v>
      </c>
      <c r="R3740" t="s">
        <v>8318</v>
      </c>
      <c r="S3740" t="s">
        <v>8271</v>
      </c>
      <c r="T3740" t="b">
        <v>0</v>
      </c>
    </row>
    <row r="3741" spans="1:20" ht="66" x14ac:dyDescent="0.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 s="9">
        <f>(I3741/86400)+25569+(-5/24)</f>
        <v>42568.241527777776</v>
      </c>
      <c r="K3741">
        <v>1467024468</v>
      </c>
      <c r="L3741" s="9">
        <f>($K3741/86400)+DATE(1970,1,1)</f>
        <v>42548.449861111112</v>
      </c>
      <c r="M3741" t="b">
        <v>0</v>
      </c>
      <c r="N3741">
        <v>8</v>
      </c>
      <c r="O3741" s="5">
        <f>($E3741/$D3741)*100</f>
        <v>20.125</v>
      </c>
      <c r="P3741">
        <f>AVERAGE($E3741,$N3741)</f>
        <v>406.5</v>
      </c>
      <c r="Q3741" t="s">
        <v>8317</v>
      </c>
      <c r="R3741" t="s">
        <v>8318</v>
      </c>
      <c r="S3741" t="s">
        <v>8271</v>
      </c>
      <c r="T3741" t="b">
        <v>0</v>
      </c>
    </row>
    <row r="3742" spans="1:20" ht="66" x14ac:dyDescent="0.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 s="9">
        <f>(I3742/86400)+25569+(-5/24)</f>
        <v>41862.870810185181</v>
      </c>
      <c r="K3742">
        <v>1405217355</v>
      </c>
      <c r="L3742" s="9">
        <f>($K3742/86400)+DATE(1970,1,1)</f>
        <v>41833.089756944442</v>
      </c>
      <c r="M3742" t="b">
        <v>0</v>
      </c>
      <c r="N3742">
        <v>14</v>
      </c>
      <c r="O3742" s="5">
        <f>($E3742/$D3742)*100</f>
        <v>17.899999999999999</v>
      </c>
      <c r="P3742">
        <f>AVERAGE($E3742,$N3742)</f>
        <v>186</v>
      </c>
      <c r="Q3742" t="s">
        <v>8317</v>
      </c>
      <c r="R3742" t="s">
        <v>8318</v>
      </c>
      <c r="S3742" t="s">
        <v>8271</v>
      </c>
      <c r="T3742" t="b">
        <v>0</v>
      </c>
    </row>
    <row r="3743" spans="1:20" ht="49.5" x14ac:dyDescent="0.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 s="9">
        <f>(I3743/86400)+25569+(-5/24)</f>
        <v>42355.712384259255</v>
      </c>
      <c r="K3743">
        <v>1447797950</v>
      </c>
      <c r="L3743" s="9">
        <f>($K3743/86400)+DATE(1970,1,1)</f>
        <v>42325.920717592591</v>
      </c>
      <c r="M3743" t="b">
        <v>0</v>
      </c>
      <c r="N3743">
        <v>0</v>
      </c>
      <c r="O3743" s="5">
        <f>($E3743/$D3743)*100</f>
        <v>0</v>
      </c>
      <c r="P3743">
        <f>AVERAGE($E3743,$N3743)</f>
        <v>0</v>
      </c>
      <c r="Q3743" t="s">
        <v>8317</v>
      </c>
      <c r="R3743" t="s">
        <v>8318</v>
      </c>
      <c r="S3743" t="s">
        <v>8271</v>
      </c>
      <c r="T3743" t="b">
        <v>0</v>
      </c>
    </row>
    <row r="3744" spans="1:20" ht="66" x14ac:dyDescent="0.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 s="9">
        <f>(I3744/86400)+25569+(-5/24)</f>
        <v>41888.006296296291</v>
      </c>
      <c r="K3744">
        <v>1407388144</v>
      </c>
      <c r="L3744" s="9">
        <f>($K3744/86400)+DATE(1970,1,1)</f>
        <v>41858.214629629627</v>
      </c>
      <c r="M3744" t="b">
        <v>0</v>
      </c>
      <c r="N3744">
        <v>4</v>
      </c>
      <c r="O3744" s="5">
        <f>($E3744/$D3744)*100</f>
        <v>2</v>
      </c>
      <c r="P3744">
        <f>AVERAGE($E3744,$N3744)</f>
        <v>52</v>
      </c>
      <c r="Q3744" t="s">
        <v>8317</v>
      </c>
      <c r="R3744" t="s">
        <v>8318</v>
      </c>
      <c r="S3744" t="s">
        <v>8271</v>
      </c>
      <c r="T3744" t="b">
        <v>0</v>
      </c>
    </row>
    <row r="3745" spans="1:20" ht="49.5" x14ac:dyDescent="0.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 s="9">
        <f>(I3745/86400)+25569+(-5/24)</f>
        <v>41823.501898148148</v>
      </c>
      <c r="K3745">
        <v>1401814964</v>
      </c>
      <c r="L3745" s="9">
        <f>($K3745/86400)+DATE(1970,1,1)</f>
        <v>41793.710231481484</v>
      </c>
      <c r="M3745" t="b">
        <v>0</v>
      </c>
      <c r="N3745">
        <v>0</v>
      </c>
      <c r="O3745" s="5">
        <f>($E3745/$D3745)*100</f>
        <v>0</v>
      </c>
      <c r="P3745">
        <f>AVERAGE($E3745,$N3745)</f>
        <v>0</v>
      </c>
      <c r="Q3745" t="s">
        <v>8317</v>
      </c>
      <c r="R3745" t="s">
        <v>8318</v>
      </c>
      <c r="S3745" t="s">
        <v>8271</v>
      </c>
      <c r="T3745" t="b">
        <v>0</v>
      </c>
    </row>
    <row r="3746" spans="1:20" ht="66" x14ac:dyDescent="0.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 s="9">
        <f>(I3746/86400)+25569+(-5/24)</f>
        <v>41824.957638888889</v>
      </c>
      <c r="K3746">
        <v>1401823952</v>
      </c>
      <c r="L3746" s="9">
        <f>($K3746/86400)+DATE(1970,1,1)</f>
        <v>41793.814259259263</v>
      </c>
      <c r="M3746" t="b">
        <v>0</v>
      </c>
      <c r="N3746">
        <v>0</v>
      </c>
      <c r="O3746" s="5">
        <f>($E3746/$D3746)*100</f>
        <v>0</v>
      </c>
      <c r="P3746">
        <f>AVERAGE($E3746,$N3746)</f>
        <v>0</v>
      </c>
      <c r="Q3746" t="s">
        <v>8317</v>
      </c>
      <c r="R3746" t="s">
        <v>8318</v>
      </c>
      <c r="S3746" t="s">
        <v>8271</v>
      </c>
      <c r="T3746" t="b">
        <v>0</v>
      </c>
    </row>
    <row r="3747" spans="1:20" ht="49.5" x14ac:dyDescent="0.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 s="9">
        <f>(I3747/86400)+25569+(-5/24)</f>
        <v>41861.489606481475</v>
      </c>
      <c r="K3747">
        <v>1405097102</v>
      </c>
      <c r="L3747" s="9">
        <f>($K3747/86400)+DATE(1970,1,1)</f>
        <v>41831.697939814811</v>
      </c>
      <c r="M3747" t="b">
        <v>0</v>
      </c>
      <c r="N3747">
        <v>1</v>
      </c>
      <c r="O3747" s="5">
        <f>($E3747/$D3747)*100</f>
        <v>10</v>
      </c>
      <c r="P3747">
        <f>AVERAGE($E3747,$N3747)</f>
        <v>5.5</v>
      </c>
      <c r="Q3747" t="s">
        <v>8317</v>
      </c>
      <c r="R3747" t="s">
        <v>8318</v>
      </c>
      <c r="S3747" t="s">
        <v>8271</v>
      </c>
      <c r="T3747" t="b">
        <v>0</v>
      </c>
    </row>
    <row r="3748" spans="1:20" ht="33" x14ac:dyDescent="0.3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 s="9">
        <f>(I3748/86400)+25569+(-5/24)</f>
        <v>42651.18100694444</v>
      </c>
      <c r="K3748">
        <v>1473326439</v>
      </c>
      <c r="L3748" s="9">
        <f>($K3748/86400)+DATE(1970,1,1)</f>
        <v>42621.389340277776</v>
      </c>
      <c r="M3748" t="b">
        <v>0</v>
      </c>
      <c r="N3748">
        <v>1</v>
      </c>
      <c r="O3748" s="5">
        <f>($E3748/$D3748)*100</f>
        <v>2.3764705882352941</v>
      </c>
      <c r="P3748">
        <f>AVERAGE($E3748,$N3748)</f>
        <v>101.5</v>
      </c>
      <c r="Q3748" t="s">
        <v>8317</v>
      </c>
      <c r="R3748" t="s">
        <v>8318</v>
      </c>
      <c r="S3748" t="s">
        <v>8271</v>
      </c>
      <c r="T3748" t="b">
        <v>0</v>
      </c>
    </row>
    <row r="3749" spans="1:20" ht="49.5" x14ac:dyDescent="0.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 s="9">
        <f>(I3749/86400)+25569+(-5/24)</f>
        <v>42190.749305555553</v>
      </c>
      <c r="K3749">
        <v>1433833896</v>
      </c>
      <c r="L3749" s="9">
        <f>($K3749/86400)+DATE(1970,1,1)</f>
        <v>42164.299722222218</v>
      </c>
      <c r="M3749" t="b">
        <v>0</v>
      </c>
      <c r="N3749">
        <v>1</v>
      </c>
      <c r="O3749" s="5">
        <f>($E3749/$D3749)*100</f>
        <v>1</v>
      </c>
      <c r="P3749">
        <f>AVERAGE($E3749,$N3749)</f>
        <v>13</v>
      </c>
      <c r="Q3749" t="s">
        <v>8317</v>
      </c>
      <c r="R3749" t="s">
        <v>8318</v>
      </c>
      <c r="S3749" t="s">
        <v>8271</v>
      </c>
      <c r="T3749" t="b">
        <v>0</v>
      </c>
    </row>
    <row r="3750" spans="1:20" ht="66" x14ac:dyDescent="0.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 s="9">
        <f>(I3750/86400)+25569+(-5/24)</f>
        <v>42416.040972222218</v>
      </c>
      <c r="K3750">
        <v>1453827436</v>
      </c>
      <c r="L3750" s="9">
        <f>($K3750/86400)+DATE(1970,1,1)</f>
        <v>42395.706435185188</v>
      </c>
      <c r="M3750" t="b">
        <v>0</v>
      </c>
      <c r="N3750">
        <v>52</v>
      </c>
      <c r="O3750" s="5">
        <f>($E3750/$D3750)*100</f>
        <v>103.52</v>
      </c>
      <c r="P3750">
        <f>AVERAGE($E3750,$N3750)</f>
        <v>2614</v>
      </c>
      <c r="Q3750" t="s">
        <v>8317</v>
      </c>
      <c r="R3750" t="s">
        <v>8359</v>
      </c>
      <c r="S3750" t="s">
        <v>8305</v>
      </c>
      <c r="T3750" t="b">
        <v>1</v>
      </c>
    </row>
    <row r="3751" spans="1:20" ht="49.5" x14ac:dyDescent="0.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 s="9">
        <f>(I3751/86400)+25569+(-5/24)</f>
        <v>42488.957638888889</v>
      </c>
      <c r="K3751">
        <v>1459220588</v>
      </c>
      <c r="L3751" s="9">
        <f>($K3751/86400)+DATE(1970,1,1)</f>
        <v>42458.127175925925</v>
      </c>
      <c r="M3751" t="b">
        <v>0</v>
      </c>
      <c r="N3751">
        <v>7</v>
      </c>
      <c r="O3751" s="5">
        <f>($E3751/$D3751)*100</f>
        <v>105</v>
      </c>
      <c r="P3751">
        <f>AVERAGE($E3751,$N3751)</f>
        <v>266</v>
      </c>
      <c r="Q3751" t="s">
        <v>8317</v>
      </c>
      <c r="R3751" t="s">
        <v>8359</v>
      </c>
      <c r="S3751" t="s">
        <v>8305</v>
      </c>
      <c r="T3751" t="b">
        <v>1</v>
      </c>
    </row>
    <row r="3752" spans="1:20" ht="115.5" x14ac:dyDescent="0.3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 s="9">
        <f>(I3752/86400)+25569+(-5/24)</f>
        <v>42045.124305555553</v>
      </c>
      <c r="K3752">
        <v>1421105608</v>
      </c>
      <c r="L3752" s="9">
        <f>($K3752/86400)+DATE(1970,1,1)</f>
        <v>42016.981574074074</v>
      </c>
      <c r="M3752" t="b">
        <v>0</v>
      </c>
      <c r="N3752">
        <v>28</v>
      </c>
      <c r="O3752" s="5">
        <f>($E3752/$D3752)*100</f>
        <v>100.44999999999999</v>
      </c>
      <c r="P3752">
        <f>AVERAGE($E3752,$N3752)</f>
        <v>3027.5</v>
      </c>
      <c r="Q3752" t="s">
        <v>8317</v>
      </c>
      <c r="R3752" t="s">
        <v>8359</v>
      </c>
      <c r="S3752" t="s">
        <v>8305</v>
      </c>
      <c r="T3752" t="b">
        <v>1</v>
      </c>
    </row>
    <row r="3753" spans="1:20" ht="49.5" x14ac:dyDescent="0.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 s="9">
        <f>(I3753/86400)+25569+(-5/24)</f>
        <v>42462.785567129627</v>
      </c>
      <c r="K3753">
        <v>1454460673</v>
      </c>
      <c r="L3753" s="9">
        <f>($K3753/86400)+DATE(1970,1,1)</f>
        <v>42403.035567129627</v>
      </c>
      <c r="M3753" t="b">
        <v>0</v>
      </c>
      <c r="N3753">
        <v>11</v>
      </c>
      <c r="O3753" s="5">
        <f>($E3753/$D3753)*100</f>
        <v>132.6</v>
      </c>
      <c r="P3753">
        <f>AVERAGE($E3753,$N3753)</f>
        <v>668.5</v>
      </c>
      <c r="Q3753" t="s">
        <v>8317</v>
      </c>
      <c r="R3753" t="s">
        <v>8359</v>
      </c>
      <c r="S3753" t="s">
        <v>8305</v>
      </c>
      <c r="T3753" t="b">
        <v>1</v>
      </c>
    </row>
    <row r="3754" spans="1:20" ht="66" x14ac:dyDescent="0.3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 s="9">
        <f>(I3754/86400)+25569+(-5/24)</f>
        <v>42659.666666666664</v>
      </c>
      <c r="K3754">
        <v>1473189335</v>
      </c>
      <c r="L3754" s="9">
        <f>($K3754/86400)+DATE(1970,1,1)</f>
        <v>42619.802488425921</v>
      </c>
      <c r="M3754" t="b">
        <v>0</v>
      </c>
      <c r="N3754">
        <v>15</v>
      </c>
      <c r="O3754" s="5">
        <f>($E3754/$D3754)*100</f>
        <v>112.99999999999999</v>
      </c>
      <c r="P3754">
        <f>AVERAGE($E3754,$N3754)</f>
        <v>290</v>
      </c>
      <c r="Q3754" t="s">
        <v>8317</v>
      </c>
      <c r="R3754" t="s">
        <v>8359</v>
      </c>
      <c r="S3754" t="s">
        <v>8305</v>
      </c>
      <c r="T3754" t="b">
        <v>1</v>
      </c>
    </row>
    <row r="3755" spans="1:20" ht="66" x14ac:dyDescent="0.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 s="9">
        <f>(I3755/86400)+25569+(-5/24)</f>
        <v>42157.791666666664</v>
      </c>
      <c r="K3755">
        <v>1430768800</v>
      </c>
      <c r="L3755" s="9">
        <f>($K3755/86400)+DATE(1970,1,1)</f>
        <v>42128.824074074073</v>
      </c>
      <c r="M3755" t="b">
        <v>0</v>
      </c>
      <c r="N3755">
        <v>30</v>
      </c>
      <c r="O3755" s="5">
        <f>($E3755/$D3755)*100</f>
        <v>103.34</v>
      </c>
      <c r="P3755">
        <f>AVERAGE($E3755,$N3755)</f>
        <v>2598.5</v>
      </c>
      <c r="Q3755" t="s">
        <v>8317</v>
      </c>
      <c r="R3755" t="s">
        <v>8359</v>
      </c>
      <c r="S3755" t="s">
        <v>8305</v>
      </c>
      <c r="T3755" t="b">
        <v>1</v>
      </c>
    </row>
    <row r="3756" spans="1:20" ht="49.5" x14ac:dyDescent="0.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 s="9">
        <f>(I3756/86400)+25569+(-5/24)</f>
        <v>41845.999305555553</v>
      </c>
      <c r="K3756">
        <v>1403125737</v>
      </c>
      <c r="L3756" s="9">
        <f>($K3756/86400)+DATE(1970,1,1)</f>
        <v>41808.881215277775</v>
      </c>
      <c r="M3756" t="b">
        <v>0</v>
      </c>
      <c r="N3756">
        <v>27</v>
      </c>
      <c r="O3756" s="5">
        <f>($E3756/$D3756)*100</f>
        <v>120</v>
      </c>
      <c r="P3756">
        <f>AVERAGE($E3756,$N3756)</f>
        <v>1513.5</v>
      </c>
      <c r="Q3756" t="s">
        <v>8317</v>
      </c>
      <c r="R3756" t="s">
        <v>8359</v>
      </c>
      <c r="S3756" t="s">
        <v>8305</v>
      </c>
      <c r="T3756" t="b">
        <v>1</v>
      </c>
    </row>
    <row r="3757" spans="1:20" ht="66" x14ac:dyDescent="0.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 s="9">
        <f>(I3757/86400)+25569+(-5/24)</f>
        <v>42475.658645833326</v>
      </c>
      <c r="K3757">
        <v>1458161307</v>
      </c>
      <c r="L3757" s="9">
        <f>($K3757/86400)+DATE(1970,1,1)</f>
        <v>42445.866979166662</v>
      </c>
      <c r="M3757" t="b">
        <v>0</v>
      </c>
      <c r="N3757">
        <v>28</v>
      </c>
      <c r="O3757" s="5">
        <f>($E3757/$D3757)*100</f>
        <v>129.63636363636363</v>
      </c>
      <c r="P3757">
        <f>AVERAGE($E3757,$N3757)</f>
        <v>370.5</v>
      </c>
      <c r="Q3757" t="s">
        <v>8317</v>
      </c>
      <c r="R3757" t="s">
        <v>8359</v>
      </c>
      <c r="S3757" t="s">
        <v>8305</v>
      </c>
      <c r="T3757" t="b">
        <v>1</v>
      </c>
    </row>
    <row r="3758" spans="1:20" ht="66" x14ac:dyDescent="0.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 s="9">
        <f>(I3758/86400)+25569+(-5/24)</f>
        <v>41801.606458333328</v>
      </c>
      <c r="K3758">
        <v>1399923198</v>
      </c>
      <c r="L3758" s="9">
        <f>($K3758/86400)+DATE(1970,1,1)</f>
        <v>41771.814791666664</v>
      </c>
      <c r="M3758" t="b">
        <v>0</v>
      </c>
      <c r="N3758">
        <v>17</v>
      </c>
      <c r="O3758" s="5">
        <f>($E3758/$D3758)*100</f>
        <v>101.11111111111111</v>
      </c>
      <c r="P3758">
        <f>AVERAGE($E3758,$N3758)</f>
        <v>2283.5</v>
      </c>
      <c r="Q3758" t="s">
        <v>8317</v>
      </c>
      <c r="R3758" t="s">
        <v>8359</v>
      </c>
      <c r="S3758" t="s">
        <v>8305</v>
      </c>
      <c r="T3758" t="b">
        <v>1</v>
      </c>
    </row>
    <row r="3759" spans="1:20" ht="49.5" x14ac:dyDescent="0.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 s="9">
        <f>(I3759/86400)+25569+(-5/24)</f>
        <v>41974.642534722218</v>
      </c>
      <c r="K3759">
        <v>1415737515</v>
      </c>
      <c r="L3759" s="9">
        <f>($K3759/86400)+DATE(1970,1,1)</f>
        <v>41954.850868055553</v>
      </c>
      <c r="M3759" t="b">
        <v>0</v>
      </c>
      <c r="N3759">
        <v>50</v>
      </c>
      <c r="O3759" s="5">
        <f>($E3759/$D3759)*100</f>
        <v>108.51428571428572</v>
      </c>
      <c r="P3759">
        <f>AVERAGE($E3759,$N3759)</f>
        <v>1924</v>
      </c>
      <c r="Q3759" t="s">
        <v>8317</v>
      </c>
      <c r="R3759" t="s">
        <v>8359</v>
      </c>
      <c r="S3759" t="s">
        <v>8305</v>
      </c>
      <c r="T3759" t="b">
        <v>1</v>
      </c>
    </row>
    <row r="3760" spans="1:20" ht="33" x14ac:dyDescent="0.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 s="9">
        <f>(I3760/86400)+25569+(-5/24)</f>
        <v>41778</v>
      </c>
      <c r="K3760">
        <v>1397819938</v>
      </c>
      <c r="L3760" s="9">
        <f>($K3760/86400)+DATE(1970,1,1)</f>
        <v>41747.471504629633</v>
      </c>
      <c r="M3760" t="b">
        <v>0</v>
      </c>
      <c r="N3760">
        <v>26</v>
      </c>
      <c r="O3760" s="5">
        <f>($E3760/$D3760)*100</f>
        <v>102.33333333333334</v>
      </c>
      <c r="P3760">
        <f>AVERAGE($E3760,$N3760)</f>
        <v>780.5</v>
      </c>
      <c r="Q3760" t="s">
        <v>8317</v>
      </c>
      <c r="R3760" t="s">
        <v>8359</v>
      </c>
      <c r="S3760" t="s">
        <v>8305</v>
      </c>
      <c r="T3760" t="b">
        <v>1</v>
      </c>
    </row>
    <row r="3761" spans="1:20" ht="33" x14ac:dyDescent="0.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 s="9">
        <f>(I3761/86400)+25569+(-5/24)</f>
        <v>42241.899918981479</v>
      </c>
      <c r="K3761">
        <v>1435372553</v>
      </c>
      <c r="L3761" s="9">
        <f>($K3761/86400)+DATE(1970,1,1)</f>
        <v>42182.108252314814</v>
      </c>
      <c r="M3761" t="b">
        <v>0</v>
      </c>
      <c r="N3761">
        <v>88</v>
      </c>
      <c r="O3761" s="5">
        <f>($E3761/$D3761)*100</f>
        <v>110.24425000000002</v>
      </c>
      <c r="P3761">
        <f>AVERAGE($E3761,$N3761)</f>
        <v>2248.8850000000002</v>
      </c>
      <c r="Q3761" t="s">
        <v>8317</v>
      </c>
      <c r="R3761" t="s">
        <v>8359</v>
      </c>
      <c r="S3761" t="s">
        <v>8305</v>
      </c>
      <c r="T3761" t="b">
        <v>1</v>
      </c>
    </row>
    <row r="3762" spans="1:20" ht="66" x14ac:dyDescent="0.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 s="9">
        <f>(I3762/86400)+25569+(-5/24)</f>
        <v>41764.316967592589</v>
      </c>
      <c r="K3762">
        <v>1397133386</v>
      </c>
      <c r="L3762" s="9">
        <f>($K3762/86400)+DATE(1970,1,1)</f>
        <v>41739.525300925925</v>
      </c>
      <c r="M3762" t="b">
        <v>0</v>
      </c>
      <c r="N3762">
        <v>91</v>
      </c>
      <c r="O3762" s="5">
        <f>($E3762/$D3762)*100</f>
        <v>101.0154</v>
      </c>
      <c r="P3762">
        <f>AVERAGE($E3762,$N3762)</f>
        <v>2570.8850000000002</v>
      </c>
      <c r="Q3762" t="s">
        <v>8317</v>
      </c>
      <c r="R3762" t="s">
        <v>8359</v>
      </c>
      <c r="S3762" t="s">
        <v>8305</v>
      </c>
      <c r="T3762" t="b">
        <v>1</v>
      </c>
    </row>
    <row r="3763" spans="1:20" ht="66" x14ac:dyDescent="0.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 s="9">
        <f>(I3763/86400)+25569+(-5/24)</f>
        <v>42226.749999999993</v>
      </c>
      <c r="K3763">
        <v>1434625937</v>
      </c>
      <c r="L3763" s="9">
        <f>($K3763/86400)+DATE(1970,1,1)</f>
        <v>42173.466863425929</v>
      </c>
      <c r="M3763" t="b">
        <v>0</v>
      </c>
      <c r="N3763">
        <v>3</v>
      </c>
      <c r="O3763" s="5">
        <f>($E3763/$D3763)*100</f>
        <v>100</v>
      </c>
      <c r="P3763">
        <f>AVERAGE($E3763,$N3763)</f>
        <v>251.5</v>
      </c>
      <c r="Q3763" t="s">
        <v>8317</v>
      </c>
      <c r="R3763" t="s">
        <v>8359</v>
      </c>
      <c r="S3763" t="s">
        <v>8305</v>
      </c>
      <c r="T3763" t="b">
        <v>1</v>
      </c>
    </row>
    <row r="3764" spans="1:20" ht="49.5" x14ac:dyDescent="0.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 s="9">
        <f>(I3764/86400)+25569+(-5/24)</f>
        <v>42218.605196759258</v>
      </c>
      <c r="K3764">
        <v>1436383889</v>
      </c>
      <c r="L3764" s="9">
        <f>($K3764/86400)+DATE(1970,1,1)</f>
        <v>42193.813530092593</v>
      </c>
      <c r="M3764" t="b">
        <v>0</v>
      </c>
      <c r="N3764">
        <v>28</v>
      </c>
      <c r="O3764" s="5">
        <f>($E3764/$D3764)*100</f>
        <v>106.24</v>
      </c>
      <c r="P3764">
        <f>AVERAGE($E3764,$N3764)</f>
        <v>678</v>
      </c>
      <c r="Q3764" t="s">
        <v>8317</v>
      </c>
      <c r="R3764" t="s">
        <v>8359</v>
      </c>
      <c r="S3764" t="s">
        <v>8305</v>
      </c>
      <c r="T3764" t="b">
        <v>1</v>
      </c>
    </row>
    <row r="3765" spans="1:20" ht="49.5" x14ac:dyDescent="0.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 s="9">
        <f>(I3765/86400)+25569+(-5/24)</f>
        <v>42095.500300925924</v>
      </c>
      <c r="K3765">
        <v>1425319226</v>
      </c>
      <c r="L3765" s="9">
        <f>($K3765/86400)+DATE(1970,1,1)</f>
        <v>42065.750300925924</v>
      </c>
      <c r="M3765" t="b">
        <v>0</v>
      </c>
      <c r="N3765">
        <v>77</v>
      </c>
      <c r="O3765" s="5">
        <f>($E3765/$D3765)*100</f>
        <v>100</v>
      </c>
      <c r="P3765">
        <f>AVERAGE($E3765,$N3765)</f>
        <v>2538.5</v>
      </c>
      <c r="Q3765" t="s">
        <v>8317</v>
      </c>
      <c r="R3765" t="s">
        <v>8359</v>
      </c>
      <c r="S3765" t="s">
        <v>8305</v>
      </c>
      <c r="T3765" t="b">
        <v>1</v>
      </c>
    </row>
    <row r="3766" spans="1:20" ht="49.5" x14ac:dyDescent="0.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 s="9">
        <f>(I3766/86400)+25569+(-5/24)</f>
        <v>42518.816666666666</v>
      </c>
      <c r="K3766">
        <v>1462824832</v>
      </c>
      <c r="L3766" s="9">
        <f>($K3766/86400)+DATE(1970,1,1)</f>
        <v>42499.842962962968</v>
      </c>
      <c r="M3766" t="b">
        <v>0</v>
      </c>
      <c r="N3766">
        <v>27</v>
      </c>
      <c r="O3766" s="5">
        <f>($E3766/$D3766)*100</f>
        <v>100</v>
      </c>
      <c r="P3766">
        <f>AVERAGE($E3766,$N3766)</f>
        <v>763.5</v>
      </c>
      <c r="Q3766" t="s">
        <v>8317</v>
      </c>
      <c r="R3766" t="s">
        <v>8359</v>
      </c>
      <c r="S3766" t="s">
        <v>8305</v>
      </c>
      <c r="T3766" t="b">
        <v>1</v>
      </c>
    </row>
    <row r="3767" spans="1:20" ht="66" x14ac:dyDescent="0.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 s="9">
        <f>(I3767/86400)+25569+(-5/24)</f>
        <v>41850.568078703705</v>
      </c>
      <c r="K3767">
        <v>1404153482</v>
      </c>
      <c r="L3767" s="9">
        <f>($K3767/86400)+DATE(1970,1,1)</f>
        <v>41820.776412037041</v>
      </c>
      <c r="M3767" t="b">
        <v>0</v>
      </c>
      <c r="N3767">
        <v>107</v>
      </c>
      <c r="O3767" s="5">
        <f>($E3767/$D3767)*100</f>
        <v>113.45714285714286</v>
      </c>
      <c r="P3767">
        <f>AVERAGE($E3767,$N3767)</f>
        <v>4024.5</v>
      </c>
      <c r="Q3767" t="s">
        <v>8317</v>
      </c>
      <c r="R3767" t="s">
        <v>8359</v>
      </c>
      <c r="S3767" t="s">
        <v>8305</v>
      </c>
      <c r="T3767" t="b">
        <v>1</v>
      </c>
    </row>
    <row r="3768" spans="1:20" ht="49.5" x14ac:dyDescent="0.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 s="9">
        <f>(I3768/86400)+25569+(-5/24)</f>
        <v>41822.958854166667</v>
      </c>
      <c r="K3768">
        <v>1401336045</v>
      </c>
      <c r="L3768" s="9">
        <f>($K3768/86400)+DATE(1970,1,1)</f>
        <v>41788.167187500003</v>
      </c>
      <c r="M3768" t="b">
        <v>0</v>
      </c>
      <c r="N3768">
        <v>96</v>
      </c>
      <c r="O3768" s="5">
        <f>($E3768/$D3768)*100</f>
        <v>102.65010000000001</v>
      </c>
      <c r="P3768">
        <f>AVERAGE($E3768,$N3768)</f>
        <v>5180.5050000000001</v>
      </c>
      <c r="Q3768" t="s">
        <v>8317</v>
      </c>
      <c r="R3768" t="s">
        <v>8359</v>
      </c>
      <c r="S3768" t="s">
        <v>8305</v>
      </c>
      <c r="T3768" t="b">
        <v>1</v>
      </c>
    </row>
    <row r="3769" spans="1:20" ht="66" x14ac:dyDescent="0.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 s="9">
        <f>(I3769/86400)+25569+(-5/24)</f>
        <v>42063.999305555553</v>
      </c>
      <c r="K3769">
        <v>1423960097</v>
      </c>
      <c r="L3769" s="9">
        <f>($K3769/86400)+DATE(1970,1,1)</f>
        <v>42050.019641203704</v>
      </c>
      <c r="M3769" t="b">
        <v>0</v>
      </c>
      <c r="N3769">
        <v>56</v>
      </c>
      <c r="O3769" s="5">
        <f>($E3769/$D3769)*100</f>
        <v>116.75</v>
      </c>
      <c r="P3769">
        <f>AVERAGE($E3769,$N3769)</f>
        <v>1195.5</v>
      </c>
      <c r="Q3769" t="s">
        <v>8317</v>
      </c>
      <c r="R3769" t="s">
        <v>8359</v>
      </c>
      <c r="S3769" t="s">
        <v>8305</v>
      </c>
      <c r="T3769" t="b">
        <v>1</v>
      </c>
    </row>
    <row r="3770" spans="1:20" ht="66" x14ac:dyDescent="0.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 s="9">
        <f>(I3770/86400)+25569+(-5/24)</f>
        <v>41802.519560185181</v>
      </c>
      <c r="K3770">
        <v>1400002090</v>
      </c>
      <c r="L3770" s="9">
        <f>($K3770/86400)+DATE(1970,1,1)</f>
        <v>41772.727893518517</v>
      </c>
      <c r="M3770" t="b">
        <v>0</v>
      </c>
      <c r="N3770">
        <v>58</v>
      </c>
      <c r="O3770" s="5">
        <f>($E3770/$D3770)*100</f>
        <v>107.65274999999998</v>
      </c>
      <c r="P3770">
        <f>AVERAGE($E3770,$N3770)</f>
        <v>2182.0549999999998</v>
      </c>
      <c r="Q3770" t="s">
        <v>8317</v>
      </c>
      <c r="R3770" t="s">
        <v>8359</v>
      </c>
      <c r="S3770" t="s">
        <v>8305</v>
      </c>
      <c r="T3770" t="b">
        <v>1</v>
      </c>
    </row>
    <row r="3771" spans="1:20" ht="49.5" x14ac:dyDescent="0.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 s="9">
        <f>(I3771/86400)+25569+(-5/24)</f>
        <v>42475.389803240738</v>
      </c>
      <c r="K3771">
        <v>1458138079</v>
      </c>
      <c r="L3771" s="9">
        <f>($K3771/86400)+DATE(1970,1,1)</f>
        <v>42445.598136574074</v>
      </c>
      <c r="M3771" t="b">
        <v>0</v>
      </c>
      <c r="N3771">
        <v>15</v>
      </c>
      <c r="O3771" s="5">
        <f>($E3771/$D3771)*100</f>
        <v>100</v>
      </c>
      <c r="P3771">
        <f>AVERAGE($E3771,$N3771)</f>
        <v>557.5</v>
      </c>
      <c r="Q3771" t="s">
        <v>8317</v>
      </c>
      <c r="R3771" t="s">
        <v>8359</v>
      </c>
      <c r="S3771" t="s">
        <v>8305</v>
      </c>
      <c r="T3771" t="b">
        <v>1</v>
      </c>
    </row>
    <row r="3772" spans="1:20" ht="66" x14ac:dyDescent="0.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 s="9">
        <f>(I3772/86400)+25569+(-5/24)</f>
        <v>42168.722337962965</v>
      </c>
      <c r="K3772">
        <v>1431642010</v>
      </c>
      <c r="L3772" s="9">
        <f>($K3772/86400)+DATE(1970,1,1)</f>
        <v>42138.930671296301</v>
      </c>
      <c r="M3772" t="b">
        <v>0</v>
      </c>
      <c r="N3772">
        <v>20</v>
      </c>
      <c r="O3772" s="5">
        <f>($E3772/$D3772)*100</f>
        <v>100</v>
      </c>
      <c r="P3772">
        <f>AVERAGE($E3772,$N3772)</f>
        <v>1010</v>
      </c>
      <c r="Q3772" t="s">
        <v>8317</v>
      </c>
      <c r="R3772" t="s">
        <v>8359</v>
      </c>
      <c r="S3772" t="s">
        <v>8305</v>
      </c>
      <c r="T3772" t="b">
        <v>1</v>
      </c>
    </row>
    <row r="3773" spans="1:20" ht="33" x14ac:dyDescent="0.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 s="9">
        <f>(I3773/86400)+25569+(-5/24)</f>
        <v>42507.791666666664</v>
      </c>
      <c r="K3773">
        <v>1462307652</v>
      </c>
      <c r="L3773" s="9">
        <f>($K3773/86400)+DATE(1970,1,1)</f>
        <v>42493.857083333336</v>
      </c>
      <c r="M3773" t="b">
        <v>0</v>
      </c>
      <c r="N3773">
        <v>38</v>
      </c>
      <c r="O3773" s="5">
        <f>($E3773/$D3773)*100</f>
        <v>146</v>
      </c>
      <c r="P3773">
        <f>AVERAGE($E3773,$N3773)</f>
        <v>749</v>
      </c>
      <c r="Q3773" t="s">
        <v>8317</v>
      </c>
      <c r="R3773" t="s">
        <v>8359</v>
      </c>
      <c r="S3773" t="s">
        <v>8305</v>
      </c>
      <c r="T3773" t="b">
        <v>1</v>
      </c>
    </row>
    <row r="3774" spans="1:20" ht="49.5" x14ac:dyDescent="0.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 s="9">
        <f>(I3774/86400)+25569+(-5/24)</f>
        <v>42703.041666666664</v>
      </c>
      <c r="K3774">
        <v>1478616506</v>
      </c>
      <c r="L3774" s="9">
        <f>($K3774/86400)+DATE(1970,1,1)</f>
        <v>42682.616967592592</v>
      </c>
      <c r="M3774" t="b">
        <v>0</v>
      </c>
      <c r="N3774">
        <v>33</v>
      </c>
      <c r="O3774" s="5">
        <f>($E3774/$D3774)*100</f>
        <v>110.2</v>
      </c>
      <c r="P3774">
        <f>AVERAGE($E3774,$N3774)</f>
        <v>2771.5</v>
      </c>
      <c r="Q3774" t="s">
        <v>8317</v>
      </c>
      <c r="R3774" t="s">
        <v>8359</v>
      </c>
      <c r="S3774" t="s">
        <v>8305</v>
      </c>
      <c r="T3774" t="b">
        <v>1</v>
      </c>
    </row>
    <row r="3775" spans="1:20" ht="33" x14ac:dyDescent="0.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 s="9">
        <f>(I3775/86400)+25569+(-5/24)</f>
        <v>42688.880555555552</v>
      </c>
      <c r="K3775">
        <v>1476317247</v>
      </c>
      <c r="L3775" s="9">
        <f>($K3775/86400)+DATE(1970,1,1)</f>
        <v>42656.005173611113</v>
      </c>
      <c r="M3775" t="b">
        <v>0</v>
      </c>
      <c r="N3775">
        <v>57</v>
      </c>
      <c r="O3775" s="5">
        <f>($E3775/$D3775)*100</f>
        <v>108.2</v>
      </c>
      <c r="P3775">
        <f>AVERAGE($E3775,$N3775)</f>
        <v>2733.5</v>
      </c>
      <c r="Q3775" t="s">
        <v>8317</v>
      </c>
      <c r="R3775" t="s">
        <v>8359</v>
      </c>
      <c r="S3775" t="s">
        <v>8305</v>
      </c>
      <c r="T3775" t="b">
        <v>1</v>
      </c>
    </row>
    <row r="3776" spans="1:20" ht="66" x14ac:dyDescent="0.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 s="9">
        <f>(I3776/86400)+25569+(-5/24)</f>
        <v>42103.583969907406</v>
      </c>
      <c r="K3776">
        <v>1427223655</v>
      </c>
      <c r="L3776" s="9">
        <f>($K3776/86400)+DATE(1970,1,1)</f>
        <v>42087.792303240742</v>
      </c>
      <c r="M3776" t="b">
        <v>0</v>
      </c>
      <c r="N3776">
        <v>25</v>
      </c>
      <c r="O3776" s="5">
        <f>($E3776/$D3776)*100</f>
        <v>100</v>
      </c>
      <c r="P3776">
        <f>AVERAGE($E3776,$N3776)</f>
        <v>1262.5</v>
      </c>
      <c r="Q3776" t="s">
        <v>8317</v>
      </c>
      <c r="R3776" t="s">
        <v>8359</v>
      </c>
      <c r="S3776" t="s">
        <v>8305</v>
      </c>
      <c r="T3776" t="b">
        <v>1</v>
      </c>
    </row>
    <row r="3777" spans="1:20" ht="66" x14ac:dyDescent="0.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 s="9">
        <f>(I3777/86400)+25569+(-5/24)</f>
        <v>42102.958333333336</v>
      </c>
      <c r="K3777">
        <v>1426199843</v>
      </c>
      <c r="L3777" s="9">
        <f>($K3777/86400)+DATE(1970,1,1)</f>
        <v>42075.942627314813</v>
      </c>
      <c r="M3777" t="b">
        <v>0</v>
      </c>
      <c r="N3777">
        <v>14</v>
      </c>
      <c r="O3777" s="5">
        <f>($E3777/$D3777)*100</f>
        <v>100.25</v>
      </c>
      <c r="P3777">
        <f>AVERAGE($E3777,$N3777)</f>
        <v>1009.5</v>
      </c>
      <c r="Q3777" t="s">
        <v>8317</v>
      </c>
      <c r="R3777" t="s">
        <v>8359</v>
      </c>
      <c r="S3777" t="s">
        <v>8305</v>
      </c>
      <c r="T3777" t="b">
        <v>1</v>
      </c>
    </row>
    <row r="3778" spans="1:20" ht="66" x14ac:dyDescent="0.3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 s="9">
        <f>(I3778/86400)+25569+(-5/24)</f>
        <v>41851.833333333328</v>
      </c>
      <c r="K3778">
        <v>1403599778</v>
      </c>
      <c r="L3778" s="9">
        <f>($K3778/86400)+DATE(1970,1,1)</f>
        <v>41814.367800925924</v>
      </c>
      <c r="M3778" t="b">
        <v>0</v>
      </c>
      <c r="N3778">
        <v>94</v>
      </c>
      <c r="O3778" s="5">
        <f>($E3778/$D3778)*100</f>
        <v>106.71250000000001</v>
      </c>
      <c r="P3778">
        <f>AVERAGE($E3778,$N3778)</f>
        <v>4315.5</v>
      </c>
      <c r="Q3778" t="s">
        <v>8317</v>
      </c>
      <c r="R3778" t="s">
        <v>8359</v>
      </c>
      <c r="S3778" t="s">
        <v>8305</v>
      </c>
      <c r="T3778" t="b">
        <v>1</v>
      </c>
    </row>
    <row r="3779" spans="1:20" ht="49.5" x14ac:dyDescent="0.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 s="9">
        <f>(I3779/86400)+25569+(-5/24)</f>
        <v>41908.958333333328</v>
      </c>
      <c r="K3779">
        <v>1409884821</v>
      </c>
      <c r="L3779" s="9">
        <f>($K3779/86400)+DATE(1970,1,1)</f>
        <v>41887.111354166671</v>
      </c>
      <c r="M3779" t="b">
        <v>0</v>
      </c>
      <c r="N3779">
        <v>59</v>
      </c>
      <c r="O3779" s="5">
        <f>($E3779/$D3779)*100</f>
        <v>143.19999999999999</v>
      </c>
      <c r="P3779">
        <f>AVERAGE($E3779,$N3779)</f>
        <v>1461.5</v>
      </c>
      <c r="Q3779" t="s">
        <v>8317</v>
      </c>
      <c r="R3779" t="s">
        <v>8359</v>
      </c>
      <c r="S3779" t="s">
        <v>8305</v>
      </c>
      <c r="T3779" t="b">
        <v>1</v>
      </c>
    </row>
    <row r="3780" spans="1:20" ht="33" x14ac:dyDescent="0.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 s="9">
        <f>(I3780/86400)+25569+(-5/24)</f>
        <v>42049.610879629625</v>
      </c>
      <c r="K3780">
        <v>1418758780</v>
      </c>
      <c r="L3780" s="9">
        <f>($K3780/86400)+DATE(1970,1,1)</f>
        <v>41989.819212962961</v>
      </c>
      <c r="M3780" t="b">
        <v>0</v>
      </c>
      <c r="N3780">
        <v>36</v>
      </c>
      <c r="O3780" s="5">
        <f>($E3780/$D3780)*100</f>
        <v>105.04166666666667</v>
      </c>
      <c r="P3780">
        <f>AVERAGE($E3780,$N3780)</f>
        <v>1278.5</v>
      </c>
      <c r="Q3780" t="s">
        <v>8317</v>
      </c>
      <c r="R3780" t="s">
        <v>8359</v>
      </c>
      <c r="S3780" t="s">
        <v>8305</v>
      </c>
      <c r="T3780" t="b">
        <v>1</v>
      </c>
    </row>
    <row r="3781" spans="1:20" ht="33" x14ac:dyDescent="0.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 s="9">
        <f>(I3781/86400)+25569+(-5/24)</f>
        <v>42455.485416666663</v>
      </c>
      <c r="K3781">
        <v>1456421940</v>
      </c>
      <c r="L3781" s="9">
        <f>($K3781/86400)+DATE(1970,1,1)</f>
        <v>42425.735416666663</v>
      </c>
      <c r="M3781" t="b">
        <v>0</v>
      </c>
      <c r="N3781">
        <v>115</v>
      </c>
      <c r="O3781" s="5">
        <f>($E3781/$D3781)*100</f>
        <v>103.98</v>
      </c>
      <c r="P3781">
        <f>AVERAGE($E3781,$N3781)</f>
        <v>7856</v>
      </c>
      <c r="Q3781" t="s">
        <v>8317</v>
      </c>
      <c r="R3781" t="s">
        <v>8359</v>
      </c>
      <c r="S3781" t="s">
        <v>8305</v>
      </c>
      <c r="T3781" t="b">
        <v>1</v>
      </c>
    </row>
    <row r="3782" spans="1:20" ht="49.5" x14ac:dyDescent="0.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 s="9">
        <f>(I3782/86400)+25569+(-5/24)</f>
        <v>42198.629166666666</v>
      </c>
      <c r="K3782">
        <v>1433999785</v>
      </c>
      <c r="L3782" s="9">
        <f>($K3782/86400)+DATE(1970,1,1)</f>
        <v>42166.219733796301</v>
      </c>
      <c r="M3782" t="b">
        <v>0</v>
      </c>
      <c r="N3782">
        <v>30</v>
      </c>
      <c r="O3782" s="5">
        <f>($E3782/$D3782)*100</f>
        <v>120</v>
      </c>
      <c r="P3782">
        <f>AVERAGE($E3782,$N3782)</f>
        <v>1515</v>
      </c>
      <c r="Q3782" t="s">
        <v>8317</v>
      </c>
      <c r="R3782" t="s">
        <v>8359</v>
      </c>
      <c r="S3782" t="s">
        <v>8305</v>
      </c>
      <c r="T3782" t="b">
        <v>1</v>
      </c>
    </row>
    <row r="3783" spans="1:20" ht="66" x14ac:dyDescent="0.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 s="9">
        <f>(I3783/86400)+25569+(-5/24)</f>
        <v>41890.674594907403</v>
      </c>
      <c r="K3783">
        <v>1408050685</v>
      </c>
      <c r="L3783" s="9">
        <f>($K3783/86400)+DATE(1970,1,1)</f>
        <v>41865.882928240739</v>
      </c>
      <c r="M3783" t="b">
        <v>0</v>
      </c>
      <c r="N3783">
        <v>52</v>
      </c>
      <c r="O3783" s="5">
        <f>($E3783/$D3783)*100</f>
        <v>109.66666666666667</v>
      </c>
      <c r="P3783">
        <f>AVERAGE($E3783,$N3783)</f>
        <v>2493.5</v>
      </c>
      <c r="Q3783" t="s">
        <v>8317</v>
      </c>
      <c r="R3783" t="s">
        <v>8359</v>
      </c>
      <c r="S3783" t="s">
        <v>8305</v>
      </c>
      <c r="T3783" t="b">
        <v>1</v>
      </c>
    </row>
    <row r="3784" spans="1:20" ht="66" x14ac:dyDescent="0.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 s="9">
        <f>(I3784/86400)+25569+(-5/24)</f>
        <v>42575.749999999993</v>
      </c>
      <c r="K3784">
        <v>1466887297</v>
      </c>
      <c r="L3784" s="9">
        <f>($K3784/86400)+DATE(1970,1,1)</f>
        <v>42546.862233796295</v>
      </c>
      <c r="M3784" t="b">
        <v>0</v>
      </c>
      <c r="N3784">
        <v>27</v>
      </c>
      <c r="O3784" s="5">
        <f>($E3784/$D3784)*100</f>
        <v>101.75</v>
      </c>
      <c r="P3784">
        <f>AVERAGE($E3784,$N3784)</f>
        <v>1031</v>
      </c>
      <c r="Q3784" t="s">
        <v>8317</v>
      </c>
      <c r="R3784" t="s">
        <v>8359</v>
      </c>
      <c r="S3784" t="s">
        <v>8305</v>
      </c>
      <c r="T3784" t="b">
        <v>1</v>
      </c>
    </row>
    <row r="3785" spans="1:20" ht="49.5" x14ac:dyDescent="0.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 s="9">
        <f>(I3785/86400)+25569+(-5/24)</f>
        <v>42444.458333333336</v>
      </c>
      <c r="K3785">
        <v>1455938520</v>
      </c>
      <c r="L3785" s="9">
        <f>($K3785/86400)+DATE(1970,1,1)</f>
        <v>42420.140277777777</v>
      </c>
      <c r="M3785" t="b">
        <v>0</v>
      </c>
      <c r="N3785">
        <v>24</v>
      </c>
      <c r="O3785" s="5">
        <f>($E3785/$D3785)*100</f>
        <v>128.91666666666666</v>
      </c>
      <c r="P3785">
        <f>AVERAGE($E3785,$N3785)</f>
        <v>785.5</v>
      </c>
      <c r="Q3785" t="s">
        <v>8317</v>
      </c>
      <c r="R3785" t="s">
        <v>8359</v>
      </c>
      <c r="S3785" t="s">
        <v>8305</v>
      </c>
      <c r="T3785" t="b">
        <v>1</v>
      </c>
    </row>
    <row r="3786" spans="1:20" ht="66" x14ac:dyDescent="0.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 s="9">
        <f>(I3786/86400)+25569+(-5/24)</f>
        <v>42561.772361111107</v>
      </c>
      <c r="K3786">
        <v>1465601532</v>
      </c>
      <c r="L3786" s="9">
        <f>($K3786/86400)+DATE(1970,1,1)</f>
        <v>42531.980694444443</v>
      </c>
      <c r="M3786" t="b">
        <v>0</v>
      </c>
      <c r="N3786">
        <v>10</v>
      </c>
      <c r="O3786" s="5">
        <f>($E3786/$D3786)*100</f>
        <v>114.99999999999999</v>
      </c>
      <c r="P3786">
        <f>AVERAGE($E3786,$N3786)</f>
        <v>580</v>
      </c>
      <c r="Q3786" t="s">
        <v>8317</v>
      </c>
      <c r="R3786" t="s">
        <v>8359</v>
      </c>
      <c r="S3786" t="s">
        <v>8305</v>
      </c>
      <c r="T3786" t="b">
        <v>1</v>
      </c>
    </row>
    <row r="3787" spans="1:20" ht="66" x14ac:dyDescent="0.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 s="9">
        <f>(I3787/86400)+25569+(-5/24)</f>
        <v>42584.210416666661</v>
      </c>
      <c r="K3787">
        <v>1467040769</v>
      </c>
      <c r="L3787" s="9">
        <f>($K3787/86400)+DATE(1970,1,1)</f>
        <v>42548.63853009259</v>
      </c>
      <c r="M3787" t="b">
        <v>0</v>
      </c>
      <c r="N3787">
        <v>30</v>
      </c>
      <c r="O3787" s="5">
        <f>($E3787/$D3787)*100</f>
        <v>150.75</v>
      </c>
      <c r="P3787">
        <f>AVERAGE($E3787,$N3787)</f>
        <v>1522.5</v>
      </c>
      <c r="Q3787" t="s">
        <v>8317</v>
      </c>
      <c r="R3787" t="s">
        <v>8359</v>
      </c>
      <c r="S3787" t="s">
        <v>8305</v>
      </c>
      <c r="T3787" t="b">
        <v>1</v>
      </c>
    </row>
    <row r="3788" spans="1:20" ht="49.5" x14ac:dyDescent="0.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 s="9">
        <f>(I3788/86400)+25569+(-5/24)</f>
        <v>42516.829571759255</v>
      </c>
      <c r="K3788">
        <v>1461718475</v>
      </c>
      <c r="L3788" s="9">
        <f>($K3788/86400)+DATE(1970,1,1)</f>
        <v>42487.037905092591</v>
      </c>
      <c r="M3788" t="b">
        <v>0</v>
      </c>
      <c r="N3788">
        <v>71</v>
      </c>
      <c r="O3788" s="5">
        <f>($E3788/$D3788)*100</f>
        <v>110.96666666666665</v>
      </c>
      <c r="P3788">
        <f>AVERAGE($E3788,$N3788)</f>
        <v>3364.5</v>
      </c>
      <c r="Q3788" t="s">
        <v>8317</v>
      </c>
      <c r="R3788" t="s">
        <v>8359</v>
      </c>
      <c r="S3788" t="s">
        <v>8305</v>
      </c>
      <c r="T3788" t="b">
        <v>1</v>
      </c>
    </row>
    <row r="3789" spans="1:20" ht="49.5" x14ac:dyDescent="0.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 s="9">
        <f>(I3789/86400)+25569+(-5/24)</f>
        <v>42195.957638888889</v>
      </c>
      <c r="K3789">
        <v>1434113406</v>
      </c>
      <c r="L3789" s="9">
        <f>($K3789/86400)+DATE(1970,1,1)</f>
        <v>42167.534791666665</v>
      </c>
      <c r="M3789" t="b">
        <v>0</v>
      </c>
      <c r="N3789">
        <v>10</v>
      </c>
      <c r="O3789" s="5">
        <f>($E3789/$D3789)*100</f>
        <v>100.28571428571429</v>
      </c>
      <c r="P3789">
        <f>AVERAGE($E3789,$N3789)</f>
        <v>180.5</v>
      </c>
      <c r="Q3789" t="s">
        <v>8317</v>
      </c>
      <c r="R3789" t="s">
        <v>8359</v>
      </c>
      <c r="S3789" t="s">
        <v>8305</v>
      </c>
      <c r="T3789" t="b">
        <v>1</v>
      </c>
    </row>
    <row r="3790" spans="1:20" ht="82.5" x14ac:dyDescent="0.3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 s="9">
        <f>(I3790/86400)+25569+(-5/24)</f>
        <v>42361.470833333333</v>
      </c>
      <c r="K3790">
        <v>1448469719</v>
      </c>
      <c r="L3790" s="9">
        <f>($K3790/86400)+DATE(1970,1,1)</f>
        <v>42333.695821759262</v>
      </c>
      <c r="M3790" t="b">
        <v>0</v>
      </c>
      <c r="N3790">
        <v>1</v>
      </c>
      <c r="O3790" s="5">
        <f>($E3790/$D3790)*100</f>
        <v>0.66666666666666674</v>
      </c>
      <c r="P3790">
        <f>AVERAGE($E3790,$N3790)</f>
        <v>250.5</v>
      </c>
      <c r="Q3790" t="s">
        <v>8317</v>
      </c>
      <c r="R3790" t="s">
        <v>8359</v>
      </c>
      <c r="S3790" t="s">
        <v>8305</v>
      </c>
      <c r="T3790" t="b">
        <v>0</v>
      </c>
    </row>
    <row r="3791" spans="1:20" ht="49.5" x14ac:dyDescent="0.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 s="9">
        <f>(I3791/86400)+25569+(-5/24)</f>
        <v>42170.590486111112</v>
      </c>
      <c r="K3791">
        <v>1431630618</v>
      </c>
      <c r="L3791" s="9">
        <f>($K3791/86400)+DATE(1970,1,1)</f>
        <v>42138.798819444448</v>
      </c>
      <c r="M3791" t="b">
        <v>0</v>
      </c>
      <c r="N3791">
        <v>4</v>
      </c>
      <c r="O3791" s="5">
        <f>($E3791/$D3791)*100</f>
        <v>3.267605633802817</v>
      </c>
      <c r="P3791">
        <f>AVERAGE($E3791,$N3791)</f>
        <v>60</v>
      </c>
      <c r="Q3791" t="s">
        <v>8317</v>
      </c>
      <c r="R3791" t="s">
        <v>8359</v>
      </c>
      <c r="S3791" t="s">
        <v>8305</v>
      </c>
      <c r="T3791" t="b">
        <v>0</v>
      </c>
    </row>
    <row r="3792" spans="1:20" ht="66" x14ac:dyDescent="0.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 s="9">
        <f>(I3792/86400)+25569+(-5/24)</f>
        <v>42696.5002662037</v>
      </c>
      <c r="K3792">
        <v>1477238423</v>
      </c>
      <c r="L3792" s="9">
        <f>($K3792/86400)+DATE(1970,1,1)</f>
        <v>42666.666932870372</v>
      </c>
      <c r="M3792" t="b">
        <v>0</v>
      </c>
      <c r="N3792">
        <v>0</v>
      </c>
      <c r="O3792" s="5">
        <f>($E3792/$D3792)*100</f>
        <v>0</v>
      </c>
      <c r="P3792">
        <f>AVERAGE($E3792,$N3792)</f>
        <v>0</v>
      </c>
      <c r="Q3792" t="s">
        <v>8317</v>
      </c>
      <c r="R3792" t="s">
        <v>8359</v>
      </c>
      <c r="S3792" t="s">
        <v>8305</v>
      </c>
      <c r="T3792" t="b">
        <v>0</v>
      </c>
    </row>
    <row r="3793" spans="1:20" ht="33" x14ac:dyDescent="0.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 s="9">
        <f>(I3793/86400)+25569+(-5/24)</f>
        <v>41826.4837037037</v>
      </c>
      <c r="K3793">
        <v>1399480592</v>
      </c>
      <c r="L3793" s="9">
        <f>($K3793/86400)+DATE(1970,1,1)</f>
        <v>41766.692037037035</v>
      </c>
      <c r="M3793" t="b">
        <v>0</v>
      </c>
      <c r="N3793">
        <v>0</v>
      </c>
      <c r="O3793" s="5">
        <f>($E3793/$D3793)*100</f>
        <v>0</v>
      </c>
      <c r="P3793">
        <f>AVERAGE($E3793,$N3793)</f>
        <v>0</v>
      </c>
      <c r="Q3793" t="s">
        <v>8317</v>
      </c>
      <c r="R3793" t="s">
        <v>8359</v>
      </c>
      <c r="S3793" t="s">
        <v>8305</v>
      </c>
      <c r="T3793" t="b">
        <v>0</v>
      </c>
    </row>
    <row r="3794" spans="1:20" ht="33" x14ac:dyDescent="0.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 s="9">
        <f>(I3794/86400)+25569+(-5/24)</f>
        <v>42200.238680555551</v>
      </c>
      <c r="K3794">
        <v>1434365022</v>
      </c>
      <c r="L3794" s="9">
        <f>($K3794/86400)+DATE(1970,1,1)</f>
        <v>42170.447013888886</v>
      </c>
      <c r="M3794" t="b">
        <v>0</v>
      </c>
      <c r="N3794">
        <v>2</v>
      </c>
      <c r="O3794" s="5">
        <f>($E3794/$D3794)*100</f>
        <v>0.27999999999999997</v>
      </c>
      <c r="P3794">
        <f>AVERAGE($E3794,$N3794)</f>
        <v>18.5</v>
      </c>
      <c r="Q3794" t="s">
        <v>8317</v>
      </c>
      <c r="R3794" t="s">
        <v>8359</v>
      </c>
      <c r="S3794" t="s">
        <v>8305</v>
      </c>
      <c r="T3794" t="b">
        <v>0</v>
      </c>
    </row>
    <row r="3795" spans="1:20" ht="66" x14ac:dyDescent="0.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 s="9">
        <f>(I3795/86400)+25569+(-5/24)</f>
        <v>41989.73065972222</v>
      </c>
      <c r="K3795">
        <v>1416954729</v>
      </c>
      <c r="L3795" s="9">
        <f>($K3795/86400)+DATE(1970,1,1)</f>
        <v>41968.938993055555</v>
      </c>
      <c r="M3795" t="b">
        <v>0</v>
      </c>
      <c r="N3795">
        <v>24</v>
      </c>
      <c r="O3795" s="5">
        <f>($E3795/$D3795)*100</f>
        <v>59.657142857142851</v>
      </c>
      <c r="P3795">
        <f>AVERAGE($E3795,$N3795)</f>
        <v>2100</v>
      </c>
      <c r="Q3795" t="s">
        <v>8317</v>
      </c>
      <c r="R3795" t="s">
        <v>8359</v>
      </c>
      <c r="S3795" t="s">
        <v>8305</v>
      </c>
      <c r="T3795" t="b">
        <v>0</v>
      </c>
    </row>
    <row r="3796" spans="1:20" ht="66" x14ac:dyDescent="0.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 s="9">
        <f>(I3796/86400)+25569+(-5/24)</f>
        <v>42162.372152777774</v>
      </c>
      <c r="K3796">
        <v>1431093354</v>
      </c>
      <c r="L3796" s="9">
        <f>($K3796/86400)+DATE(1970,1,1)</f>
        <v>42132.58048611111</v>
      </c>
      <c r="M3796" t="b">
        <v>0</v>
      </c>
      <c r="N3796">
        <v>1</v>
      </c>
      <c r="O3796" s="5">
        <f>($E3796/$D3796)*100</f>
        <v>1</v>
      </c>
      <c r="P3796">
        <f>AVERAGE($E3796,$N3796)</f>
        <v>25.5</v>
      </c>
      <c r="Q3796" t="s">
        <v>8317</v>
      </c>
      <c r="R3796" t="s">
        <v>8359</v>
      </c>
      <c r="S3796" t="s">
        <v>8305</v>
      </c>
      <c r="T3796" t="b">
        <v>0</v>
      </c>
    </row>
    <row r="3797" spans="1:20" ht="49.5" x14ac:dyDescent="0.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 s="9">
        <f>(I3797/86400)+25569+(-5/24)</f>
        <v>42244.729166666664</v>
      </c>
      <c r="K3797">
        <v>1437042490</v>
      </c>
      <c r="L3797" s="9">
        <f>($K3797/86400)+DATE(1970,1,1)</f>
        <v>42201.436226851853</v>
      </c>
      <c r="M3797" t="b">
        <v>0</v>
      </c>
      <c r="N3797">
        <v>2</v>
      </c>
      <c r="O3797" s="5">
        <f>($E3797/$D3797)*100</f>
        <v>1.6666666666666667</v>
      </c>
      <c r="P3797">
        <f>AVERAGE($E3797,$N3797)</f>
        <v>6</v>
      </c>
      <c r="Q3797" t="s">
        <v>8317</v>
      </c>
      <c r="R3797" t="s">
        <v>8359</v>
      </c>
      <c r="S3797" t="s">
        <v>8305</v>
      </c>
      <c r="T3797" t="b">
        <v>0</v>
      </c>
    </row>
    <row r="3798" spans="1:20" ht="66" x14ac:dyDescent="0.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 s="9">
        <f>(I3798/86400)+25569+(-5/24)</f>
        <v>42748.821250000001</v>
      </c>
      <c r="K3798">
        <v>1479170556</v>
      </c>
      <c r="L3798" s="9">
        <f>($K3798/86400)+DATE(1970,1,1)</f>
        <v>42689.029583333337</v>
      </c>
      <c r="M3798" t="b">
        <v>0</v>
      </c>
      <c r="N3798">
        <v>1</v>
      </c>
      <c r="O3798" s="5">
        <f>($E3798/$D3798)*100</f>
        <v>4.4444444444444444E-3</v>
      </c>
      <c r="P3798">
        <f>AVERAGE($E3798,$N3798)</f>
        <v>1</v>
      </c>
      <c r="Q3798" t="s">
        <v>8317</v>
      </c>
      <c r="R3798" t="s">
        <v>8359</v>
      </c>
      <c r="S3798" t="s">
        <v>8305</v>
      </c>
      <c r="T3798" t="b">
        <v>0</v>
      </c>
    </row>
    <row r="3799" spans="1:20" ht="66" x14ac:dyDescent="0.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 s="9">
        <f>(I3799/86400)+25569+(-5/24)</f>
        <v>42114.673206018517</v>
      </c>
      <c r="K3799">
        <v>1426972165</v>
      </c>
      <c r="L3799" s="9">
        <f>($K3799/86400)+DATE(1970,1,1)</f>
        <v>42084.881539351853</v>
      </c>
      <c r="M3799" t="b">
        <v>0</v>
      </c>
      <c r="N3799">
        <v>37</v>
      </c>
      <c r="O3799" s="5">
        <f>($E3799/$D3799)*100</f>
        <v>89.666666666666657</v>
      </c>
      <c r="P3799">
        <f>AVERAGE($E3799,$N3799)</f>
        <v>2708.5</v>
      </c>
      <c r="Q3799" t="s">
        <v>8317</v>
      </c>
      <c r="R3799" t="s">
        <v>8359</v>
      </c>
      <c r="S3799" t="s">
        <v>8305</v>
      </c>
      <c r="T3799" t="b">
        <v>0</v>
      </c>
    </row>
    <row r="3800" spans="1:20" ht="66" x14ac:dyDescent="0.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 s="9">
        <f>(I3800/86400)+25569+(-5/24)</f>
        <v>41861.514444444438</v>
      </c>
      <c r="K3800">
        <v>1405099248</v>
      </c>
      <c r="L3800" s="9">
        <f>($K3800/86400)+DATE(1970,1,1)</f>
        <v>41831.722777777773</v>
      </c>
      <c r="M3800" t="b">
        <v>0</v>
      </c>
      <c r="N3800">
        <v>5</v>
      </c>
      <c r="O3800" s="5">
        <f>($E3800/$D3800)*100</f>
        <v>1.4642857142857144</v>
      </c>
      <c r="P3800">
        <f>AVERAGE($E3800,$N3800)</f>
        <v>515</v>
      </c>
      <c r="Q3800" t="s">
        <v>8317</v>
      </c>
      <c r="R3800" t="s">
        <v>8359</v>
      </c>
      <c r="S3800" t="s">
        <v>8305</v>
      </c>
      <c r="T3800" t="b">
        <v>0</v>
      </c>
    </row>
    <row r="3801" spans="1:20" ht="49.5" x14ac:dyDescent="0.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 s="9">
        <f>(I3801/86400)+25569+(-5/24)</f>
        <v>42440.722719907404</v>
      </c>
      <c r="K3801">
        <v>1455142843</v>
      </c>
      <c r="L3801" s="9">
        <f>($K3801/86400)+DATE(1970,1,1)</f>
        <v>42410.93105324074</v>
      </c>
      <c r="M3801" t="b">
        <v>0</v>
      </c>
      <c r="N3801">
        <v>4</v>
      </c>
      <c r="O3801" s="5">
        <f>($E3801/$D3801)*100</f>
        <v>4.0199999999999996</v>
      </c>
      <c r="P3801">
        <f>AVERAGE($E3801,$N3801)</f>
        <v>203</v>
      </c>
      <c r="Q3801" t="s">
        <v>8317</v>
      </c>
      <c r="R3801" t="s">
        <v>8359</v>
      </c>
      <c r="S3801" t="s">
        <v>8305</v>
      </c>
      <c r="T3801" t="b">
        <v>0</v>
      </c>
    </row>
    <row r="3802" spans="1:20" ht="66" x14ac:dyDescent="0.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 s="9">
        <f>(I3802/86400)+25569+(-5/24)</f>
        <v>42014.999305555553</v>
      </c>
      <c r="K3802">
        <v>1418146883</v>
      </c>
      <c r="L3802" s="9">
        <f>($K3802/86400)+DATE(1970,1,1)</f>
        <v>41982.737071759257</v>
      </c>
      <c r="M3802" t="b">
        <v>0</v>
      </c>
      <c r="N3802">
        <v>16</v>
      </c>
      <c r="O3802" s="5">
        <f>($E3802/$D3802)*100</f>
        <v>4.004545454545454</v>
      </c>
      <c r="P3802">
        <f>AVERAGE($E3802,$N3802)</f>
        <v>448.5</v>
      </c>
      <c r="Q3802" t="s">
        <v>8317</v>
      </c>
      <c r="R3802" t="s">
        <v>8359</v>
      </c>
      <c r="S3802" t="s">
        <v>8305</v>
      </c>
      <c r="T3802" t="b">
        <v>0</v>
      </c>
    </row>
    <row r="3803" spans="1:20" ht="66" x14ac:dyDescent="0.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 s="9">
        <f>(I3803/86400)+25569+(-5/24)</f>
        <v>42006.467777777776</v>
      </c>
      <c r="K3803">
        <v>1417536816</v>
      </c>
      <c r="L3803" s="9">
        <f>($K3803/86400)+DATE(1970,1,1)</f>
        <v>41975.676111111112</v>
      </c>
      <c r="M3803" t="b">
        <v>0</v>
      </c>
      <c r="N3803">
        <v>9</v>
      </c>
      <c r="O3803" s="5">
        <f>($E3803/$D3803)*100</f>
        <v>8.52</v>
      </c>
      <c r="P3803">
        <f>AVERAGE($E3803,$N3803)</f>
        <v>217.5</v>
      </c>
      <c r="Q3803" t="s">
        <v>8317</v>
      </c>
      <c r="R3803" t="s">
        <v>8359</v>
      </c>
      <c r="S3803" t="s">
        <v>8305</v>
      </c>
      <c r="T3803" t="b">
        <v>0</v>
      </c>
    </row>
    <row r="3804" spans="1:20" ht="49.5" x14ac:dyDescent="0.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 s="9">
        <f>(I3804/86400)+25569+(-5/24)</f>
        <v>42298.917893518512</v>
      </c>
      <c r="K3804">
        <v>1442890906</v>
      </c>
      <c r="L3804" s="9">
        <f>($K3804/86400)+DATE(1970,1,1)</f>
        <v>42269.126226851848</v>
      </c>
      <c r="M3804" t="b">
        <v>0</v>
      </c>
      <c r="N3804">
        <v>0</v>
      </c>
      <c r="O3804" s="5">
        <f>($E3804/$D3804)*100</f>
        <v>0</v>
      </c>
      <c r="P3804">
        <f>AVERAGE($E3804,$N3804)</f>
        <v>0</v>
      </c>
      <c r="Q3804" t="s">
        <v>8317</v>
      </c>
      <c r="R3804" t="s">
        <v>8359</v>
      </c>
      <c r="S3804" t="s">
        <v>8305</v>
      </c>
      <c r="T3804" t="b">
        <v>0</v>
      </c>
    </row>
    <row r="3805" spans="1:20" ht="33" x14ac:dyDescent="0.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 s="9">
        <f>(I3805/86400)+25569+(-5/24)</f>
        <v>42433.763518518514</v>
      </c>
      <c r="K3805">
        <v>1454541568</v>
      </c>
      <c r="L3805" s="9">
        <f>($K3805/86400)+DATE(1970,1,1)</f>
        <v>42403.971851851849</v>
      </c>
      <c r="M3805" t="b">
        <v>0</v>
      </c>
      <c r="N3805">
        <v>40</v>
      </c>
      <c r="O3805" s="5">
        <f>($E3805/$D3805)*100</f>
        <v>19.650000000000002</v>
      </c>
      <c r="P3805">
        <f>AVERAGE($E3805,$N3805)</f>
        <v>1199</v>
      </c>
      <c r="Q3805" t="s">
        <v>8317</v>
      </c>
      <c r="R3805" t="s">
        <v>8359</v>
      </c>
      <c r="S3805" t="s">
        <v>8305</v>
      </c>
      <c r="T3805" t="b">
        <v>0</v>
      </c>
    </row>
    <row r="3806" spans="1:20" ht="66" x14ac:dyDescent="0.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 s="9">
        <f>(I3806/86400)+25569+(-5/24)</f>
        <v>42582.083333333336</v>
      </c>
      <c r="K3806">
        <v>1465172024</v>
      </c>
      <c r="L3806" s="9">
        <f>($K3806/86400)+DATE(1970,1,1)</f>
        <v>42527.00953703704</v>
      </c>
      <c r="M3806" t="b">
        <v>0</v>
      </c>
      <c r="N3806">
        <v>0</v>
      </c>
      <c r="O3806" s="5">
        <f>($E3806/$D3806)*100</f>
        <v>0</v>
      </c>
      <c r="P3806">
        <f>AVERAGE($E3806,$N3806)</f>
        <v>0</v>
      </c>
      <c r="Q3806" t="s">
        <v>8317</v>
      </c>
      <c r="R3806" t="s">
        <v>8359</v>
      </c>
      <c r="S3806" t="s">
        <v>8305</v>
      </c>
      <c r="T3806" t="b">
        <v>0</v>
      </c>
    </row>
    <row r="3807" spans="1:20" ht="49.5" x14ac:dyDescent="0.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 s="9">
        <f>(I3807/86400)+25569+(-5/24)</f>
        <v>41909.678703703699</v>
      </c>
      <c r="K3807">
        <v>1406668640</v>
      </c>
      <c r="L3807" s="9">
        <f>($K3807/86400)+DATE(1970,1,1)</f>
        <v>41849.887037037035</v>
      </c>
      <c r="M3807" t="b">
        <v>0</v>
      </c>
      <c r="N3807">
        <v>2</v>
      </c>
      <c r="O3807" s="5">
        <f>($E3807/$D3807)*100</f>
        <v>2E-3</v>
      </c>
      <c r="P3807">
        <f>AVERAGE($E3807,$N3807)</f>
        <v>2.5</v>
      </c>
      <c r="Q3807" t="s">
        <v>8317</v>
      </c>
      <c r="R3807" t="s">
        <v>8359</v>
      </c>
      <c r="S3807" t="s">
        <v>8305</v>
      </c>
      <c r="T3807" t="b">
        <v>0</v>
      </c>
    </row>
    <row r="3808" spans="1:20" ht="66" x14ac:dyDescent="0.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 s="9">
        <f>(I3808/86400)+25569+(-5/24)</f>
        <v>41819.050706018512</v>
      </c>
      <c r="K3808">
        <v>1402294381</v>
      </c>
      <c r="L3808" s="9">
        <f>($K3808/86400)+DATE(1970,1,1)</f>
        <v>41799.259039351848</v>
      </c>
      <c r="M3808" t="b">
        <v>0</v>
      </c>
      <c r="N3808">
        <v>1</v>
      </c>
      <c r="O3808" s="5">
        <f>($E3808/$D3808)*100</f>
        <v>6.6666666666666666E-2</v>
      </c>
      <c r="P3808">
        <f>AVERAGE($E3808,$N3808)</f>
        <v>3</v>
      </c>
      <c r="Q3808" t="s">
        <v>8317</v>
      </c>
      <c r="R3808" t="s">
        <v>8359</v>
      </c>
      <c r="S3808" t="s">
        <v>8305</v>
      </c>
      <c r="T3808" t="b">
        <v>0</v>
      </c>
    </row>
    <row r="3809" spans="1:20" ht="66" x14ac:dyDescent="0.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 s="9">
        <f>(I3809/86400)+25569+(-5/24)</f>
        <v>42097.700682870367</v>
      </c>
      <c r="K3809">
        <v>1427492939</v>
      </c>
      <c r="L3809" s="9">
        <f>($K3809/86400)+DATE(1970,1,1)</f>
        <v>42090.909016203703</v>
      </c>
      <c r="M3809" t="b">
        <v>0</v>
      </c>
      <c r="N3809">
        <v>9</v>
      </c>
      <c r="O3809" s="5">
        <f>($E3809/$D3809)*100</f>
        <v>30.333333333333336</v>
      </c>
      <c r="P3809">
        <f>AVERAGE($E3809,$N3809)</f>
        <v>232</v>
      </c>
      <c r="Q3809" t="s">
        <v>8317</v>
      </c>
      <c r="R3809" t="s">
        <v>8359</v>
      </c>
      <c r="S3809" t="s">
        <v>8305</v>
      </c>
      <c r="T3809" t="b">
        <v>0</v>
      </c>
    </row>
    <row r="3810" spans="1:20" ht="49.5" x14ac:dyDescent="0.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 s="9">
        <f>(I3810/86400)+25569+(-5/24)</f>
        <v>42119.203923611109</v>
      </c>
      <c r="K3810">
        <v>1424775219</v>
      </c>
      <c r="L3810" s="9">
        <f>($K3810/86400)+DATE(1970,1,1)</f>
        <v>42059.453923611116</v>
      </c>
      <c r="M3810" t="b">
        <v>0</v>
      </c>
      <c r="N3810">
        <v>24</v>
      </c>
      <c r="O3810" s="5">
        <f>($E3810/$D3810)*100</f>
        <v>100</v>
      </c>
      <c r="P3810">
        <f>AVERAGE($E3810,$N3810)</f>
        <v>512</v>
      </c>
      <c r="Q3810" t="s">
        <v>8317</v>
      </c>
      <c r="R3810" t="s">
        <v>8318</v>
      </c>
      <c r="S3810" t="s">
        <v>8271</v>
      </c>
      <c r="T3810" t="b">
        <v>1</v>
      </c>
    </row>
    <row r="3811" spans="1:20" ht="66" x14ac:dyDescent="0.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 s="9">
        <f>(I3811/86400)+25569+(-5/24)</f>
        <v>41850.75</v>
      </c>
      <c r="K3811">
        <v>1402403907</v>
      </c>
      <c r="L3811" s="9">
        <f>($K3811/86400)+DATE(1970,1,1)</f>
        <v>41800.526701388888</v>
      </c>
      <c r="M3811" t="b">
        <v>0</v>
      </c>
      <c r="N3811">
        <v>38</v>
      </c>
      <c r="O3811" s="5">
        <f>($E3811/$D3811)*100</f>
        <v>101.25</v>
      </c>
      <c r="P3811">
        <f>AVERAGE($E3811,$N3811)</f>
        <v>1031.5</v>
      </c>
      <c r="Q3811" t="s">
        <v>8317</v>
      </c>
      <c r="R3811" t="s">
        <v>8318</v>
      </c>
      <c r="S3811" t="s">
        <v>8271</v>
      </c>
      <c r="T3811" t="b">
        <v>1</v>
      </c>
    </row>
    <row r="3812" spans="1:20" ht="66" x14ac:dyDescent="0.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 s="9">
        <f>(I3812/86400)+25569+(-5/24)</f>
        <v>42084.599050925921</v>
      </c>
      <c r="K3812">
        <v>1424377358</v>
      </c>
      <c r="L3812" s="9">
        <f>($K3812/86400)+DATE(1970,1,1)</f>
        <v>42054.849050925928</v>
      </c>
      <c r="M3812" t="b">
        <v>0</v>
      </c>
      <c r="N3812">
        <v>26</v>
      </c>
      <c r="O3812" s="5">
        <f>($E3812/$D3812)*100</f>
        <v>121.73333333333333</v>
      </c>
      <c r="P3812">
        <f>AVERAGE($E3812,$N3812)</f>
        <v>926</v>
      </c>
      <c r="Q3812" t="s">
        <v>8317</v>
      </c>
      <c r="R3812" t="s">
        <v>8318</v>
      </c>
      <c r="S3812" t="s">
        <v>8271</v>
      </c>
      <c r="T3812" t="b">
        <v>1</v>
      </c>
    </row>
    <row r="3813" spans="1:20" ht="66" x14ac:dyDescent="0.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 s="9">
        <f>(I3813/86400)+25569+(-5/24)</f>
        <v>42521.249999999993</v>
      </c>
      <c r="K3813">
        <v>1461769373</v>
      </c>
      <c r="L3813" s="9">
        <f>($K3813/86400)+DATE(1970,1,1)</f>
        <v>42487.62700231481</v>
      </c>
      <c r="M3813" t="b">
        <v>0</v>
      </c>
      <c r="N3813">
        <v>19</v>
      </c>
      <c r="O3813" s="5">
        <f>($E3813/$D3813)*100</f>
        <v>330</v>
      </c>
      <c r="P3813">
        <f>AVERAGE($E3813,$N3813)</f>
        <v>422</v>
      </c>
      <c r="Q3813" t="s">
        <v>8317</v>
      </c>
      <c r="R3813" t="s">
        <v>8318</v>
      </c>
      <c r="S3813" t="s">
        <v>8271</v>
      </c>
      <c r="T3813" t="b">
        <v>1</v>
      </c>
    </row>
    <row r="3814" spans="1:20" ht="66" x14ac:dyDescent="0.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 s="9">
        <f>(I3814/86400)+25569+(-5/24)</f>
        <v>42155.957638888889</v>
      </c>
      <c r="K3814">
        <v>1429120908</v>
      </c>
      <c r="L3814" s="9">
        <f>($K3814/86400)+DATE(1970,1,1)</f>
        <v>42109.751250000001</v>
      </c>
      <c r="M3814" t="b">
        <v>0</v>
      </c>
      <c r="N3814">
        <v>11</v>
      </c>
      <c r="O3814" s="5">
        <f>($E3814/$D3814)*100</f>
        <v>109.55</v>
      </c>
      <c r="P3814">
        <f>AVERAGE($E3814,$N3814)</f>
        <v>1101</v>
      </c>
      <c r="Q3814" t="s">
        <v>8317</v>
      </c>
      <c r="R3814" t="s">
        <v>8318</v>
      </c>
      <c r="S3814" t="s">
        <v>8271</v>
      </c>
      <c r="T3814" t="b">
        <v>1</v>
      </c>
    </row>
    <row r="3815" spans="1:20" ht="66" x14ac:dyDescent="0.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 s="9">
        <f>(I3815/86400)+25569+(-5/24)</f>
        <v>42535.696527777771</v>
      </c>
      <c r="K3815">
        <v>1462603021</v>
      </c>
      <c r="L3815" s="9">
        <f>($K3815/86400)+DATE(1970,1,1)</f>
        <v>42497.275706018518</v>
      </c>
      <c r="M3815" t="b">
        <v>0</v>
      </c>
      <c r="N3815">
        <v>27</v>
      </c>
      <c r="O3815" s="5">
        <f>($E3815/$D3815)*100</f>
        <v>100.95190476190474</v>
      </c>
      <c r="P3815">
        <f>AVERAGE($E3815,$N3815)</f>
        <v>1073.4949999999999</v>
      </c>
      <c r="Q3815" t="s">
        <v>8317</v>
      </c>
      <c r="R3815" t="s">
        <v>8318</v>
      </c>
      <c r="S3815" t="s">
        <v>8271</v>
      </c>
      <c r="T3815" t="b">
        <v>1</v>
      </c>
    </row>
    <row r="3816" spans="1:20" ht="66" x14ac:dyDescent="0.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 s="9">
        <f>(I3816/86400)+25569+(-5/24)</f>
        <v>42094.957638888889</v>
      </c>
      <c r="K3816">
        <v>1424727712</v>
      </c>
      <c r="L3816" s="9">
        <f>($K3816/86400)+DATE(1970,1,1)</f>
        <v>42058.904074074075</v>
      </c>
      <c r="M3816" t="b">
        <v>0</v>
      </c>
      <c r="N3816">
        <v>34</v>
      </c>
      <c r="O3816" s="5">
        <f>($E3816/$D3816)*100</f>
        <v>140.13333333333333</v>
      </c>
      <c r="P3816">
        <f>AVERAGE($E3816,$N3816)</f>
        <v>1068</v>
      </c>
      <c r="Q3816" t="s">
        <v>8317</v>
      </c>
      <c r="R3816" t="s">
        <v>8318</v>
      </c>
      <c r="S3816" t="s">
        <v>8271</v>
      </c>
      <c r="T3816" t="b">
        <v>1</v>
      </c>
    </row>
    <row r="3817" spans="1:20" ht="33" x14ac:dyDescent="0.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 s="9">
        <f>(I3817/86400)+25569+(-5/24)</f>
        <v>42236.749999999993</v>
      </c>
      <c r="K3817">
        <v>1437545657</v>
      </c>
      <c r="L3817" s="9">
        <f>($K3817/86400)+DATE(1970,1,1)</f>
        <v>42207.259918981479</v>
      </c>
      <c r="M3817" t="b">
        <v>0</v>
      </c>
      <c r="N3817">
        <v>20</v>
      </c>
      <c r="O3817" s="5">
        <f>($E3817/$D3817)*100</f>
        <v>100.001</v>
      </c>
      <c r="P3817">
        <f>AVERAGE($E3817,$N3817)</f>
        <v>510.005</v>
      </c>
      <c r="Q3817" t="s">
        <v>8317</v>
      </c>
      <c r="R3817" t="s">
        <v>8318</v>
      </c>
      <c r="S3817" t="s">
        <v>8271</v>
      </c>
      <c r="T3817" t="b">
        <v>1</v>
      </c>
    </row>
    <row r="3818" spans="1:20" ht="66" x14ac:dyDescent="0.3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 s="9">
        <f>(I3818/86400)+25569+(-5/24)</f>
        <v>41837.481747685182</v>
      </c>
      <c r="K3818">
        <v>1403022823</v>
      </c>
      <c r="L3818" s="9">
        <f>($K3818/86400)+DATE(1970,1,1)</f>
        <v>41807.690081018518</v>
      </c>
      <c r="M3818" t="b">
        <v>0</v>
      </c>
      <c r="N3818">
        <v>37</v>
      </c>
      <c r="O3818" s="5">
        <f>($E3818/$D3818)*100</f>
        <v>119.238</v>
      </c>
      <c r="P3818">
        <f>AVERAGE($E3818,$N3818)</f>
        <v>912.78499999999997</v>
      </c>
      <c r="Q3818" t="s">
        <v>8317</v>
      </c>
      <c r="R3818" t="s">
        <v>8318</v>
      </c>
      <c r="S3818" t="s">
        <v>8271</v>
      </c>
      <c r="T3818" t="b">
        <v>1</v>
      </c>
    </row>
    <row r="3819" spans="1:20" ht="66" x14ac:dyDescent="0.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 s="9">
        <f>(I3819/86400)+25569+(-5/24)</f>
        <v>42300.957638888889</v>
      </c>
      <c r="K3819">
        <v>1444236216</v>
      </c>
      <c r="L3819" s="9">
        <f>($K3819/86400)+DATE(1970,1,1)</f>
        <v>42284.69694444444</v>
      </c>
      <c r="M3819" t="b">
        <v>0</v>
      </c>
      <c r="N3819">
        <v>20</v>
      </c>
      <c r="O3819" s="5">
        <f>($E3819/$D3819)*100</f>
        <v>107.25</v>
      </c>
      <c r="P3819">
        <f>AVERAGE($E3819,$N3819)</f>
        <v>1082.5</v>
      </c>
      <c r="Q3819" t="s">
        <v>8317</v>
      </c>
      <c r="R3819" t="s">
        <v>8318</v>
      </c>
      <c r="S3819" t="s">
        <v>8271</v>
      </c>
      <c r="T3819" t="b">
        <v>1</v>
      </c>
    </row>
    <row r="3820" spans="1:20" ht="49.5" x14ac:dyDescent="0.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 s="9">
        <f>(I3820/86400)+25569+(-5/24)</f>
        <v>42075.592384259253</v>
      </c>
      <c r="K3820">
        <v>1423599182</v>
      </c>
      <c r="L3820" s="9">
        <f>($K3820/86400)+DATE(1970,1,1)</f>
        <v>42045.84238425926</v>
      </c>
      <c r="M3820" t="b">
        <v>0</v>
      </c>
      <c r="N3820">
        <v>10</v>
      </c>
      <c r="O3820" s="5">
        <f>($E3820/$D3820)*100</f>
        <v>227.99999999999997</v>
      </c>
      <c r="P3820">
        <f>AVERAGE($E3820,$N3820)</f>
        <v>290</v>
      </c>
      <c r="Q3820" t="s">
        <v>8317</v>
      </c>
      <c r="R3820" t="s">
        <v>8318</v>
      </c>
      <c r="S3820" t="s">
        <v>8271</v>
      </c>
      <c r="T3820" t="b">
        <v>1</v>
      </c>
    </row>
    <row r="3821" spans="1:20" ht="49.5" x14ac:dyDescent="0.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 s="9">
        <f>(I3821/86400)+25569+(-5/24)</f>
        <v>42202.668055555558</v>
      </c>
      <c r="K3821">
        <v>1435554104</v>
      </c>
      <c r="L3821" s="9">
        <f>($K3821/86400)+DATE(1970,1,1)</f>
        <v>42184.209537037037</v>
      </c>
      <c r="M3821" t="b">
        <v>0</v>
      </c>
      <c r="N3821">
        <v>26</v>
      </c>
      <c r="O3821" s="5">
        <f>($E3821/$D3821)*100</f>
        <v>106.4</v>
      </c>
      <c r="P3821">
        <f>AVERAGE($E3821,$N3821)</f>
        <v>545</v>
      </c>
      <c r="Q3821" t="s">
        <v>8317</v>
      </c>
      <c r="R3821" t="s">
        <v>8318</v>
      </c>
      <c r="S3821" t="s">
        <v>8271</v>
      </c>
      <c r="T3821" t="b">
        <v>1</v>
      </c>
    </row>
    <row r="3822" spans="1:20" ht="66" x14ac:dyDescent="0.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 s="9">
        <f>(I3822/86400)+25569+(-5/24)</f>
        <v>42190.443483796298</v>
      </c>
      <c r="K3822">
        <v>1433518717</v>
      </c>
      <c r="L3822" s="9">
        <f>($K3822/86400)+DATE(1970,1,1)</f>
        <v>42160.651817129634</v>
      </c>
      <c r="M3822" t="b">
        <v>0</v>
      </c>
      <c r="N3822">
        <v>20</v>
      </c>
      <c r="O3822" s="5">
        <f>($E3822/$D3822)*100</f>
        <v>143.33333333333334</v>
      </c>
      <c r="P3822">
        <f>AVERAGE($E3822,$N3822)</f>
        <v>225</v>
      </c>
      <c r="Q3822" t="s">
        <v>8317</v>
      </c>
      <c r="R3822" t="s">
        <v>8318</v>
      </c>
      <c r="S3822" t="s">
        <v>8271</v>
      </c>
      <c r="T3822" t="b">
        <v>1</v>
      </c>
    </row>
    <row r="3823" spans="1:20" ht="66" x14ac:dyDescent="0.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 s="9">
        <f>(I3823/86400)+25569+(-5/24)</f>
        <v>42372.972303240742</v>
      </c>
      <c r="K3823">
        <v>1449116407</v>
      </c>
      <c r="L3823" s="9">
        <f>($K3823/86400)+DATE(1970,1,1)</f>
        <v>42341.180636574078</v>
      </c>
      <c r="M3823" t="b">
        <v>0</v>
      </c>
      <c r="N3823">
        <v>46</v>
      </c>
      <c r="O3823" s="5">
        <f>($E3823/$D3823)*100</f>
        <v>104.54285714285714</v>
      </c>
      <c r="P3823">
        <f>AVERAGE($E3823,$N3823)</f>
        <v>1852.5</v>
      </c>
      <c r="Q3823" t="s">
        <v>8317</v>
      </c>
      <c r="R3823" t="s">
        <v>8318</v>
      </c>
      <c r="S3823" t="s">
        <v>8271</v>
      </c>
      <c r="T3823" t="b">
        <v>1</v>
      </c>
    </row>
    <row r="3824" spans="1:20" ht="66" x14ac:dyDescent="0.3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 s="9">
        <f>(I3824/86400)+25569+(-5/24)</f>
        <v>42388.749305555553</v>
      </c>
      <c r="K3824">
        <v>1448136417</v>
      </c>
      <c r="L3824" s="9">
        <f>($K3824/86400)+DATE(1970,1,1)</f>
        <v>42329.838159722218</v>
      </c>
      <c r="M3824" t="b">
        <v>0</v>
      </c>
      <c r="N3824">
        <v>76</v>
      </c>
      <c r="O3824" s="5">
        <f>($E3824/$D3824)*100</f>
        <v>110.02000000000001</v>
      </c>
      <c r="P3824">
        <f>AVERAGE($E3824,$N3824)</f>
        <v>2788.5</v>
      </c>
      <c r="Q3824" t="s">
        <v>8317</v>
      </c>
      <c r="R3824" t="s">
        <v>8318</v>
      </c>
      <c r="S3824" t="s">
        <v>8271</v>
      </c>
      <c r="T3824" t="b">
        <v>1</v>
      </c>
    </row>
    <row r="3825" spans="1:20" ht="66" x14ac:dyDescent="0.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 s="9">
        <f>(I3825/86400)+25569+(-5/24)</f>
        <v>42204.957638888889</v>
      </c>
      <c r="K3825">
        <v>1434405044</v>
      </c>
      <c r="L3825" s="9">
        <f>($K3825/86400)+DATE(1970,1,1)</f>
        <v>42170.910231481481</v>
      </c>
      <c r="M3825" t="b">
        <v>0</v>
      </c>
      <c r="N3825">
        <v>41</v>
      </c>
      <c r="O3825" s="5">
        <f>($E3825/$D3825)*100</f>
        <v>106</v>
      </c>
      <c r="P3825">
        <f>AVERAGE($E3825,$N3825)</f>
        <v>1345.5</v>
      </c>
      <c r="Q3825" t="s">
        <v>8317</v>
      </c>
      <c r="R3825" t="s">
        <v>8318</v>
      </c>
      <c r="S3825" t="s">
        <v>8271</v>
      </c>
      <c r="T3825" t="b">
        <v>1</v>
      </c>
    </row>
    <row r="3826" spans="1:20" ht="66" x14ac:dyDescent="0.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 s="9">
        <f>(I3826/86400)+25569+(-5/24)</f>
        <v>42583.361805555549</v>
      </c>
      <c r="K3826">
        <v>1469026903</v>
      </c>
      <c r="L3826" s="9">
        <f>($K3826/86400)+DATE(1970,1,1)</f>
        <v>42571.626192129625</v>
      </c>
      <c r="M3826" t="b">
        <v>0</v>
      </c>
      <c r="N3826">
        <v>7</v>
      </c>
      <c r="O3826" s="5">
        <f>($E3826/$D3826)*100</f>
        <v>108</v>
      </c>
      <c r="P3826">
        <f>AVERAGE($E3826,$N3826)</f>
        <v>138.5</v>
      </c>
      <c r="Q3826" t="s">
        <v>8317</v>
      </c>
      <c r="R3826" t="s">
        <v>8318</v>
      </c>
      <c r="S3826" t="s">
        <v>8271</v>
      </c>
      <c r="T3826" t="b">
        <v>1</v>
      </c>
    </row>
    <row r="3827" spans="1:20" ht="66" x14ac:dyDescent="0.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 s="9">
        <f>(I3827/86400)+25569+(-5/24)</f>
        <v>42171.861273148148</v>
      </c>
      <c r="K3827">
        <v>1432690814</v>
      </c>
      <c r="L3827" s="9">
        <f>($K3827/86400)+DATE(1970,1,1)</f>
        <v>42151.069606481484</v>
      </c>
      <c r="M3827" t="b">
        <v>0</v>
      </c>
      <c r="N3827">
        <v>49</v>
      </c>
      <c r="O3827" s="5">
        <f>($E3827/$D3827)*100</f>
        <v>105.42</v>
      </c>
      <c r="P3827">
        <f>AVERAGE($E3827,$N3827)</f>
        <v>2660</v>
      </c>
      <c r="Q3827" t="s">
        <v>8317</v>
      </c>
      <c r="R3827" t="s">
        <v>8318</v>
      </c>
      <c r="S3827" t="s">
        <v>8271</v>
      </c>
      <c r="T3827" t="b">
        <v>1</v>
      </c>
    </row>
    <row r="3828" spans="1:20" ht="49.5" x14ac:dyDescent="0.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 s="9">
        <f>(I3828/86400)+25569+(-5/24)</f>
        <v>42131.215208333328</v>
      </c>
      <c r="K3828">
        <v>1428401394</v>
      </c>
      <c r="L3828" s="9">
        <f>($K3828/86400)+DATE(1970,1,1)</f>
        <v>42101.423541666663</v>
      </c>
      <c r="M3828" t="b">
        <v>0</v>
      </c>
      <c r="N3828">
        <v>26</v>
      </c>
      <c r="O3828" s="5">
        <f>($E3828/$D3828)*100</f>
        <v>119.16666666666667</v>
      </c>
      <c r="P3828">
        <f>AVERAGE($E3828,$N3828)</f>
        <v>370.5</v>
      </c>
      <c r="Q3828" t="s">
        <v>8317</v>
      </c>
      <c r="R3828" t="s">
        <v>8318</v>
      </c>
      <c r="S3828" t="s">
        <v>8271</v>
      </c>
      <c r="T3828" t="b">
        <v>1</v>
      </c>
    </row>
    <row r="3829" spans="1:20" ht="66" x14ac:dyDescent="0.3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 s="9">
        <f>(I3829/86400)+25569+(-5/24)</f>
        <v>42089.791666666664</v>
      </c>
      <c r="K3829">
        <v>1422656201</v>
      </c>
      <c r="L3829" s="9">
        <f>($K3829/86400)+DATE(1970,1,1)</f>
        <v>42034.928252314814</v>
      </c>
      <c r="M3829" t="b">
        <v>0</v>
      </c>
      <c r="N3829">
        <v>65</v>
      </c>
      <c r="O3829" s="5">
        <f>($E3829/$D3829)*100</f>
        <v>152.66666666666666</v>
      </c>
      <c r="P3829">
        <f>AVERAGE($E3829,$N3829)</f>
        <v>2322.5</v>
      </c>
      <c r="Q3829" t="s">
        <v>8317</v>
      </c>
      <c r="R3829" t="s">
        <v>8318</v>
      </c>
      <c r="S3829" t="s">
        <v>8271</v>
      </c>
      <c r="T3829" t="b">
        <v>1</v>
      </c>
    </row>
    <row r="3830" spans="1:20" ht="66" x14ac:dyDescent="0.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 s="9">
        <f>(I3830/86400)+25569+(-5/24)</f>
        <v>42004.36096064814</v>
      </c>
      <c r="K3830">
        <v>1414845587</v>
      </c>
      <c r="L3830" s="9">
        <f>($K3830/86400)+DATE(1970,1,1)</f>
        <v>41944.527627314819</v>
      </c>
      <c r="M3830" t="b">
        <v>0</v>
      </c>
      <c r="N3830">
        <v>28</v>
      </c>
      <c r="O3830" s="5">
        <f>($E3830/$D3830)*100</f>
        <v>100</v>
      </c>
      <c r="P3830">
        <f>AVERAGE($E3830,$N3830)</f>
        <v>2514</v>
      </c>
      <c r="Q3830" t="s">
        <v>8317</v>
      </c>
      <c r="R3830" t="s">
        <v>8318</v>
      </c>
      <c r="S3830" t="s">
        <v>8271</v>
      </c>
      <c r="T3830" t="b">
        <v>1</v>
      </c>
    </row>
    <row r="3831" spans="1:20" ht="66" x14ac:dyDescent="0.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 s="9">
        <f>(I3831/86400)+25569+(-5/24)</f>
        <v>42613.657071759262</v>
      </c>
      <c r="K3831">
        <v>1470948371</v>
      </c>
      <c r="L3831" s="9">
        <f>($K3831/86400)+DATE(1970,1,1)</f>
        <v>42593.865405092598</v>
      </c>
      <c r="M3831" t="b">
        <v>0</v>
      </c>
      <c r="N3831">
        <v>8</v>
      </c>
      <c r="O3831" s="5">
        <f>($E3831/$D3831)*100</f>
        <v>100.2</v>
      </c>
      <c r="P3831">
        <f>AVERAGE($E3831,$N3831)</f>
        <v>254.5</v>
      </c>
      <c r="Q3831" t="s">
        <v>8317</v>
      </c>
      <c r="R3831" t="s">
        <v>8318</v>
      </c>
      <c r="S3831" t="s">
        <v>8271</v>
      </c>
      <c r="T3831" t="b">
        <v>1</v>
      </c>
    </row>
    <row r="3832" spans="1:20" ht="49.5" x14ac:dyDescent="0.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 s="9">
        <f>(I3832/86400)+25569+(-5/24)</f>
        <v>42517.532534722217</v>
      </c>
      <c r="K3832">
        <v>1463161611</v>
      </c>
      <c r="L3832" s="9">
        <f>($K3832/86400)+DATE(1970,1,1)</f>
        <v>42503.740868055553</v>
      </c>
      <c r="M3832" t="b">
        <v>0</v>
      </c>
      <c r="N3832">
        <v>3</v>
      </c>
      <c r="O3832" s="5">
        <f>($E3832/$D3832)*100</f>
        <v>225</v>
      </c>
      <c r="P3832">
        <f>AVERAGE($E3832,$N3832)</f>
        <v>114</v>
      </c>
      <c r="Q3832" t="s">
        <v>8317</v>
      </c>
      <c r="R3832" t="s">
        <v>8318</v>
      </c>
      <c r="S3832" t="s">
        <v>8271</v>
      </c>
      <c r="T3832" t="b">
        <v>1</v>
      </c>
    </row>
    <row r="3833" spans="1:20" ht="66" x14ac:dyDescent="0.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 s="9">
        <f>(I3833/86400)+25569+(-5/24)</f>
        <v>41948.682233796295</v>
      </c>
      <c r="K3833">
        <v>1413404545</v>
      </c>
      <c r="L3833" s="9">
        <f>($K3833/86400)+DATE(1970,1,1)</f>
        <v>41927.848900462966</v>
      </c>
      <c r="M3833" t="b">
        <v>0</v>
      </c>
      <c r="N3833">
        <v>9</v>
      </c>
      <c r="O3833" s="5">
        <f>($E3833/$D3833)*100</f>
        <v>106.02199999999999</v>
      </c>
      <c r="P3833">
        <f>AVERAGE($E3833,$N3833)</f>
        <v>269.55500000000001</v>
      </c>
      <c r="Q3833" t="s">
        <v>8317</v>
      </c>
      <c r="R3833" t="s">
        <v>8318</v>
      </c>
      <c r="S3833" t="s">
        <v>8271</v>
      </c>
      <c r="T3833" t="b">
        <v>1</v>
      </c>
    </row>
    <row r="3834" spans="1:20" ht="66" x14ac:dyDescent="0.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 s="9">
        <f>(I3834/86400)+25569+(-5/24)</f>
        <v>42419.906655092585</v>
      </c>
      <c r="K3834">
        <v>1452048335</v>
      </c>
      <c r="L3834" s="9">
        <f>($K3834/86400)+DATE(1970,1,1)</f>
        <v>42375.114988425921</v>
      </c>
      <c r="M3834" t="b">
        <v>0</v>
      </c>
      <c r="N3834">
        <v>9</v>
      </c>
      <c r="O3834" s="5">
        <f>($E3834/$D3834)*100</f>
        <v>104.66666666666666</v>
      </c>
      <c r="P3834">
        <f>AVERAGE($E3834,$N3834)</f>
        <v>632.5</v>
      </c>
      <c r="Q3834" t="s">
        <v>8317</v>
      </c>
      <c r="R3834" t="s">
        <v>8318</v>
      </c>
      <c r="S3834" t="s">
        <v>8271</v>
      </c>
      <c r="T3834" t="b">
        <v>1</v>
      </c>
    </row>
    <row r="3835" spans="1:20" ht="66" x14ac:dyDescent="0.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 s="9">
        <f>(I3835/86400)+25569+(-5/24)</f>
        <v>41974.589583333327</v>
      </c>
      <c r="K3835">
        <v>1416516972</v>
      </c>
      <c r="L3835" s="9">
        <f>($K3835/86400)+DATE(1970,1,1)</f>
        <v>41963.872361111113</v>
      </c>
      <c r="M3835" t="b">
        <v>0</v>
      </c>
      <c r="N3835">
        <v>20</v>
      </c>
      <c r="O3835" s="5">
        <f>($E3835/$D3835)*100</f>
        <v>116.66666666666667</v>
      </c>
      <c r="P3835">
        <f>AVERAGE($E3835,$N3835)</f>
        <v>710</v>
      </c>
      <c r="Q3835" t="s">
        <v>8317</v>
      </c>
      <c r="R3835" t="s">
        <v>8318</v>
      </c>
      <c r="S3835" t="s">
        <v>8271</v>
      </c>
      <c r="T3835" t="b">
        <v>1</v>
      </c>
    </row>
    <row r="3836" spans="1:20" ht="66" x14ac:dyDescent="0.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 s="9">
        <f>(I3836/86400)+25569+(-5/24)</f>
        <v>42173.236886574072</v>
      </c>
      <c r="K3836">
        <v>1432032067</v>
      </c>
      <c r="L3836" s="9">
        <f>($K3836/86400)+DATE(1970,1,1)</f>
        <v>42143.445219907408</v>
      </c>
      <c r="M3836" t="b">
        <v>0</v>
      </c>
      <c r="N3836">
        <v>57</v>
      </c>
      <c r="O3836" s="5">
        <f>($E3836/$D3836)*100</f>
        <v>109.03333333333333</v>
      </c>
      <c r="P3836">
        <f>AVERAGE($E3836,$N3836)</f>
        <v>1664</v>
      </c>
      <c r="Q3836" t="s">
        <v>8317</v>
      </c>
      <c r="R3836" t="s">
        <v>8318</v>
      </c>
      <c r="S3836" t="s">
        <v>8271</v>
      </c>
      <c r="T3836" t="b">
        <v>1</v>
      </c>
    </row>
    <row r="3837" spans="1:20" ht="66" x14ac:dyDescent="0.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 s="9">
        <f>(I3837/86400)+25569+(-5/24)</f>
        <v>42481.733888888884</v>
      </c>
      <c r="K3837">
        <v>1459463808</v>
      </c>
      <c r="L3837" s="9">
        <f>($K3837/86400)+DATE(1970,1,1)</f>
        <v>42460.94222222222</v>
      </c>
      <c r="M3837" t="b">
        <v>0</v>
      </c>
      <c r="N3837">
        <v>8</v>
      </c>
      <c r="O3837" s="5">
        <f>($E3837/$D3837)*100</f>
        <v>160</v>
      </c>
      <c r="P3837">
        <f>AVERAGE($E3837,$N3837)</f>
        <v>164</v>
      </c>
      <c r="Q3837" t="s">
        <v>8317</v>
      </c>
      <c r="R3837" t="s">
        <v>8318</v>
      </c>
      <c r="S3837" t="s">
        <v>8271</v>
      </c>
      <c r="T3837" t="b">
        <v>1</v>
      </c>
    </row>
    <row r="3838" spans="1:20" ht="49.5" x14ac:dyDescent="0.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 s="9">
        <f>(I3838/86400)+25569+(-5/24)</f>
        <v>42584.964583333327</v>
      </c>
      <c r="K3838">
        <v>1467497652</v>
      </c>
      <c r="L3838" s="9">
        <f>($K3838/86400)+DATE(1970,1,1)</f>
        <v>42553.926527777774</v>
      </c>
      <c r="M3838" t="b">
        <v>0</v>
      </c>
      <c r="N3838">
        <v>14</v>
      </c>
      <c r="O3838" s="5">
        <f>($E3838/$D3838)*100</f>
        <v>112.5</v>
      </c>
      <c r="P3838">
        <f>AVERAGE($E3838,$N3838)</f>
        <v>457</v>
      </c>
      <c r="Q3838" t="s">
        <v>8317</v>
      </c>
      <c r="R3838" t="s">
        <v>8318</v>
      </c>
      <c r="S3838" t="s">
        <v>8271</v>
      </c>
      <c r="T3838" t="b">
        <v>1</v>
      </c>
    </row>
    <row r="3839" spans="1:20" ht="33" x14ac:dyDescent="0.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 s="9">
        <f>(I3839/86400)+25569+(-5/24)</f>
        <v>42188.557384259257</v>
      </c>
      <c r="K3839">
        <v>1432837358</v>
      </c>
      <c r="L3839" s="9">
        <f>($K3839/86400)+DATE(1970,1,1)</f>
        <v>42152.765717592592</v>
      </c>
      <c r="M3839" t="b">
        <v>0</v>
      </c>
      <c r="N3839">
        <v>17</v>
      </c>
      <c r="O3839" s="5">
        <f>($E3839/$D3839)*100</f>
        <v>102.1</v>
      </c>
      <c r="P3839">
        <f>AVERAGE($E3839,$N3839)</f>
        <v>1029.5</v>
      </c>
      <c r="Q3839" t="s">
        <v>8317</v>
      </c>
      <c r="R3839" t="s">
        <v>8318</v>
      </c>
      <c r="S3839" t="s">
        <v>8271</v>
      </c>
      <c r="T3839" t="b">
        <v>1</v>
      </c>
    </row>
    <row r="3840" spans="1:20" ht="66" x14ac:dyDescent="0.3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 s="9">
        <f>(I3840/86400)+25569+(-5/24)</f>
        <v>42146.502418981479</v>
      </c>
      <c r="K3840">
        <v>1429722209</v>
      </c>
      <c r="L3840" s="9">
        <f>($K3840/86400)+DATE(1970,1,1)</f>
        <v>42116.710752314815</v>
      </c>
      <c r="M3840" t="b">
        <v>0</v>
      </c>
      <c r="N3840">
        <v>100</v>
      </c>
      <c r="O3840" s="5">
        <f>($E3840/$D3840)*100</f>
        <v>100.824</v>
      </c>
      <c r="P3840">
        <f>AVERAGE($E3840,$N3840)</f>
        <v>50462</v>
      </c>
      <c r="Q3840" t="s">
        <v>8317</v>
      </c>
      <c r="R3840" t="s">
        <v>8318</v>
      </c>
      <c r="S3840" t="s">
        <v>8271</v>
      </c>
      <c r="T3840" t="b">
        <v>1</v>
      </c>
    </row>
    <row r="3841" spans="1:20" ht="66" x14ac:dyDescent="0.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 s="9">
        <f>(I3841/86400)+25569+(-5/24)</f>
        <v>42214.934305555558</v>
      </c>
      <c r="K3841">
        <v>1433042724</v>
      </c>
      <c r="L3841" s="9">
        <f>($K3841/86400)+DATE(1970,1,1)</f>
        <v>42155.142638888894</v>
      </c>
      <c r="M3841" t="b">
        <v>0</v>
      </c>
      <c r="N3841">
        <v>32</v>
      </c>
      <c r="O3841" s="5">
        <f>($E3841/$D3841)*100</f>
        <v>101.25</v>
      </c>
      <c r="P3841">
        <f>AVERAGE($E3841,$N3841)</f>
        <v>1028.5</v>
      </c>
      <c r="Q3841" t="s">
        <v>8317</v>
      </c>
      <c r="R3841" t="s">
        <v>8318</v>
      </c>
      <c r="S3841" t="s">
        <v>8271</v>
      </c>
      <c r="T3841" t="b">
        <v>1</v>
      </c>
    </row>
    <row r="3842" spans="1:20" ht="49.5" x14ac:dyDescent="0.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 s="9">
        <f>(I3842/86400)+25569+(-5/24)</f>
        <v>42457.45172453703</v>
      </c>
      <c r="K3842">
        <v>1457023829</v>
      </c>
      <c r="L3842" s="9">
        <f>($K3842/86400)+DATE(1970,1,1)</f>
        <v>42432.701724537037</v>
      </c>
      <c r="M3842" t="b">
        <v>0</v>
      </c>
      <c r="N3842">
        <v>3</v>
      </c>
      <c r="O3842" s="5">
        <f>($E3842/$D3842)*100</f>
        <v>6500</v>
      </c>
      <c r="P3842">
        <f>AVERAGE($E3842,$N3842)</f>
        <v>34</v>
      </c>
      <c r="Q3842" t="s">
        <v>8317</v>
      </c>
      <c r="R3842" t="s">
        <v>8318</v>
      </c>
      <c r="S3842" t="s">
        <v>8271</v>
      </c>
      <c r="T3842" t="b">
        <v>1</v>
      </c>
    </row>
    <row r="3843" spans="1:20" ht="82.5" x14ac:dyDescent="0.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 s="9">
        <f>(I3843/86400)+25569+(-5/24)</f>
        <v>41840.57739583333</v>
      </c>
      <c r="K3843">
        <v>1400698287</v>
      </c>
      <c r="L3843" s="9">
        <f>($K3843/86400)+DATE(1970,1,1)</f>
        <v>41780.785729166666</v>
      </c>
      <c r="M3843" t="b">
        <v>1</v>
      </c>
      <c r="N3843">
        <v>34</v>
      </c>
      <c r="O3843" s="5">
        <f>($E3843/$D3843)*100</f>
        <v>8.7200000000000006</v>
      </c>
      <c r="P3843">
        <f>AVERAGE($E3843,$N3843)</f>
        <v>453</v>
      </c>
      <c r="Q3843" t="s">
        <v>8317</v>
      </c>
      <c r="R3843" t="s">
        <v>8318</v>
      </c>
      <c r="S3843" t="s">
        <v>8271</v>
      </c>
      <c r="T3843" t="b">
        <v>0</v>
      </c>
    </row>
    <row r="3844" spans="1:20" ht="66" x14ac:dyDescent="0.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 s="9">
        <f>(I3844/86400)+25569+(-5/24)</f>
        <v>41770.285324074073</v>
      </c>
      <c r="K3844">
        <v>1397217052</v>
      </c>
      <c r="L3844" s="9">
        <f>($K3844/86400)+DATE(1970,1,1)</f>
        <v>41740.493657407409</v>
      </c>
      <c r="M3844" t="b">
        <v>1</v>
      </c>
      <c r="N3844">
        <v>23</v>
      </c>
      <c r="O3844" s="5">
        <f>($E3844/$D3844)*100</f>
        <v>21.94</v>
      </c>
      <c r="P3844">
        <f>AVERAGE($E3844,$N3844)</f>
        <v>560</v>
      </c>
      <c r="Q3844" t="s">
        <v>8317</v>
      </c>
      <c r="R3844" t="s">
        <v>8318</v>
      </c>
      <c r="S3844" t="s">
        <v>8271</v>
      </c>
      <c r="T3844" t="b">
        <v>0</v>
      </c>
    </row>
    <row r="3845" spans="1:20" ht="66" x14ac:dyDescent="0.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 s="9">
        <f>(I3845/86400)+25569+(-5/24)</f>
        <v>41790.864166666666</v>
      </c>
      <c r="K3845">
        <v>1399427064</v>
      </c>
      <c r="L3845" s="9">
        <f>($K3845/86400)+DATE(1970,1,1)</f>
        <v>41766.072500000002</v>
      </c>
      <c r="M3845" t="b">
        <v>1</v>
      </c>
      <c r="N3845">
        <v>19</v>
      </c>
      <c r="O3845" s="5">
        <f>($E3845/$D3845)*100</f>
        <v>21.3</v>
      </c>
      <c r="P3845">
        <f>AVERAGE($E3845,$N3845)</f>
        <v>542</v>
      </c>
      <c r="Q3845" t="s">
        <v>8317</v>
      </c>
      <c r="R3845" t="s">
        <v>8318</v>
      </c>
      <c r="S3845" t="s">
        <v>8271</v>
      </c>
      <c r="T3845" t="b">
        <v>0</v>
      </c>
    </row>
    <row r="3846" spans="1:20" ht="66" x14ac:dyDescent="0.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 s="9">
        <f>(I3846/86400)+25569+(-5/24)</f>
        <v>41793.082638888889</v>
      </c>
      <c r="K3846">
        <v>1399474134</v>
      </c>
      <c r="L3846" s="9">
        <f>($K3846/86400)+DATE(1970,1,1)</f>
        <v>41766.617291666669</v>
      </c>
      <c r="M3846" t="b">
        <v>1</v>
      </c>
      <c r="N3846">
        <v>50</v>
      </c>
      <c r="O3846" s="5">
        <f>($E3846/$D3846)*100</f>
        <v>41.489795918367342</v>
      </c>
      <c r="P3846">
        <f>AVERAGE($E3846,$N3846)</f>
        <v>2058</v>
      </c>
      <c r="Q3846" t="s">
        <v>8317</v>
      </c>
      <c r="R3846" t="s">
        <v>8318</v>
      </c>
      <c r="S3846" t="s">
        <v>8271</v>
      </c>
      <c r="T3846" t="b">
        <v>0</v>
      </c>
    </row>
    <row r="3847" spans="1:20" ht="82.5" x14ac:dyDescent="0.3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 s="9">
        <f>(I3847/86400)+25569+(-5/24)</f>
        <v>42278.418680555558</v>
      </c>
      <c r="K3847">
        <v>1441119774</v>
      </c>
      <c r="L3847" s="9">
        <f>($K3847/86400)+DATE(1970,1,1)</f>
        <v>42248.627013888894</v>
      </c>
      <c r="M3847" t="b">
        <v>1</v>
      </c>
      <c r="N3847">
        <v>12</v>
      </c>
      <c r="O3847" s="5">
        <f>($E3847/$D3847)*100</f>
        <v>2.105</v>
      </c>
      <c r="P3847">
        <f>AVERAGE($E3847,$N3847)</f>
        <v>427</v>
      </c>
      <c r="Q3847" t="s">
        <v>8317</v>
      </c>
      <c r="R3847" t="s">
        <v>8318</v>
      </c>
      <c r="S3847" t="s">
        <v>8271</v>
      </c>
      <c r="T3847" t="b">
        <v>0</v>
      </c>
    </row>
    <row r="3848" spans="1:20" ht="49.5" x14ac:dyDescent="0.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 s="9">
        <f>(I3848/86400)+25569+(-5/24)</f>
        <v>41916.082638888889</v>
      </c>
      <c r="K3848">
        <v>1409721542</v>
      </c>
      <c r="L3848" s="9">
        <f>($K3848/86400)+DATE(1970,1,1)</f>
        <v>41885.221550925926</v>
      </c>
      <c r="M3848" t="b">
        <v>1</v>
      </c>
      <c r="N3848">
        <v>8</v>
      </c>
      <c r="O3848" s="5">
        <f>($E3848/$D3848)*100</f>
        <v>2.7</v>
      </c>
      <c r="P3848">
        <f>AVERAGE($E3848,$N3848)</f>
        <v>98.5</v>
      </c>
      <c r="Q3848" t="s">
        <v>8317</v>
      </c>
      <c r="R3848" t="s">
        <v>8318</v>
      </c>
      <c r="S3848" t="s">
        <v>8271</v>
      </c>
      <c r="T3848" t="b">
        <v>0</v>
      </c>
    </row>
    <row r="3849" spans="1:20" ht="66" x14ac:dyDescent="0.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 s="9">
        <f>(I3849/86400)+25569+(-5/24)</f>
        <v>42204.016099537032</v>
      </c>
      <c r="K3849">
        <v>1433395391</v>
      </c>
      <c r="L3849" s="9">
        <f>($K3849/86400)+DATE(1970,1,1)</f>
        <v>42159.224432870367</v>
      </c>
      <c r="M3849" t="b">
        <v>1</v>
      </c>
      <c r="N3849">
        <v>9</v>
      </c>
      <c r="O3849" s="5">
        <f>($E3849/$D3849)*100</f>
        <v>16.161904761904761</v>
      </c>
      <c r="P3849">
        <f>AVERAGE($E3849,$N3849)</f>
        <v>853</v>
      </c>
      <c r="Q3849" t="s">
        <v>8317</v>
      </c>
      <c r="R3849" t="s">
        <v>8318</v>
      </c>
      <c r="S3849" t="s">
        <v>8271</v>
      </c>
      <c r="T3849" t="b">
        <v>0</v>
      </c>
    </row>
    <row r="3850" spans="1:20" ht="66" x14ac:dyDescent="0.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 s="9">
        <f>(I3850/86400)+25569+(-5/24)</f>
        <v>42295.608668981477</v>
      </c>
      <c r="K3850">
        <v>1442604989</v>
      </c>
      <c r="L3850" s="9">
        <f>($K3850/86400)+DATE(1970,1,1)</f>
        <v>42265.817002314812</v>
      </c>
      <c r="M3850" t="b">
        <v>1</v>
      </c>
      <c r="N3850">
        <v>43</v>
      </c>
      <c r="O3850" s="5">
        <f>($E3850/$D3850)*100</f>
        <v>16.376923076923077</v>
      </c>
      <c r="P3850">
        <f>AVERAGE($E3850,$N3850)</f>
        <v>1086</v>
      </c>
      <c r="Q3850" t="s">
        <v>8317</v>
      </c>
      <c r="R3850" t="s">
        <v>8318</v>
      </c>
      <c r="S3850" t="s">
        <v>8271</v>
      </c>
      <c r="T3850" t="b">
        <v>0</v>
      </c>
    </row>
    <row r="3851" spans="1:20" ht="82.5" x14ac:dyDescent="0.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 s="9">
        <f>(I3851/86400)+25569+(-5/24)</f>
        <v>42166.558842592589</v>
      </c>
      <c r="K3851">
        <v>1431455084</v>
      </c>
      <c r="L3851" s="9">
        <f>($K3851/86400)+DATE(1970,1,1)</f>
        <v>42136.767175925925</v>
      </c>
      <c r="M3851" t="b">
        <v>1</v>
      </c>
      <c r="N3851">
        <v>28</v>
      </c>
      <c r="O3851" s="5">
        <f>($E3851/$D3851)*100</f>
        <v>7.043333333333333</v>
      </c>
      <c r="P3851">
        <f>AVERAGE($E3851,$N3851)</f>
        <v>1070.5</v>
      </c>
      <c r="Q3851" t="s">
        <v>8317</v>
      </c>
      <c r="R3851" t="s">
        <v>8318</v>
      </c>
      <c r="S3851" t="s">
        <v>8271</v>
      </c>
      <c r="T3851" t="b">
        <v>0</v>
      </c>
    </row>
    <row r="3852" spans="1:20" ht="33" x14ac:dyDescent="0.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 s="9">
        <f>(I3852/86400)+25569+(-5/24)</f>
        <v>42004.916006944441</v>
      </c>
      <c r="K3852">
        <v>1417489143</v>
      </c>
      <c r="L3852" s="9">
        <f>($K3852/86400)+DATE(1970,1,1)</f>
        <v>41975.124340277776</v>
      </c>
      <c r="M3852" t="b">
        <v>1</v>
      </c>
      <c r="N3852">
        <v>4</v>
      </c>
      <c r="O3852" s="5">
        <f>($E3852/$D3852)*100</f>
        <v>3.8</v>
      </c>
      <c r="P3852">
        <f>AVERAGE($E3852,$N3852)</f>
        <v>21</v>
      </c>
      <c r="Q3852" t="s">
        <v>8317</v>
      </c>
      <c r="R3852" t="s">
        <v>8318</v>
      </c>
      <c r="S3852" t="s">
        <v>8271</v>
      </c>
      <c r="T3852" t="b">
        <v>0</v>
      </c>
    </row>
    <row r="3853" spans="1:20" ht="49.5" x14ac:dyDescent="0.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 s="9">
        <f>(I3853/86400)+25569+(-5/24)</f>
        <v>42202.23123842592</v>
      </c>
      <c r="K3853">
        <v>1434537179</v>
      </c>
      <c r="L3853" s="9">
        <f>($K3853/86400)+DATE(1970,1,1)</f>
        <v>42172.439571759256</v>
      </c>
      <c r="M3853" t="b">
        <v>1</v>
      </c>
      <c r="N3853">
        <v>24</v>
      </c>
      <c r="O3853" s="5">
        <f>($E3853/$D3853)*100</f>
        <v>34.08</v>
      </c>
      <c r="P3853">
        <f>AVERAGE($E3853,$N3853)</f>
        <v>438</v>
      </c>
      <c r="Q3853" t="s">
        <v>8317</v>
      </c>
      <c r="R3853" t="s">
        <v>8318</v>
      </c>
      <c r="S3853" t="s">
        <v>8271</v>
      </c>
      <c r="T3853" t="b">
        <v>0</v>
      </c>
    </row>
    <row r="3854" spans="1:20" ht="49.5" x14ac:dyDescent="0.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 s="9">
        <f>(I3854/86400)+25569+(-5/24)</f>
        <v>42089.940694444442</v>
      </c>
      <c r="K3854">
        <v>1425270876</v>
      </c>
      <c r="L3854" s="9">
        <f>($K3854/86400)+DATE(1970,1,1)</f>
        <v>42065.190694444449</v>
      </c>
      <c r="M3854" t="b">
        <v>0</v>
      </c>
      <c r="N3854">
        <v>2</v>
      </c>
      <c r="O3854" s="5">
        <f>($E3854/$D3854)*100</f>
        <v>0.2</v>
      </c>
      <c r="P3854">
        <f>AVERAGE($E3854,$N3854)</f>
        <v>11</v>
      </c>
      <c r="Q3854" t="s">
        <v>8317</v>
      </c>
      <c r="R3854" t="s">
        <v>8318</v>
      </c>
      <c r="S3854" t="s">
        <v>8271</v>
      </c>
      <c r="T3854" t="b">
        <v>0</v>
      </c>
    </row>
    <row r="3855" spans="1:20" ht="49.5" x14ac:dyDescent="0.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 s="9">
        <f>(I3855/86400)+25569+(-5/24)</f>
        <v>41883.631689814814</v>
      </c>
      <c r="K3855">
        <v>1406578178</v>
      </c>
      <c r="L3855" s="9">
        <f>($K3855/86400)+DATE(1970,1,1)</f>
        <v>41848.84002314815</v>
      </c>
      <c r="M3855" t="b">
        <v>0</v>
      </c>
      <c r="N3855">
        <v>2</v>
      </c>
      <c r="O3855" s="5">
        <f>($E3855/$D3855)*100</f>
        <v>2.5999999999999999E-2</v>
      </c>
      <c r="P3855">
        <f>AVERAGE($E3855,$N3855)</f>
        <v>14</v>
      </c>
      <c r="Q3855" t="s">
        <v>8317</v>
      </c>
      <c r="R3855" t="s">
        <v>8318</v>
      </c>
      <c r="S3855" t="s">
        <v>8271</v>
      </c>
      <c r="T3855" t="b">
        <v>0</v>
      </c>
    </row>
    <row r="3856" spans="1:20" ht="33" x14ac:dyDescent="0.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 s="9">
        <f>(I3856/86400)+25569+(-5/24)</f>
        <v>42133.67659722222</v>
      </c>
      <c r="K3856">
        <v>1428614058</v>
      </c>
      <c r="L3856" s="9">
        <f>($K3856/86400)+DATE(1970,1,1)</f>
        <v>42103.884930555556</v>
      </c>
      <c r="M3856" t="b">
        <v>0</v>
      </c>
      <c r="N3856">
        <v>20</v>
      </c>
      <c r="O3856" s="5">
        <f>($E3856/$D3856)*100</f>
        <v>16.254545454545454</v>
      </c>
      <c r="P3856">
        <f>AVERAGE($E3856,$N3856)</f>
        <v>904</v>
      </c>
      <c r="Q3856" t="s">
        <v>8317</v>
      </c>
      <c r="R3856" t="s">
        <v>8318</v>
      </c>
      <c r="S3856" t="s">
        <v>8271</v>
      </c>
      <c r="T3856" t="b">
        <v>0</v>
      </c>
    </row>
    <row r="3857" spans="1:20" ht="82.5" x14ac:dyDescent="0.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 s="9">
        <f>(I3857/86400)+25569+(-5/24)</f>
        <v>42089.720729166664</v>
      </c>
      <c r="K3857">
        <v>1424819871</v>
      </c>
      <c r="L3857" s="9">
        <f>($K3857/86400)+DATE(1970,1,1)</f>
        <v>42059.970729166671</v>
      </c>
      <c r="M3857" t="b">
        <v>0</v>
      </c>
      <c r="N3857">
        <v>1</v>
      </c>
      <c r="O3857" s="5">
        <f>($E3857/$D3857)*100</f>
        <v>2.5</v>
      </c>
      <c r="P3857">
        <f>AVERAGE($E3857,$N3857)</f>
        <v>13</v>
      </c>
      <c r="Q3857" t="s">
        <v>8317</v>
      </c>
      <c r="R3857" t="s">
        <v>8318</v>
      </c>
      <c r="S3857" t="s">
        <v>8271</v>
      </c>
      <c r="T3857" t="b">
        <v>0</v>
      </c>
    </row>
    <row r="3858" spans="1:20" ht="66" x14ac:dyDescent="0.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 s="9">
        <f>(I3858/86400)+25569+(-5/24)</f>
        <v>42071.493090277778</v>
      </c>
      <c r="K3858">
        <v>1423245003</v>
      </c>
      <c r="L3858" s="9">
        <f>($K3858/86400)+DATE(1970,1,1)</f>
        <v>42041.743090277778</v>
      </c>
      <c r="M3858" t="b">
        <v>0</v>
      </c>
      <c r="N3858">
        <v>1</v>
      </c>
      <c r="O3858" s="5">
        <f>($E3858/$D3858)*100</f>
        <v>0.02</v>
      </c>
      <c r="P3858">
        <f>AVERAGE($E3858,$N3858)</f>
        <v>1</v>
      </c>
      <c r="Q3858" t="s">
        <v>8317</v>
      </c>
      <c r="R3858" t="s">
        <v>8318</v>
      </c>
      <c r="S3858" t="s">
        <v>8271</v>
      </c>
      <c r="T3858" t="b">
        <v>0</v>
      </c>
    </row>
    <row r="3859" spans="1:20" ht="66" x14ac:dyDescent="0.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 s="9">
        <f>(I3859/86400)+25569+(-5/24)</f>
        <v>41852.508333333331</v>
      </c>
      <c r="K3859">
        <v>1404927690</v>
      </c>
      <c r="L3859" s="9">
        <f>($K3859/86400)+DATE(1970,1,1)</f>
        <v>41829.73715277778</v>
      </c>
      <c r="M3859" t="b">
        <v>0</v>
      </c>
      <c r="N3859">
        <v>4</v>
      </c>
      <c r="O3859" s="5">
        <f>($E3859/$D3859)*100</f>
        <v>5.2</v>
      </c>
      <c r="P3859">
        <f>AVERAGE($E3859,$N3859)</f>
        <v>132</v>
      </c>
      <c r="Q3859" t="s">
        <v>8317</v>
      </c>
      <c r="R3859" t="s">
        <v>8318</v>
      </c>
      <c r="S3859" t="s">
        <v>8271</v>
      </c>
      <c r="T3859" t="b">
        <v>0</v>
      </c>
    </row>
    <row r="3860" spans="1:20" ht="66" x14ac:dyDescent="0.3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 s="9">
        <f>(I3860/86400)+25569+(-5/24)</f>
        <v>42146.666666666664</v>
      </c>
      <c r="K3860">
        <v>1430734844</v>
      </c>
      <c r="L3860" s="9">
        <f>($K3860/86400)+DATE(1970,1,1)</f>
        <v>42128.431064814809</v>
      </c>
      <c r="M3860" t="b">
        <v>0</v>
      </c>
      <c r="N3860">
        <v>1</v>
      </c>
      <c r="O3860" s="5">
        <f>($E3860/$D3860)*100</f>
        <v>2</v>
      </c>
      <c r="P3860">
        <f>AVERAGE($E3860,$N3860)</f>
        <v>5.5</v>
      </c>
      <c r="Q3860" t="s">
        <v>8317</v>
      </c>
      <c r="R3860" t="s">
        <v>8318</v>
      </c>
      <c r="S3860" t="s">
        <v>8271</v>
      </c>
      <c r="T3860" t="b">
        <v>0</v>
      </c>
    </row>
    <row r="3861" spans="1:20" ht="66" x14ac:dyDescent="0.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 s="9">
        <f>(I3861/86400)+25569+(-5/24)</f>
        <v>41815.666666666664</v>
      </c>
      <c r="K3861">
        <v>1401485207</v>
      </c>
      <c r="L3861" s="9">
        <f>($K3861/86400)+DATE(1970,1,1)</f>
        <v>41789.893599537041</v>
      </c>
      <c r="M3861" t="b">
        <v>0</v>
      </c>
      <c r="N3861">
        <v>1</v>
      </c>
      <c r="O3861" s="5">
        <f>($E3861/$D3861)*100</f>
        <v>0.04</v>
      </c>
      <c r="P3861">
        <f>AVERAGE($E3861,$N3861)</f>
        <v>1</v>
      </c>
      <c r="Q3861" t="s">
        <v>8317</v>
      </c>
      <c r="R3861" t="s">
        <v>8318</v>
      </c>
      <c r="S3861" t="s">
        <v>8271</v>
      </c>
      <c r="T3861" t="b">
        <v>0</v>
      </c>
    </row>
    <row r="3862" spans="1:20" ht="66" x14ac:dyDescent="0.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 s="9">
        <f>(I3862/86400)+25569+(-5/24)</f>
        <v>41863.452662037038</v>
      </c>
      <c r="K3862">
        <v>1405266710</v>
      </c>
      <c r="L3862" s="9">
        <f>($K3862/86400)+DATE(1970,1,1)</f>
        <v>41833.660995370374</v>
      </c>
      <c r="M3862" t="b">
        <v>0</v>
      </c>
      <c r="N3862">
        <v>13</v>
      </c>
      <c r="O3862" s="5">
        <f>($E3862/$D3862)*100</f>
        <v>17.666666666666668</v>
      </c>
      <c r="P3862">
        <f>AVERAGE($E3862,$N3862)</f>
        <v>536.5</v>
      </c>
      <c r="Q3862" t="s">
        <v>8317</v>
      </c>
      <c r="R3862" t="s">
        <v>8318</v>
      </c>
      <c r="S3862" t="s">
        <v>8271</v>
      </c>
      <c r="T3862" t="b">
        <v>0</v>
      </c>
    </row>
    <row r="3863" spans="1:20" x14ac:dyDescent="0.3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 s="9">
        <f>(I3863/86400)+25569+(-5/24)</f>
        <v>41955.699305555558</v>
      </c>
      <c r="K3863">
        <v>1412258977</v>
      </c>
      <c r="L3863" s="9">
        <f>($K3863/86400)+DATE(1970,1,1)</f>
        <v>41914.590011574073</v>
      </c>
      <c r="M3863" t="b">
        <v>0</v>
      </c>
      <c r="N3863">
        <v>1</v>
      </c>
      <c r="O3863" s="5">
        <f>($E3863/$D3863)*100</f>
        <v>5</v>
      </c>
      <c r="P3863">
        <f>AVERAGE($E3863,$N3863)</f>
        <v>50.5</v>
      </c>
      <c r="Q3863" t="s">
        <v>8317</v>
      </c>
      <c r="R3863" t="s">
        <v>8318</v>
      </c>
      <c r="S3863" t="s">
        <v>8271</v>
      </c>
      <c r="T3863" t="b">
        <v>0</v>
      </c>
    </row>
    <row r="3864" spans="1:20" ht="33" x14ac:dyDescent="0.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 s="9">
        <f>(I3864/86400)+25569+(-5/24)</f>
        <v>42625.499305555553</v>
      </c>
      <c r="K3864">
        <v>1472451356</v>
      </c>
      <c r="L3864" s="9">
        <f>($K3864/86400)+DATE(1970,1,1)</f>
        <v>42611.261064814811</v>
      </c>
      <c r="M3864" t="b">
        <v>0</v>
      </c>
      <c r="N3864">
        <v>1</v>
      </c>
      <c r="O3864" s="5">
        <f>($E3864/$D3864)*100</f>
        <v>1.3333333333333334E-2</v>
      </c>
      <c r="P3864">
        <f>AVERAGE($E3864,$N3864)</f>
        <v>1</v>
      </c>
      <c r="Q3864" t="s">
        <v>8317</v>
      </c>
      <c r="R3864" t="s">
        <v>8318</v>
      </c>
      <c r="S3864" t="s">
        <v>8271</v>
      </c>
      <c r="T3864" t="b">
        <v>0</v>
      </c>
    </row>
    <row r="3865" spans="1:20" ht="66" x14ac:dyDescent="0.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 s="9">
        <f>(I3865/86400)+25569+(-5/24)</f>
        <v>42313.466493055552</v>
      </c>
      <c r="K3865">
        <v>1441552305</v>
      </c>
      <c r="L3865" s="9">
        <f>($K3865/86400)+DATE(1970,1,1)</f>
        <v>42253.633159722223</v>
      </c>
      <c r="M3865" t="b">
        <v>0</v>
      </c>
      <c r="N3865">
        <v>0</v>
      </c>
      <c r="O3865" s="5">
        <f>($E3865/$D3865)*100</f>
        <v>0</v>
      </c>
      <c r="P3865">
        <f>AVERAGE($E3865,$N3865)</f>
        <v>0</v>
      </c>
      <c r="Q3865" t="s">
        <v>8317</v>
      </c>
      <c r="R3865" t="s">
        <v>8318</v>
      </c>
      <c r="S3865" t="s">
        <v>8271</v>
      </c>
      <c r="T3865" t="b">
        <v>0</v>
      </c>
    </row>
    <row r="3866" spans="1:20" ht="66" x14ac:dyDescent="0.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 s="9">
        <f>(I3866/86400)+25569+(-5/24)</f>
        <v>42325.72516203703</v>
      </c>
      <c r="K3866">
        <v>1445203454</v>
      </c>
      <c r="L3866" s="9">
        <f>($K3866/86400)+DATE(1970,1,1)</f>
        <v>42295.891828703709</v>
      </c>
      <c r="M3866" t="b">
        <v>0</v>
      </c>
      <c r="N3866">
        <v>3</v>
      </c>
      <c r="O3866" s="5">
        <f>($E3866/$D3866)*100</f>
        <v>1.2</v>
      </c>
      <c r="P3866">
        <f>AVERAGE($E3866,$N3866)</f>
        <v>31.5</v>
      </c>
      <c r="Q3866" t="s">
        <v>8317</v>
      </c>
      <c r="R3866" t="s">
        <v>8318</v>
      </c>
      <c r="S3866" t="s">
        <v>8271</v>
      </c>
      <c r="T3866" t="b">
        <v>0</v>
      </c>
    </row>
    <row r="3867" spans="1:20" ht="49.5" x14ac:dyDescent="0.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 s="9">
        <f>(I3867/86400)+25569+(-5/24)</f>
        <v>41881.020833333328</v>
      </c>
      <c r="K3867">
        <v>1405957098</v>
      </c>
      <c r="L3867" s="9">
        <f>($K3867/86400)+DATE(1970,1,1)</f>
        <v>41841.651597222226</v>
      </c>
      <c r="M3867" t="b">
        <v>0</v>
      </c>
      <c r="N3867">
        <v>14</v>
      </c>
      <c r="O3867" s="5">
        <f>($E3867/$D3867)*100</f>
        <v>26.937422295897225</v>
      </c>
      <c r="P3867">
        <f>AVERAGE($E3867,$N3867)</f>
        <v>332</v>
      </c>
      <c r="Q3867" t="s">
        <v>8317</v>
      </c>
      <c r="R3867" t="s">
        <v>8318</v>
      </c>
      <c r="S3867" t="s">
        <v>8271</v>
      </c>
      <c r="T3867" t="b">
        <v>0</v>
      </c>
    </row>
    <row r="3868" spans="1:20" ht="33" x14ac:dyDescent="0.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 s="9">
        <f>(I3868/86400)+25569+(-5/24)</f>
        <v>42451.936805555553</v>
      </c>
      <c r="K3868">
        <v>1454453021</v>
      </c>
      <c r="L3868" s="9">
        <f>($K3868/86400)+DATE(1970,1,1)</f>
        <v>42402.947002314817</v>
      </c>
      <c r="M3868" t="b">
        <v>0</v>
      </c>
      <c r="N3868">
        <v>2</v>
      </c>
      <c r="O3868" s="5">
        <f>($E3868/$D3868)*100</f>
        <v>0.54999999999999993</v>
      </c>
      <c r="P3868">
        <f>AVERAGE($E3868,$N3868)</f>
        <v>6.5</v>
      </c>
      <c r="Q3868" t="s">
        <v>8317</v>
      </c>
      <c r="R3868" t="s">
        <v>8318</v>
      </c>
      <c r="S3868" t="s">
        <v>8271</v>
      </c>
      <c r="T3868" t="b">
        <v>0</v>
      </c>
    </row>
    <row r="3869" spans="1:20" ht="66" x14ac:dyDescent="0.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 s="9">
        <f>(I3869/86400)+25569+(-5/24)</f>
        <v>42539.605775462966</v>
      </c>
      <c r="K3869">
        <v>1463686339</v>
      </c>
      <c r="L3869" s="9">
        <f>($K3869/86400)+DATE(1970,1,1)</f>
        <v>42509.814108796301</v>
      </c>
      <c r="M3869" t="b">
        <v>0</v>
      </c>
      <c r="N3869">
        <v>5</v>
      </c>
      <c r="O3869" s="5">
        <f>($E3869/$D3869)*100</f>
        <v>12.55</v>
      </c>
      <c r="P3869">
        <f>AVERAGE($E3869,$N3869)</f>
        <v>128</v>
      </c>
      <c r="Q3869" t="s">
        <v>8317</v>
      </c>
      <c r="R3869" t="s">
        <v>8318</v>
      </c>
      <c r="S3869" t="s">
        <v>8271</v>
      </c>
      <c r="T3869" t="b">
        <v>0</v>
      </c>
    </row>
    <row r="3870" spans="1:20" ht="33" x14ac:dyDescent="0.3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 s="9">
        <f>(I3870/86400)+25569+(-5/24)</f>
        <v>41890.45144675926</v>
      </c>
      <c r="K3870">
        <v>1408031405</v>
      </c>
      <c r="L3870" s="9">
        <f>($K3870/86400)+DATE(1970,1,1)</f>
        <v>41865.659780092596</v>
      </c>
      <c r="M3870" t="b">
        <v>0</v>
      </c>
      <c r="N3870">
        <v>1</v>
      </c>
      <c r="O3870" s="5">
        <f>($E3870/$D3870)*100</f>
        <v>0.2</v>
      </c>
      <c r="P3870">
        <f>AVERAGE($E3870,$N3870)</f>
        <v>5.5</v>
      </c>
      <c r="Q3870" t="s">
        <v>8317</v>
      </c>
      <c r="R3870" t="s">
        <v>8359</v>
      </c>
      <c r="S3870" t="s">
        <v>8305</v>
      </c>
      <c r="T3870" t="b">
        <v>0</v>
      </c>
    </row>
    <row r="3871" spans="1:20" ht="49.5" x14ac:dyDescent="0.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 s="9">
        <f>(I3871/86400)+25569+(-5/24)</f>
        <v>42076.924305555549</v>
      </c>
      <c r="K3871">
        <v>1423761792</v>
      </c>
      <c r="L3871" s="9">
        <f>($K3871/86400)+DATE(1970,1,1)</f>
        <v>42047.724444444444</v>
      </c>
      <c r="M3871" t="b">
        <v>0</v>
      </c>
      <c r="N3871">
        <v>15</v>
      </c>
      <c r="O3871" s="5">
        <f>($E3871/$D3871)*100</f>
        <v>3.4474868431088401</v>
      </c>
      <c r="P3871">
        <f>AVERAGE($E3871,$N3871)</f>
        <v>233.5</v>
      </c>
      <c r="Q3871" t="s">
        <v>8317</v>
      </c>
      <c r="R3871" t="s">
        <v>8359</v>
      </c>
      <c r="S3871" t="s">
        <v>8305</v>
      </c>
      <c r="T3871" t="b">
        <v>0</v>
      </c>
    </row>
    <row r="3872" spans="1:20" ht="66" x14ac:dyDescent="0.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 s="9">
        <f>(I3872/86400)+25569+(-5/24)</f>
        <v>41822.963865740741</v>
      </c>
      <c r="K3872">
        <v>1401768478</v>
      </c>
      <c r="L3872" s="9">
        <f>($K3872/86400)+DATE(1970,1,1)</f>
        <v>41793.172199074077</v>
      </c>
      <c r="M3872" t="b">
        <v>0</v>
      </c>
      <c r="N3872">
        <v>10</v>
      </c>
      <c r="O3872" s="5">
        <f>($E3872/$D3872)*100</f>
        <v>15</v>
      </c>
      <c r="P3872">
        <f>AVERAGE($E3872,$N3872)</f>
        <v>755</v>
      </c>
      <c r="Q3872" t="s">
        <v>8317</v>
      </c>
      <c r="R3872" t="s">
        <v>8359</v>
      </c>
      <c r="S3872" t="s">
        <v>8305</v>
      </c>
      <c r="T3872" t="b">
        <v>0</v>
      </c>
    </row>
    <row r="3873" spans="1:20" ht="49.5" x14ac:dyDescent="0.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 s="9">
        <f>(I3873/86400)+25569+(-5/24)</f>
        <v>42823.530671296299</v>
      </c>
      <c r="K3873">
        <v>1485629050</v>
      </c>
      <c r="L3873" s="9">
        <f>($K3873/86400)+DATE(1970,1,1)</f>
        <v>42763.780671296292</v>
      </c>
      <c r="M3873" t="b">
        <v>0</v>
      </c>
      <c r="N3873">
        <v>3</v>
      </c>
      <c r="O3873" s="5">
        <f>($E3873/$D3873)*100</f>
        <v>2.666666666666667</v>
      </c>
      <c r="P3873">
        <f>AVERAGE($E3873,$N3873)</f>
        <v>21.5</v>
      </c>
      <c r="Q3873" t="s">
        <v>8317</v>
      </c>
      <c r="R3873" t="s">
        <v>8359</v>
      </c>
      <c r="S3873" t="s">
        <v>8305</v>
      </c>
      <c r="T3873" t="b">
        <v>0</v>
      </c>
    </row>
    <row r="3874" spans="1:20" ht="66" x14ac:dyDescent="0.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 s="9">
        <f>(I3874/86400)+25569+(-5/24)</f>
        <v>42229.9374537037</v>
      </c>
      <c r="K3874">
        <v>1435202996</v>
      </c>
      <c r="L3874" s="9">
        <f>($K3874/86400)+DATE(1970,1,1)</f>
        <v>42180.145787037036</v>
      </c>
      <c r="M3874" t="b">
        <v>0</v>
      </c>
      <c r="N3874">
        <v>0</v>
      </c>
      <c r="O3874" s="5">
        <f>($E3874/$D3874)*100</f>
        <v>0</v>
      </c>
      <c r="P3874">
        <f>AVERAGE($E3874,$N3874)</f>
        <v>0</v>
      </c>
      <c r="Q3874" t="s">
        <v>8317</v>
      </c>
      <c r="R3874" t="s">
        <v>8359</v>
      </c>
      <c r="S3874" t="s">
        <v>8305</v>
      </c>
      <c r="T3874" t="b">
        <v>0</v>
      </c>
    </row>
    <row r="3875" spans="1:20" ht="66" x14ac:dyDescent="0.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 s="9">
        <f>(I3875/86400)+25569+(-5/24)</f>
        <v>42285.487673611111</v>
      </c>
      <c r="K3875">
        <v>1441730535</v>
      </c>
      <c r="L3875" s="9">
        <f>($K3875/86400)+DATE(1970,1,1)</f>
        <v>42255.696006944447</v>
      </c>
      <c r="M3875" t="b">
        <v>0</v>
      </c>
      <c r="N3875">
        <v>0</v>
      </c>
      <c r="O3875" s="5">
        <f>($E3875/$D3875)*100</f>
        <v>0</v>
      </c>
      <c r="P3875">
        <f>AVERAGE($E3875,$N3875)</f>
        <v>0</v>
      </c>
      <c r="Q3875" t="s">
        <v>8317</v>
      </c>
      <c r="R3875" t="s">
        <v>8359</v>
      </c>
      <c r="S3875" t="s">
        <v>8305</v>
      </c>
      <c r="T3875" t="b">
        <v>0</v>
      </c>
    </row>
    <row r="3876" spans="1:20" ht="66" x14ac:dyDescent="0.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 s="9">
        <f>(I3876/86400)+25569+(-5/24)</f>
        <v>42027.833333333336</v>
      </c>
      <c r="K3876">
        <v>1420244622</v>
      </c>
      <c r="L3876" s="9">
        <f>($K3876/86400)+DATE(1970,1,1)</f>
        <v>42007.016458333332</v>
      </c>
      <c r="M3876" t="b">
        <v>0</v>
      </c>
      <c r="N3876">
        <v>0</v>
      </c>
      <c r="O3876" s="5">
        <f>($E3876/$D3876)*100</f>
        <v>0</v>
      </c>
      <c r="P3876">
        <f>AVERAGE($E3876,$N3876)</f>
        <v>0</v>
      </c>
      <c r="Q3876" t="s">
        <v>8317</v>
      </c>
      <c r="R3876" t="s">
        <v>8359</v>
      </c>
      <c r="S3876" t="s">
        <v>8305</v>
      </c>
      <c r="T3876" t="b">
        <v>0</v>
      </c>
    </row>
    <row r="3877" spans="1:20" ht="66" x14ac:dyDescent="0.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 s="9">
        <f>(I3877/86400)+25569+(-5/24)</f>
        <v>42616.208333333336</v>
      </c>
      <c r="K3877">
        <v>1472804365</v>
      </c>
      <c r="L3877" s="9">
        <f>($K3877/86400)+DATE(1970,1,1)</f>
        <v>42615.346817129626</v>
      </c>
      <c r="M3877" t="b">
        <v>0</v>
      </c>
      <c r="N3877">
        <v>0</v>
      </c>
      <c r="O3877" s="5">
        <f>($E3877/$D3877)*100</f>
        <v>0</v>
      </c>
      <c r="P3877">
        <f>AVERAGE($E3877,$N3877)</f>
        <v>0</v>
      </c>
      <c r="Q3877" t="s">
        <v>8317</v>
      </c>
      <c r="R3877" t="s">
        <v>8359</v>
      </c>
      <c r="S3877" t="s">
        <v>8305</v>
      </c>
      <c r="T3877" t="b">
        <v>0</v>
      </c>
    </row>
    <row r="3878" spans="1:20" ht="66" x14ac:dyDescent="0.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 s="9">
        <f>(I3878/86400)+25569+(-5/24)</f>
        <v>42402.415833333333</v>
      </c>
      <c r="K3878">
        <v>1451833128</v>
      </c>
      <c r="L3878" s="9">
        <f>($K3878/86400)+DATE(1970,1,1)</f>
        <v>42372.624166666668</v>
      </c>
      <c r="M3878" t="b">
        <v>0</v>
      </c>
      <c r="N3878">
        <v>46</v>
      </c>
      <c r="O3878" s="5">
        <f>($E3878/$D3878)*100</f>
        <v>52.794871794871788</v>
      </c>
      <c r="P3878">
        <f>AVERAGE($E3878,$N3878)</f>
        <v>1052.5</v>
      </c>
      <c r="Q3878" t="s">
        <v>8317</v>
      </c>
      <c r="R3878" t="s">
        <v>8359</v>
      </c>
      <c r="S3878" t="s">
        <v>8305</v>
      </c>
      <c r="T3878" t="b">
        <v>0</v>
      </c>
    </row>
    <row r="3879" spans="1:20" ht="66" x14ac:dyDescent="0.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 s="9">
        <f>(I3879/86400)+25569+(-5/24)</f>
        <v>42712.469351851854</v>
      </c>
      <c r="K3879">
        <v>1478621752</v>
      </c>
      <c r="L3879" s="9">
        <f>($K3879/86400)+DATE(1970,1,1)</f>
        <v>42682.67768518519</v>
      </c>
      <c r="M3879" t="b">
        <v>0</v>
      </c>
      <c r="N3879">
        <v>14</v>
      </c>
      <c r="O3879" s="5">
        <f>($E3879/$D3879)*100</f>
        <v>4.9639999999999995</v>
      </c>
      <c r="P3879">
        <f>AVERAGE($E3879,$N3879)</f>
        <v>627.5</v>
      </c>
      <c r="Q3879" t="s">
        <v>8317</v>
      </c>
      <c r="R3879" t="s">
        <v>8359</v>
      </c>
      <c r="S3879" t="s">
        <v>8305</v>
      </c>
      <c r="T3879" t="b">
        <v>0</v>
      </c>
    </row>
    <row r="3880" spans="1:20" ht="66" x14ac:dyDescent="0.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 s="9">
        <f>(I3880/86400)+25569+(-5/24)</f>
        <v>42184.957638888889</v>
      </c>
      <c r="K3880">
        <v>1433014746</v>
      </c>
      <c r="L3880" s="9">
        <f>($K3880/86400)+DATE(1970,1,1)</f>
        <v>42154.818819444445</v>
      </c>
      <c r="M3880" t="b">
        <v>0</v>
      </c>
      <c r="N3880">
        <v>1</v>
      </c>
      <c r="O3880" s="5">
        <f>($E3880/$D3880)*100</f>
        <v>5.5555555555555552E-2</v>
      </c>
      <c r="P3880">
        <f>AVERAGE($E3880,$N3880)</f>
        <v>5.5</v>
      </c>
      <c r="Q3880" t="s">
        <v>8317</v>
      </c>
      <c r="R3880" t="s">
        <v>8359</v>
      </c>
      <c r="S3880" t="s">
        <v>8305</v>
      </c>
      <c r="T3880" t="b">
        <v>0</v>
      </c>
    </row>
    <row r="3881" spans="1:20" ht="49.5" x14ac:dyDescent="0.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 s="9">
        <f>(I3881/86400)+25569+(-5/24)</f>
        <v>42029.652731481481</v>
      </c>
      <c r="K3881">
        <v>1419626396</v>
      </c>
      <c r="L3881" s="9">
        <f>($K3881/86400)+DATE(1970,1,1)</f>
        <v>41999.861064814817</v>
      </c>
      <c r="M3881" t="b">
        <v>0</v>
      </c>
      <c r="N3881">
        <v>0</v>
      </c>
      <c r="O3881" s="5">
        <f>($E3881/$D3881)*100</f>
        <v>0</v>
      </c>
      <c r="P3881">
        <f>AVERAGE($E3881,$N3881)</f>
        <v>0</v>
      </c>
      <c r="Q3881" t="s">
        <v>8317</v>
      </c>
      <c r="R3881" t="s">
        <v>8359</v>
      </c>
      <c r="S3881" t="s">
        <v>8305</v>
      </c>
      <c r="T3881" t="b">
        <v>0</v>
      </c>
    </row>
    <row r="3882" spans="1:20" ht="66" x14ac:dyDescent="0.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 s="9">
        <f>(I3882/86400)+25569+(-5/24)</f>
        <v>41850.75</v>
      </c>
      <c r="K3882">
        <v>1403724820</v>
      </c>
      <c r="L3882" s="9">
        <f>($K3882/86400)+DATE(1970,1,1)</f>
        <v>41815.815046296295</v>
      </c>
      <c r="M3882" t="b">
        <v>0</v>
      </c>
      <c r="N3882">
        <v>17</v>
      </c>
      <c r="O3882" s="5">
        <f>($E3882/$D3882)*100</f>
        <v>13.066666666666665</v>
      </c>
      <c r="P3882">
        <f>AVERAGE($E3882,$N3882)</f>
        <v>498.5</v>
      </c>
      <c r="Q3882" t="s">
        <v>8317</v>
      </c>
      <c r="R3882" t="s">
        <v>8359</v>
      </c>
      <c r="S3882" t="s">
        <v>8305</v>
      </c>
      <c r="T3882" t="b">
        <v>0</v>
      </c>
    </row>
    <row r="3883" spans="1:20" ht="33" x14ac:dyDescent="0.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 s="9">
        <f>(I3883/86400)+25569+(-5/24)</f>
        <v>42785.810173611106</v>
      </c>
      <c r="K3883">
        <v>1484958399</v>
      </c>
      <c r="L3883" s="9">
        <f>($K3883/86400)+DATE(1970,1,1)</f>
        <v>42756.018506944441</v>
      </c>
      <c r="M3883" t="b">
        <v>0</v>
      </c>
      <c r="N3883">
        <v>1</v>
      </c>
      <c r="O3883" s="5">
        <f>($E3883/$D3883)*100</f>
        <v>5</v>
      </c>
      <c r="P3883">
        <f>AVERAGE($E3883,$N3883)</f>
        <v>13</v>
      </c>
      <c r="Q3883" t="s">
        <v>8317</v>
      </c>
      <c r="R3883" t="s">
        <v>8359</v>
      </c>
      <c r="S3883" t="s">
        <v>8305</v>
      </c>
      <c r="T3883" t="b">
        <v>0</v>
      </c>
    </row>
    <row r="3884" spans="1:20" ht="66" x14ac:dyDescent="0.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 s="9">
        <f>(I3884/86400)+25569+(-5/24)</f>
        <v>42400.752083333333</v>
      </c>
      <c r="K3884">
        <v>1451950570</v>
      </c>
      <c r="L3884" s="9">
        <f>($K3884/86400)+DATE(1970,1,1)</f>
        <v>42373.983449074076</v>
      </c>
      <c r="M3884" t="b">
        <v>0</v>
      </c>
      <c r="N3884">
        <v>0</v>
      </c>
      <c r="O3884" s="5">
        <f>($E3884/$D3884)*100</f>
        <v>0</v>
      </c>
      <c r="P3884">
        <f>AVERAGE($E3884,$N3884)</f>
        <v>0</v>
      </c>
      <c r="Q3884" t="s">
        <v>8317</v>
      </c>
      <c r="R3884" t="s">
        <v>8359</v>
      </c>
      <c r="S3884" t="s">
        <v>8305</v>
      </c>
      <c r="T3884" t="b">
        <v>0</v>
      </c>
    </row>
    <row r="3885" spans="1:20" ht="66" x14ac:dyDescent="0.3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 s="9">
        <f>(I3885/86400)+25569+(-5/24)</f>
        <v>41884.394317129627</v>
      </c>
      <c r="K3885">
        <v>1407076069</v>
      </c>
      <c r="L3885" s="9">
        <f>($K3885/86400)+DATE(1970,1,1)</f>
        <v>41854.602650462963</v>
      </c>
      <c r="M3885" t="b">
        <v>0</v>
      </c>
      <c r="N3885">
        <v>0</v>
      </c>
      <c r="O3885" s="5">
        <f>($E3885/$D3885)*100</f>
        <v>0</v>
      </c>
      <c r="P3885">
        <f>AVERAGE($E3885,$N3885)</f>
        <v>0</v>
      </c>
      <c r="Q3885" t="s">
        <v>8317</v>
      </c>
      <c r="R3885" t="s">
        <v>8359</v>
      </c>
      <c r="S3885" t="s">
        <v>8305</v>
      </c>
      <c r="T3885" t="b">
        <v>0</v>
      </c>
    </row>
    <row r="3886" spans="1:20" ht="49.5" x14ac:dyDescent="0.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 s="9">
        <f>(I3886/86400)+25569+(-5/24)</f>
        <v>42090.541574074072</v>
      </c>
      <c r="K3886">
        <v>1425322792</v>
      </c>
      <c r="L3886" s="9">
        <f>($K3886/86400)+DATE(1970,1,1)</f>
        <v>42065.791574074072</v>
      </c>
      <c r="M3886" t="b">
        <v>0</v>
      </c>
      <c r="N3886">
        <v>0</v>
      </c>
      <c r="O3886" s="5">
        <f>($E3886/$D3886)*100</f>
        <v>0</v>
      </c>
      <c r="P3886">
        <f>AVERAGE($E3886,$N3886)</f>
        <v>0</v>
      </c>
      <c r="Q3886" t="s">
        <v>8317</v>
      </c>
      <c r="R3886" t="s">
        <v>8359</v>
      </c>
      <c r="S3886" t="s">
        <v>8305</v>
      </c>
      <c r="T3886" t="b">
        <v>0</v>
      </c>
    </row>
    <row r="3887" spans="1:20" ht="49.5" x14ac:dyDescent="0.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 s="9">
        <f>(I3887/86400)+25569+(-5/24)</f>
        <v>42499.742951388886</v>
      </c>
      <c r="K3887">
        <v>1460242191</v>
      </c>
      <c r="L3887" s="9">
        <f>($K3887/86400)+DATE(1970,1,1)</f>
        <v>42469.951284722221</v>
      </c>
      <c r="M3887" t="b">
        <v>0</v>
      </c>
      <c r="N3887">
        <v>0</v>
      </c>
      <c r="O3887" s="5">
        <f>($E3887/$D3887)*100</f>
        <v>0</v>
      </c>
      <c r="P3887">
        <f>AVERAGE($E3887,$N3887)</f>
        <v>0</v>
      </c>
      <c r="Q3887" t="s">
        <v>8317</v>
      </c>
      <c r="R3887" t="s">
        <v>8359</v>
      </c>
      <c r="S3887" t="s">
        <v>8305</v>
      </c>
      <c r="T3887" t="b">
        <v>0</v>
      </c>
    </row>
    <row r="3888" spans="1:20" x14ac:dyDescent="0.3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 s="9">
        <f>(I3888/86400)+25569+(-5/24)</f>
        <v>41984.019699074073</v>
      </c>
      <c r="K3888">
        <v>1415683702</v>
      </c>
      <c r="L3888" s="9">
        <f>($K3888/86400)+DATE(1970,1,1)</f>
        <v>41954.228032407409</v>
      </c>
      <c r="M3888" t="b">
        <v>0</v>
      </c>
      <c r="N3888">
        <v>0</v>
      </c>
      <c r="O3888" s="5">
        <f>($E3888/$D3888)*100</f>
        <v>0</v>
      </c>
      <c r="P3888">
        <f>AVERAGE($E3888,$N3888)</f>
        <v>0</v>
      </c>
      <c r="Q3888" t="s">
        <v>8317</v>
      </c>
      <c r="R3888" t="s">
        <v>8359</v>
      </c>
      <c r="S3888" t="s">
        <v>8305</v>
      </c>
      <c r="T3888" t="b">
        <v>0</v>
      </c>
    </row>
    <row r="3889" spans="1:20" ht="66" x14ac:dyDescent="0.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 s="9">
        <f>(I3889/86400)+25569+(-5/24)</f>
        <v>42125.708333333336</v>
      </c>
      <c r="K3889">
        <v>1426538129</v>
      </c>
      <c r="L3889" s="9">
        <f>($K3889/86400)+DATE(1970,1,1)</f>
        <v>42079.857974537037</v>
      </c>
      <c r="M3889" t="b">
        <v>0</v>
      </c>
      <c r="N3889">
        <v>2</v>
      </c>
      <c r="O3889" s="5">
        <f>($E3889/$D3889)*100</f>
        <v>1.7500000000000002</v>
      </c>
      <c r="P3889">
        <f>AVERAGE($E3889,$N3889)</f>
        <v>18.5</v>
      </c>
      <c r="Q3889" t="s">
        <v>8317</v>
      </c>
      <c r="R3889" t="s">
        <v>8359</v>
      </c>
      <c r="S3889" t="s">
        <v>8305</v>
      </c>
      <c r="T3889" t="b">
        <v>0</v>
      </c>
    </row>
    <row r="3890" spans="1:20" ht="66" x14ac:dyDescent="0.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 s="9">
        <f>(I3890/86400)+25569+(-5/24)</f>
        <v>42792.337476851848</v>
      </c>
      <c r="K3890">
        <v>1485522358</v>
      </c>
      <c r="L3890" s="9">
        <f>($K3890/86400)+DATE(1970,1,1)</f>
        <v>42762.545810185184</v>
      </c>
      <c r="M3890" t="b">
        <v>0</v>
      </c>
      <c r="N3890">
        <v>14</v>
      </c>
      <c r="O3890" s="5">
        <f>($E3890/$D3890)*100</f>
        <v>27.1</v>
      </c>
      <c r="P3890">
        <f>AVERAGE($E3890,$N3890)</f>
        <v>278</v>
      </c>
      <c r="Q3890" t="s">
        <v>8317</v>
      </c>
      <c r="R3890" t="s">
        <v>8318</v>
      </c>
      <c r="S3890" t="s">
        <v>8271</v>
      </c>
      <c r="T3890" t="b">
        <v>0</v>
      </c>
    </row>
    <row r="3891" spans="1:20" ht="49.5" x14ac:dyDescent="0.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 s="9">
        <f>(I3891/86400)+25569+(-5/24)</f>
        <v>42008.768055555549</v>
      </c>
      <c r="K3891">
        <v>1417651630</v>
      </c>
      <c r="L3891" s="9">
        <f>($K3891/86400)+DATE(1970,1,1)</f>
        <v>41977.004976851851</v>
      </c>
      <c r="M3891" t="b">
        <v>0</v>
      </c>
      <c r="N3891">
        <v>9</v>
      </c>
      <c r="O3891" s="5">
        <f>($E3891/$D3891)*100</f>
        <v>1.4749999999999999</v>
      </c>
      <c r="P3891">
        <f>AVERAGE($E3891,$N3891)</f>
        <v>63.5</v>
      </c>
      <c r="Q3891" t="s">
        <v>8317</v>
      </c>
      <c r="R3891" t="s">
        <v>8318</v>
      </c>
      <c r="S3891" t="s">
        <v>8271</v>
      </c>
      <c r="T3891" t="b">
        <v>0</v>
      </c>
    </row>
    <row r="3892" spans="1:20" ht="66" x14ac:dyDescent="0.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 s="9">
        <f>(I3892/86400)+25569+(-5/24)</f>
        <v>42231.55027777778</v>
      </c>
      <c r="K3892">
        <v>1434478344</v>
      </c>
      <c r="L3892" s="9">
        <f>($K3892/86400)+DATE(1970,1,1)</f>
        <v>42171.758611111116</v>
      </c>
      <c r="M3892" t="b">
        <v>0</v>
      </c>
      <c r="N3892">
        <v>8</v>
      </c>
      <c r="O3892" s="5">
        <f>($E3892/$D3892)*100</f>
        <v>16.826666666666668</v>
      </c>
      <c r="P3892">
        <f>AVERAGE($E3892,$N3892)</f>
        <v>1266</v>
      </c>
      <c r="Q3892" t="s">
        <v>8317</v>
      </c>
      <c r="R3892" t="s">
        <v>8318</v>
      </c>
      <c r="S3892" t="s">
        <v>8271</v>
      </c>
      <c r="T3892" t="b">
        <v>0</v>
      </c>
    </row>
    <row r="3893" spans="1:20" ht="33" x14ac:dyDescent="0.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 s="9">
        <f>(I3893/86400)+25569+(-5/24)</f>
        <v>42085.999305555553</v>
      </c>
      <c r="K3893">
        <v>1424488244</v>
      </c>
      <c r="L3893" s="9">
        <f>($K3893/86400)+DATE(1970,1,1)</f>
        <v>42056.1324537037</v>
      </c>
      <c r="M3893" t="b">
        <v>0</v>
      </c>
      <c r="N3893">
        <v>7</v>
      </c>
      <c r="O3893" s="5">
        <f>($E3893/$D3893)*100</f>
        <v>32.5</v>
      </c>
      <c r="P3893">
        <f>AVERAGE($E3893,$N3893)</f>
        <v>133.5</v>
      </c>
      <c r="Q3893" t="s">
        <v>8317</v>
      </c>
      <c r="R3893" t="s">
        <v>8318</v>
      </c>
      <c r="S3893" t="s">
        <v>8271</v>
      </c>
      <c r="T3893" t="b">
        <v>0</v>
      </c>
    </row>
    <row r="3894" spans="1:20" ht="66" x14ac:dyDescent="0.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 s="9">
        <f>(I3894/86400)+25569+(-5/24)</f>
        <v>41875.083333333328</v>
      </c>
      <c r="K3894">
        <v>1408203557</v>
      </c>
      <c r="L3894" s="9">
        <f>($K3894/86400)+DATE(1970,1,1)</f>
        <v>41867.652280092589</v>
      </c>
      <c r="M3894" t="b">
        <v>0</v>
      </c>
      <c r="N3894">
        <v>0</v>
      </c>
      <c r="O3894" s="5">
        <f>($E3894/$D3894)*100</f>
        <v>0</v>
      </c>
      <c r="P3894">
        <f>AVERAGE($E3894,$N3894)</f>
        <v>0</v>
      </c>
      <c r="Q3894" t="s">
        <v>8317</v>
      </c>
      <c r="R3894" t="s">
        <v>8318</v>
      </c>
      <c r="S3894" t="s">
        <v>8271</v>
      </c>
      <c r="T3894" t="b">
        <v>0</v>
      </c>
    </row>
    <row r="3895" spans="1:20" ht="66" x14ac:dyDescent="0.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 s="9">
        <f>(I3895/86400)+25569+(-5/24)</f>
        <v>41821.041666666664</v>
      </c>
      <c r="K3895">
        <v>1400600840</v>
      </c>
      <c r="L3895" s="9">
        <f>($K3895/86400)+DATE(1970,1,1)</f>
        <v>41779.657870370371</v>
      </c>
      <c r="M3895" t="b">
        <v>0</v>
      </c>
      <c r="N3895">
        <v>84</v>
      </c>
      <c r="O3895" s="5">
        <f>($E3895/$D3895)*100</f>
        <v>21.55</v>
      </c>
      <c r="P3895">
        <f>AVERAGE($E3895,$N3895)</f>
        <v>5429.5</v>
      </c>
      <c r="Q3895" t="s">
        <v>8317</v>
      </c>
      <c r="R3895" t="s">
        <v>8318</v>
      </c>
      <c r="S3895" t="s">
        <v>8271</v>
      </c>
      <c r="T3895" t="b">
        <v>0</v>
      </c>
    </row>
    <row r="3896" spans="1:20" ht="66" x14ac:dyDescent="0.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 s="9">
        <f>(I3896/86400)+25569+(-5/24)</f>
        <v>42709.999305555553</v>
      </c>
      <c r="K3896">
        <v>1478386812</v>
      </c>
      <c r="L3896" s="9">
        <f>($K3896/86400)+DATE(1970,1,1)</f>
        <v>42679.958472222221</v>
      </c>
      <c r="M3896" t="b">
        <v>0</v>
      </c>
      <c r="N3896">
        <v>11</v>
      </c>
      <c r="O3896" s="5">
        <f>($E3896/$D3896)*100</f>
        <v>3.4666666666666663</v>
      </c>
      <c r="P3896">
        <f>AVERAGE($E3896,$N3896)</f>
        <v>265.5</v>
      </c>
      <c r="Q3896" t="s">
        <v>8317</v>
      </c>
      <c r="R3896" t="s">
        <v>8318</v>
      </c>
      <c r="S3896" t="s">
        <v>8271</v>
      </c>
      <c r="T3896" t="b">
        <v>0</v>
      </c>
    </row>
    <row r="3897" spans="1:20" ht="66" x14ac:dyDescent="0.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 s="9">
        <f>(I3897/86400)+25569+(-5/24)</f>
        <v>42063.041875000003</v>
      </c>
      <c r="K3897">
        <v>1422424818</v>
      </c>
      <c r="L3897" s="9">
        <f>($K3897/86400)+DATE(1970,1,1)</f>
        <v>42032.250208333338</v>
      </c>
      <c r="M3897" t="b">
        <v>0</v>
      </c>
      <c r="N3897">
        <v>1</v>
      </c>
      <c r="O3897" s="5">
        <f>($E3897/$D3897)*100</f>
        <v>5</v>
      </c>
      <c r="P3897">
        <f>AVERAGE($E3897,$N3897)</f>
        <v>25.5</v>
      </c>
      <c r="Q3897" t="s">
        <v>8317</v>
      </c>
      <c r="R3897" t="s">
        <v>8318</v>
      </c>
      <c r="S3897" t="s">
        <v>8271</v>
      </c>
      <c r="T3897" t="b">
        <v>0</v>
      </c>
    </row>
    <row r="3898" spans="1:20" ht="66" x14ac:dyDescent="0.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 s="9">
        <f>(I3898/86400)+25569+(-5/24)</f>
        <v>41806.983541666668</v>
      </c>
      <c r="K3898">
        <v>1401770178</v>
      </c>
      <c r="L3898" s="9">
        <f>($K3898/86400)+DATE(1970,1,1)</f>
        <v>41793.191875000004</v>
      </c>
      <c r="M3898" t="b">
        <v>0</v>
      </c>
      <c r="N3898">
        <v>4</v>
      </c>
      <c r="O3898" s="5">
        <f>($E3898/$D3898)*100</f>
        <v>10.625</v>
      </c>
      <c r="P3898">
        <f>AVERAGE($E3898,$N3898)</f>
        <v>87</v>
      </c>
      <c r="Q3898" t="s">
        <v>8317</v>
      </c>
      <c r="R3898" t="s">
        <v>8318</v>
      </c>
      <c r="S3898" t="s">
        <v>8271</v>
      </c>
      <c r="T3898" t="b">
        <v>0</v>
      </c>
    </row>
    <row r="3899" spans="1:20" ht="66" x14ac:dyDescent="0.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 s="9">
        <f>(I3899/86400)+25569+(-5/24)</f>
        <v>42012.665312499994</v>
      </c>
      <c r="K3899">
        <v>1418158683</v>
      </c>
      <c r="L3899" s="9">
        <f>($K3899/86400)+DATE(1970,1,1)</f>
        <v>41982.87364583333</v>
      </c>
      <c r="M3899" t="b">
        <v>0</v>
      </c>
      <c r="N3899">
        <v>10</v>
      </c>
      <c r="O3899" s="5">
        <f>($E3899/$D3899)*100</f>
        <v>17.599999999999998</v>
      </c>
      <c r="P3899">
        <f>AVERAGE($E3899,$N3899)</f>
        <v>225</v>
      </c>
      <c r="Q3899" t="s">
        <v>8317</v>
      </c>
      <c r="R3899" t="s">
        <v>8318</v>
      </c>
      <c r="S3899" t="s">
        <v>8271</v>
      </c>
      <c r="T3899" t="b">
        <v>0</v>
      </c>
    </row>
    <row r="3900" spans="1:20" ht="82.5" x14ac:dyDescent="0.3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 s="9">
        <f>(I3900/86400)+25569+(-5/24)</f>
        <v>42233.458333333336</v>
      </c>
      <c r="K3900">
        <v>1436355270</v>
      </c>
      <c r="L3900" s="9">
        <f>($K3900/86400)+DATE(1970,1,1)</f>
        <v>42193.482291666667</v>
      </c>
      <c r="M3900" t="b">
        <v>0</v>
      </c>
      <c r="N3900">
        <v>16</v>
      </c>
      <c r="O3900" s="5">
        <f>($E3900/$D3900)*100</f>
        <v>32.56</v>
      </c>
      <c r="P3900">
        <f>AVERAGE($E3900,$N3900)</f>
        <v>415</v>
      </c>
      <c r="Q3900" t="s">
        <v>8317</v>
      </c>
      <c r="R3900" t="s">
        <v>8318</v>
      </c>
      <c r="S3900" t="s">
        <v>8271</v>
      </c>
      <c r="T3900" t="b">
        <v>0</v>
      </c>
    </row>
    <row r="3901" spans="1:20" ht="49.5" x14ac:dyDescent="0.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 s="9">
        <f>(I3901/86400)+25569+(-5/24)</f>
        <v>41863.566678240742</v>
      </c>
      <c r="K3901">
        <v>1406140561</v>
      </c>
      <c r="L3901" s="9">
        <f>($K3901/86400)+DATE(1970,1,1)</f>
        <v>41843.775011574078</v>
      </c>
      <c r="M3901" t="b">
        <v>0</v>
      </c>
      <c r="N3901">
        <v>2</v>
      </c>
      <c r="O3901" s="5">
        <f>($E3901/$D3901)*100</f>
        <v>1.25</v>
      </c>
      <c r="P3901">
        <f>AVERAGE($E3901,$N3901)</f>
        <v>63.5</v>
      </c>
      <c r="Q3901" t="s">
        <v>8317</v>
      </c>
      <c r="R3901" t="s">
        <v>8318</v>
      </c>
      <c r="S3901" t="s">
        <v>8271</v>
      </c>
      <c r="T3901" t="b">
        <v>0</v>
      </c>
    </row>
    <row r="3902" spans="1:20" ht="49.5" x14ac:dyDescent="0.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 s="9">
        <f>(I3902/86400)+25569+(-5/24)</f>
        <v>42165.884155092594</v>
      </c>
      <c r="K3902">
        <v>1431396791</v>
      </c>
      <c r="L3902" s="9">
        <f>($K3902/86400)+DATE(1970,1,1)</f>
        <v>42136.092488425929</v>
      </c>
      <c r="M3902" t="b">
        <v>0</v>
      </c>
      <c r="N3902">
        <v>5</v>
      </c>
      <c r="O3902" s="5">
        <f>($E3902/$D3902)*100</f>
        <v>5.4</v>
      </c>
      <c r="P3902">
        <f>AVERAGE($E3902,$N3902)</f>
        <v>70</v>
      </c>
      <c r="Q3902" t="s">
        <v>8317</v>
      </c>
      <c r="R3902" t="s">
        <v>8318</v>
      </c>
      <c r="S3902" t="s">
        <v>8271</v>
      </c>
      <c r="T3902" t="b">
        <v>0</v>
      </c>
    </row>
    <row r="3903" spans="1:20" ht="66" x14ac:dyDescent="0.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 s="9">
        <f>(I3903/86400)+25569+(-5/24)</f>
        <v>42357.618043981478</v>
      </c>
      <c r="K3903">
        <v>1447098599</v>
      </c>
      <c r="L3903" s="9">
        <f>($K3903/86400)+DATE(1970,1,1)</f>
        <v>42317.826377314814</v>
      </c>
      <c r="M3903" t="b">
        <v>0</v>
      </c>
      <c r="N3903">
        <v>1</v>
      </c>
      <c r="O3903" s="5">
        <f>($E3903/$D3903)*100</f>
        <v>0.83333333333333337</v>
      </c>
      <c r="P3903">
        <f>AVERAGE($E3903,$N3903)</f>
        <v>13</v>
      </c>
      <c r="Q3903" t="s">
        <v>8317</v>
      </c>
      <c r="R3903" t="s">
        <v>8318</v>
      </c>
      <c r="S3903" t="s">
        <v>8271</v>
      </c>
      <c r="T3903" t="b">
        <v>0</v>
      </c>
    </row>
    <row r="3904" spans="1:20" ht="66" x14ac:dyDescent="0.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 s="9">
        <f>(I3904/86400)+25569+(-5/24)</f>
        <v>42688.301412037035</v>
      </c>
      <c r="K3904">
        <v>1476962042</v>
      </c>
      <c r="L3904" s="9">
        <f>($K3904/86400)+DATE(1970,1,1)</f>
        <v>42663.468078703707</v>
      </c>
      <c r="M3904" t="b">
        <v>0</v>
      </c>
      <c r="N3904">
        <v>31</v>
      </c>
      <c r="O3904" s="5">
        <f>($E3904/$D3904)*100</f>
        <v>48.833333333333336</v>
      </c>
      <c r="P3904">
        <f>AVERAGE($E3904,$N3904)</f>
        <v>748</v>
      </c>
      <c r="Q3904" t="s">
        <v>8317</v>
      </c>
      <c r="R3904" t="s">
        <v>8318</v>
      </c>
      <c r="S3904" t="s">
        <v>8271</v>
      </c>
      <c r="T3904" t="b">
        <v>0</v>
      </c>
    </row>
    <row r="3905" spans="1:20" ht="66" x14ac:dyDescent="0.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 s="9">
        <f>(I3905/86400)+25569+(-5/24)</f>
        <v>42230.609722222223</v>
      </c>
      <c r="K3905">
        <v>1435709765</v>
      </c>
      <c r="L3905" s="9">
        <f>($K3905/86400)+DATE(1970,1,1)</f>
        <v>42186.01116898148</v>
      </c>
      <c r="M3905" t="b">
        <v>0</v>
      </c>
      <c r="N3905">
        <v>0</v>
      </c>
      <c r="O3905" s="5">
        <f>($E3905/$D3905)*100</f>
        <v>0</v>
      </c>
      <c r="P3905">
        <f>AVERAGE($E3905,$N3905)</f>
        <v>0</v>
      </c>
      <c r="Q3905" t="s">
        <v>8317</v>
      </c>
      <c r="R3905" t="s">
        <v>8318</v>
      </c>
      <c r="S3905" t="s">
        <v>8271</v>
      </c>
      <c r="T3905" t="b">
        <v>0</v>
      </c>
    </row>
    <row r="3906" spans="1:20" ht="33" x14ac:dyDescent="0.3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 s="9">
        <f>(I3906/86400)+25569+(-5/24)</f>
        <v>42109.00277777778</v>
      </c>
      <c r="K3906">
        <v>1427866200</v>
      </c>
      <c r="L3906" s="9">
        <f>($K3906/86400)+DATE(1970,1,1)</f>
        <v>42095.229166666672</v>
      </c>
      <c r="M3906" t="b">
        <v>0</v>
      </c>
      <c r="N3906">
        <v>2</v>
      </c>
      <c r="O3906" s="5">
        <f>($E3906/$D3906)*100</f>
        <v>0.03</v>
      </c>
      <c r="P3906">
        <f>AVERAGE($E3906,$N3906)</f>
        <v>2.5</v>
      </c>
      <c r="Q3906" t="s">
        <v>8317</v>
      </c>
      <c r="R3906" t="s">
        <v>8318</v>
      </c>
      <c r="S3906" t="s">
        <v>8271</v>
      </c>
      <c r="T3906" t="b">
        <v>0</v>
      </c>
    </row>
    <row r="3907" spans="1:20" ht="66" x14ac:dyDescent="0.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 s="9">
        <f>(I3907/86400)+25569+(-5/24)</f>
        <v>42166.749999999993</v>
      </c>
      <c r="K3907">
        <v>1430405903</v>
      </c>
      <c r="L3907" s="9">
        <f>($K3907/86400)+DATE(1970,1,1)</f>
        <v>42124.623877314814</v>
      </c>
      <c r="M3907" t="b">
        <v>0</v>
      </c>
      <c r="N3907">
        <v>7</v>
      </c>
      <c r="O3907" s="5">
        <f>($E3907/$D3907)*100</f>
        <v>11.533333333333333</v>
      </c>
      <c r="P3907">
        <f>AVERAGE($E3907,$N3907)</f>
        <v>90</v>
      </c>
      <c r="Q3907" t="s">
        <v>8317</v>
      </c>
      <c r="R3907" t="s">
        <v>8318</v>
      </c>
      <c r="S3907" t="s">
        <v>8271</v>
      </c>
      <c r="T3907" t="b">
        <v>0</v>
      </c>
    </row>
    <row r="3908" spans="1:20" ht="66" x14ac:dyDescent="0.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 s="9">
        <f>(I3908/86400)+25569+(-5/24)</f>
        <v>42181.350694444445</v>
      </c>
      <c r="K3908">
        <v>1432072893</v>
      </c>
      <c r="L3908" s="9">
        <f>($K3908/86400)+DATE(1970,1,1)</f>
        <v>42143.917743055557</v>
      </c>
      <c r="M3908" t="b">
        <v>0</v>
      </c>
      <c r="N3908">
        <v>16</v>
      </c>
      <c r="O3908" s="5">
        <f>($E3908/$D3908)*100</f>
        <v>67.333333333333329</v>
      </c>
      <c r="P3908">
        <f>AVERAGE($E3908,$N3908)</f>
        <v>513</v>
      </c>
      <c r="Q3908" t="s">
        <v>8317</v>
      </c>
      <c r="R3908" t="s">
        <v>8318</v>
      </c>
      <c r="S3908" t="s">
        <v>8271</v>
      </c>
      <c r="T3908" t="b">
        <v>0</v>
      </c>
    </row>
    <row r="3909" spans="1:20" ht="49.5" x14ac:dyDescent="0.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 s="9">
        <f>(I3909/86400)+25569+(-5/24)</f>
        <v>41938.630555555552</v>
      </c>
      <c r="K3909">
        <v>1411587606</v>
      </c>
      <c r="L3909" s="9">
        <f>($K3909/86400)+DATE(1970,1,1)</f>
        <v>41906.819513888891</v>
      </c>
      <c r="M3909" t="b">
        <v>0</v>
      </c>
      <c r="N3909">
        <v>4</v>
      </c>
      <c r="O3909" s="5">
        <f>($E3909/$D3909)*100</f>
        <v>15.299999999999999</v>
      </c>
      <c r="P3909">
        <f>AVERAGE($E3909,$N3909)</f>
        <v>78.5</v>
      </c>
      <c r="Q3909" t="s">
        <v>8317</v>
      </c>
      <c r="R3909" t="s">
        <v>8318</v>
      </c>
      <c r="S3909" t="s">
        <v>8271</v>
      </c>
      <c r="T3909" t="b">
        <v>0</v>
      </c>
    </row>
    <row r="3910" spans="1:20" ht="66" x14ac:dyDescent="0.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 s="9">
        <f>(I3910/86400)+25569+(-5/24)</f>
        <v>41848.927037037036</v>
      </c>
      <c r="K3910">
        <v>1405307696</v>
      </c>
      <c r="L3910" s="9">
        <f>($K3910/86400)+DATE(1970,1,1)</f>
        <v>41834.135370370372</v>
      </c>
      <c r="M3910" t="b">
        <v>0</v>
      </c>
      <c r="N3910">
        <v>4</v>
      </c>
      <c r="O3910" s="5">
        <f>($E3910/$D3910)*100</f>
        <v>8.6666666666666679</v>
      </c>
      <c r="P3910">
        <f>AVERAGE($E3910,$N3910)</f>
        <v>34.5</v>
      </c>
      <c r="Q3910" t="s">
        <v>8317</v>
      </c>
      <c r="R3910" t="s">
        <v>8318</v>
      </c>
      <c r="S3910" t="s">
        <v>8271</v>
      </c>
      <c r="T3910" t="b">
        <v>0</v>
      </c>
    </row>
    <row r="3911" spans="1:20" ht="66" x14ac:dyDescent="0.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 s="9">
        <f>(I3911/86400)+25569+(-5/24)</f>
        <v>41893.150949074072</v>
      </c>
      <c r="K3911">
        <v>1407832642</v>
      </c>
      <c r="L3911" s="9">
        <f>($K3911/86400)+DATE(1970,1,1)</f>
        <v>41863.359282407408</v>
      </c>
      <c r="M3911" t="b">
        <v>0</v>
      </c>
      <c r="N3911">
        <v>4</v>
      </c>
      <c r="O3911" s="5">
        <f>($E3911/$D3911)*100</f>
        <v>0.22499999999999998</v>
      </c>
      <c r="P3911">
        <f>AVERAGE($E3911,$N3911)</f>
        <v>69.5</v>
      </c>
      <c r="Q3911" t="s">
        <v>8317</v>
      </c>
      <c r="R3911" t="s">
        <v>8318</v>
      </c>
      <c r="S3911" t="s">
        <v>8271</v>
      </c>
      <c r="T3911" t="b">
        <v>0</v>
      </c>
    </row>
    <row r="3912" spans="1:20" ht="49.5" x14ac:dyDescent="0.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 s="9">
        <f>(I3912/86400)+25569+(-5/24)</f>
        <v>42254.548576388886</v>
      </c>
      <c r="K3912">
        <v>1439057397</v>
      </c>
      <c r="L3912" s="9">
        <f>($K3912/86400)+DATE(1970,1,1)</f>
        <v>42224.756909722222</v>
      </c>
      <c r="M3912" t="b">
        <v>0</v>
      </c>
      <c r="N3912">
        <v>3</v>
      </c>
      <c r="O3912" s="5">
        <f>($E3912/$D3912)*100</f>
        <v>3.0833333333333335</v>
      </c>
      <c r="P3912">
        <f>AVERAGE($E3912,$N3912)</f>
        <v>94</v>
      </c>
      <c r="Q3912" t="s">
        <v>8317</v>
      </c>
      <c r="R3912" t="s">
        <v>8318</v>
      </c>
      <c r="S3912" t="s">
        <v>8271</v>
      </c>
      <c r="T3912" t="b">
        <v>0</v>
      </c>
    </row>
    <row r="3913" spans="1:20" ht="49.5" x14ac:dyDescent="0.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 s="9">
        <f>(I3913/86400)+25569+(-5/24)</f>
        <v>41969.645567129628</v>
      </c>
      <c r="K3913">
        <v>1414438177</v>
      </c>
      <c r="L3913" s="9">
        <f>($K3913/86400)+DATE(1970,1,1)</f>
        <v>41939.8122337963</v>
      </c>
      <c r="M3913" t="b">
        <v>0</v>
      </c>
      <c r="N3913">
        <v>36</v>
      </c>
      <c r="O3913" s="5">
        <f>($E3913/$D3913)*100</f>
        <v>37.412500000000001</v>
      </c>
      <c r="P3913">
        <f>AVERAGE($E3913,$N3913)</f>
        <v>1514.5</v>
      </c>
      <c r="Q3913" t="s">
        <v>8317</v>
      </c>
      <c r="R3913" t="s">
        <v>8318</v>
      </c>
      <c r="S3913" t="s">
        <v>8271</v>
      </c>
      <c r="T3913" t="b">
        <v>0</v>
      </c>
    </row>
    <row r="3914" spans="1:20" ht="49.5" x14ac:dyDescent="0.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 s="9">
        <f>(I3914/86400)+25569+(-5/24)</f>
        <v>42118.982638888883</v>
      </c>
      <c r="K3914">
        <v>1424759330</v>
      </c>
      <c r="L3914" s="9">
        <f>($K3914/86400)+DATE(1970,1,1)</f>
        <v>42059.270023148143</v>
      </c>
      <c r="M3914" t="b">
        <v>0</v>
      </c>
      <c r="N3914">
        <v>1</v>
      </c>
      <c r="O3914" s="5">
        <f>($E3914/$D3914)*100</f>
        <v>6.6666666666666671E-3</v>
      </c>
      <c r="P3914">
        <f>AVERAGE($E3914,$N3914)</f>
        <v>1</v>
      </c>
      <c r="Q3914" t="s">
        <v>8317</v>
      </c>
      <c r="R3914" t="s">
        <v>8318</v>
      </c>
      <c r="S3914" t="s">
        <v>8271</v>
      </c>
      <c r="T3914" t="b">
        <v>0</v>
      </c>
    </row>
    <row r="3915" spans="1:20" ht="49.5" x14ac:dyDescent="0.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 s="9">
        <f>(I3915/86400)+25569+(-5/24)</f>
        <v>42338.044548611106</v>
      </c>
      <c r="K3915">
        <v>1446267849</v>
      </c>
      <c r="L3915" s="9">
        <f>($K3915/86400)+DATE(1970,1,1)</f>
        <v>42308.211215277777</v>
      </c>
      <c r="M3915" t="b">
        <v>0</v>
      </c>
      <c r="N3915">
        <v>7</v>
      </c>
      <c r="O3915" s="5">
        <f>($E3915/$D3915)*100</f>
        <v>10</v>
      </c>
      <c r="P3915">
        <f>AVERAGE($E3915,$N3915)</f>
        <v>503.5</v>
      </c>
      <c r="Q3915" t="s">
        <v>8317</v>
      </c>
      <c r="R3915" t="s">
        <v>8318</v>
      </c>
      <c r="S3915" t="s">
        <v>8271</v>
      </c>
      <c r="T3915" t="b">
        <v>0</v>
      </c>
    </row>
    <row r="3916" spans="1:20" ht="66" x14ac:dyDescent="0.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 s="9">
        <f>(I3916/86400)+25569+(-5/24)</f>
        <v>42134.749305555553</v>
      </c>
      <c r="K3916">
        <v>1429558756</v>
      </c>
      <c r="L3916" s="9">
        <f>($K3916/86400)+DATE(1970,1,1)</f>
        <v>42114.818935185191</v>
      </c>
      <c r="M3916" t="b">
        <v>0</v>
      </c>
      <c r="N3916">
        <v>27</v>
      </c>
      <c r="O3916" s="5">
        <f>($E3916/$D3916)*100</f>
        <v>36.36</v>
      </c>
      <c r="P3916">
        <f>AVERAGE($E3916,$N3916)</f>
        <v>468</v>
      </c>
      <c r="Q3916" t="s">
        <v>8317</v>
      </c>
      <c r="R3916" t="s">
        <v>8318</v>
      </c>
      <c r="S3916" t="s">
        <v>8271</v>
      </c>
      <c r="T3916" t="b">
        <v>0</v>
      </c>
    </row>
    <row r="3917" spans="1:20" ht="66" x14ac:dyDescent="0.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 s="9">
        <f>(I3917/86400)+25569+(-5/24)</f>
        <v>42522.776724537034</v>
      </c>
      <c r="K3917">
        <v>1462232309</v>
      </c>
      <c r="L3917" s="9">
        <f>($K3917/86400)+DATE(1970,1,1)</f>
        <v>42492.98505787037</v>
      </c>
      <c r="M3917" t="b">
        <v>0</v>
      </c>
      <c r="N3917">
        <v>1</v>
      </c>
      <c r="O3917" s="5">
        <f>($E3917/$D3917)*100</f>
        <v>0.33333333333333337</v>
      </c>
      <c r="P3917">
        <f>AVERAGE($E3917,$N3917)</f>
        <v>3</v>
      </c>
      <c r="Q3917" t="s">
        <v>8317</v>
      </c>
      <c r="R3917" t="s">
        <v>8318</v>
      </c>
      <c r="S3917" t="s">
        <v>8271</v>
      </c>
      <c r="T3917" t="b">
        <v>0</v>
      </c>
    </row>
    <row r="3918" spans="1:20" ht="66" x14ac:dyDescent="0.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 s="9">
        <f>(I3918/86400)+25569+(-5/24)</f>
        <v>42524.263333333329</v>
      </c>
      <c r="K3918">
        <v>1462360752</v>
      </c>
      <c r="L3918" s="9">
        <f>($K3918/86400)+DATE(1970,1,1)</f>
        <v>42494.471666666665</v>
      </c>
      <c r="M3918" t="b">
        <v>0</v>
      </c>
      <c r="N3918">
        <v>0</v>
      </c>
      <c r="O3918" s="5">
        <f>($E3918/$D3918)*100</f>
        <v>0</v>
      </c>
      <c r="P3918">
        <f>AVERAGE($E3918,$N3918)</f>
        <v>0</v>
      </c>
      <c r="Q3918" t="s">
        <v>8317</v>
      </c>
      <c r="R3918" t="s">
        <v>8318</v>
      </c>
      <c r="S3918" t="s">
        <v>8271</v>
      </c>
      <c r="T3918" t="b">
        <v>0</v>
      </c>
    </row>
    <row r="3919" spans="1:20" ht="66" x14ac:dyDescent="0.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 s="9">
        <f>(I3919/86400)+25569+(-5/24)</f>
        <v>41893.318993055553</v>
      </c>
      <c r="K3919">
        <v>1407847161</v>
      </c>
      <c r="L3919" s="9">
        <f>($K3919/86400)+DATE(1970,1,1)</f>
        <v>41863.527326388888</v>
      </c>
      <c r="M3919" t="b">
        <v>0</v>
      </c>
      <c r="N3919">
        <v>1</v>
      </c>
      <c r="O3919" s="5">
        <f>($E3919/$D3919)*100</f>
        <v>0.2857142857142857</v>
      </c>
      <c r="P3919">
        <f>AVERAGE($E3919,$N3919)</f>
        <v>5.5</v>
      </c>
      <c r="Q3919" t="s">
        <v>8317</v>
      </c>
      <c r="R3919" t="s">
        <v>8318</v>
      </c>
      <c r="S3919" t="s">
        <v>8271</v>
      </c>
      <c r="T3919" t="b">
        <v>0</v>
      </c>
    </row>
    <row r="3920" spans="1:20" ht="66" x14ac:dyDescent="0.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 s="9">
        <f>(I3920/86400)+25569+(-5/24)</f>
        <v>41855.458333333328</v>
      </c>
      <c r="K3920">
        <v>1406131023</v>
      </c>
      <c r="L3920" s="9">
        <f>($K3920/86400)+DATE(1970,1,1)</f>
        <v>41843.664618055554</v>
      </c>
      <c r="M3920" t="b">
        <v>0</v>
      </c>
      <c r="N3920">
        <v>3</v>
      </c>
      <c r="O3920" s="5">
        <f>($E3920/$D3920)*100</f>
        <v>0.2</v>
      </c>
      <c r="P3920">
        <f>AVERAGE($E3920,$N3920)</f>
        <v>61.5</v>
      </c>
      <c r="Q3920" t="s">
        <v>8317</v>
      </c>
      <c r="R3920" t="s">
        <v>8318</v>
      </c>
      <c r="S3920" t="s">
        <v>8271</v>
      </c>
      <c r="T3920" t="b">
        <v>0</v>
      </c>
    </row>
    <row r="3921" spans="1:20" ht="66" x14ac:dyDescent="0.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 s="9">
        <f>(I3921/86400)+25569+(-5/24)</f>
        <v>42386.791666666664</v>
      </c>
      <c r="K3921">
        <v>1450628773</v>
      </c>
      <c r="L3921" s="9">
        <f>($K3921/86400)+DATE(1970,1,1)</f>
        <v>42358.684872685189</v>
      </c>
      <c r="M3921" t="b">
        <v>0</v>
      </c>
      <c r="N3921">
        <v>3</v>
      </c>
      <c r="O3921" s="5">
        <f>($E3921/$D3921)*100</f>
        <v>1.7999999999999998</v>
      </c>
      <c r="P3921">
        <f>AVERAGE($E3921,$N3921)</f>
        <v>46.5</v>
      </c>
      <c r="Q3921" t="s">
        <v>8317</v>
      </c>
      <c r="R3921" t="s">
        <v>8318</v>
      </c>
      <c r="S3921" t="s">
        <v>8271</v>
      </c>
      <c r="T3921" t="b">
        <v>0</v>
      </c>
    </row>
    <row r="3922" spans="1:20" ht="66" x14ac:dyDescent="0.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 s="9">
        <f>(I3922/86400)+25569+(-5/24)</f>
        <v>42687.220601851848</v>
      </c>
      <c r="K3922">
        <v>1476436660</v>
      </c>
      <c r="L3922" s="9">
        <f>($K3922/86400)+DATE(1970,1,1)</f>
        <v>42657.38726851852</v>
      </c>
      <c r="M3922" t="b">
        <v>0</v>
      </c>
      <c r="N3922">
        <v>3</v>
      </c>
      <c r="O3922" s="5">
        <f>($E3922/$D3922)*100</f>
        <v>5.4</v>
      </c>
      <c r="P3922">
        <f>AVERAGE($E3922,$N3922)</f>
        <v>69</v>
      </c>
      <c r="Q3922" t="s">
        <v>8317</v>
      </c>
      <c r="R3922" t="s">
        <v>8318</v>
      </c>
      <c r="S3922" t="s">
        <v>8271</v>
      </c>
      <c r="T3922" t="b">
        <v>0</v>
      </c>
    </row>
    <row r="3923" spans="1:20" ht="66" x14ac:dyDescent="0.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 s="9">
        <f>(I3923/86400)+25569+(-5/24)</f>
        <v>41938.541666666664</v>
      </c>
      <c r="K3923">
        <v>1413291655</v>
      </c>
      <c r="L3923" s="9">
        <f>($K3923/86400)+DATE(1970,1,1)</f>
        <v>41926.542303240742</v>
      </c>
      <c r="M3923" t="b">
        <v>0</v>
      </c>
      <c r="N3923">
        <v>0</v>
      </c>
      <c r="O3923" s="5">
        <f>($E3923/$D3923)*100</f>
        <v>0</v>
      </c>
      <c r="P3923">
        <f>AVERAGE($E3923,$N3923)</f>
        <v>0</v>
      </c>
      <c r="Q3923" t="s">
        <v>8317</v>
      </c>
      <c r="R3923" t="s">
        <v>8318</v>
      </c>
      <c r="S3923" t="s">
        <v>8271</v>
      </c>
      <c r="T3923" t="b">
        <v>0</v>
      </c>
    </row>
    <row r="3924" spans="1:20" ht="66" x14ac:dyDescent="0.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 s="9">
        <f>(I3924/86400)+25569+(-5/24)</f>
        <v>42065.749999999993</v>
      </c>
      <c r="K3924">
        <v>1421432810</v>
      </c>
      <c r="L3924" s="9">
        <f>($K3924/86400)+DATE(1970,1,1)</f>
        <v>42020.768634259264</v>
      </c>
      <c r="M3924" t="b">
        <v>0</v>
      </c>
      <c r="N3924">
        <v>6</v>
      </c>
      <c r="O3924" s="5">
        <f>($E3924/$D3924)*100</f>
        <v>8.1333333333333329</v>
      </c>
      <c r="P3924">
        <f>AVERAGE($E3924,$N3924)</f>
        <v>33.5</v>
      </c>
      <c r="Q3924" t="s">
        <v>8317</v>
      </c>
      <c r="R3924" t="s">
        <v>8318</v>
      </c>
      <c r="S3924" t="s">
        <v>8271</v>
      </c>
      <c r="T3924" t="b">
        <v>0</v>
      </c>
    </row>
    <row r="3925" spans="1:20" ht="66" x14ac:dyDescent="0.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 s="9">
        <f>(I3925/86400)+25569+(-5/24)</f>
        <v>42103.771655092591</v>
      </c>
      <c r="K3925">
        <v>1426203071</v>
      </c>
      <c r="L3925" s="9">
        <f>($K3925/86400)+DATE(1970,1,1)</f>
        <v>42075.979988425926</v>
      </c>
      <c r="M3925" t="b">
        <v>0</v>
      </c>
      <c r="N3925">
        <v>17</v>
      </c>
      <c r="O3925" s="5">
        <f>($E3925/$D3925)*100</f>
        <v>12.034782608695652</v>
      </c>
      <c r="P3925">
        <f>AVERAGE($E3925,$N3925)</f>
        <v>700.5</v>
      </c>
      <c r="Q3925" t="s">
        <v>8317</v>
      </c>
      <c r="R3925" t="s">
        <v>8318</v>
      </c>
      <c r="S3925" t="s">
        <v>8271</v>
      </c>
      <c r="T3925" t="b">
        <v>0</v>
      </c>
    </row>
    <row r="3926" spans="1:20" ht="66" x14ac:dyDescent="0.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 s="9">
        <f>(I3926/86400)+25569+(-5/24)</f>
        <v>41816.751412037032</v>
      </c>
      <c r="K3926">
        <v>1401231722</v>
      </c>
      <c r="L3926" s="9">
        <f>($K3926/86400)+DATE(1970,1,1)</f>
        <v>41786.959745370368</v>
      </c>
      <c r="M3926" t="b">
        <v>0</v>
      </c>
      <c r="N3926">
        <v>40</v>
      </c>
      <c r="O3926" s="5">
        <f>($E3926/$D3926)*100</f>
        <v>15.266666666666667</v>
      </c>
      <c r="P3926">
        <f>AVERAGE($E3926,$N3926)</f>
        <v>1165</v>
      </c>
      <c r="Q3926" t="s">
        <v>8317</v>
      </c>
      <c r="R3926" t="s">
        <v>8318</v>
      </c>
      <c r="S3926" t="s">
        <v>8271</v>
      </c>
      <c r="T3926" t="b">
        <v>0</v>
      </c>
    </row>
    <row r="3927" spans="1:20" ht="49.5" x14ac:dyDescent="0.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 s="9">
        <f>(I3927/86400)+25569+(-5/24)</f>
        <v>41850.662488425922</v>
      </c>
      <c r="K3927">
        <v>1404161639</v>
      </c>
      <c r="L3927" s="9">
        <f>($K3927/86400)+DATE(1970,1,1)</f>
        <v>41820.870821759258</v>
      </c>
      <c r="M3927" t="b">
        <v>0</v>
      </c>
      <c r="N3927">
        <v>3</v>
      </c>
      <c r="O3927" s="5">
        <f>($E3927/$D3927)*100</f>
        <v>10</v>
      </c>
      <c r="P3927">
        <f>AVERAGE($E3927,$N3927)</f>
        <v>9</v>
      </c>
      <c r="Q3927" t="s">
        <v>8317</v>
      </c>
      <c r="R3927" t="s">
        <v>8318</v>
      </c>
      <c r="S3927" t="s">
        <v>8271</v>
      </c>
      <c r="T3927" t="b">
        <v>0</v>
      </c>
    </row>
    <row r="3928" spans="1:20" ht="49.5" x14ac:dyDescent="0.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 s="9">
        <f>(I3928/86400)+25569+(-5/24)</f>
        <v>41999.876712962963</v>
      </c>
      <c r="K3928">
        <v>1417053748</v>
      </c>
      <c r="L3928" s="9">
        <f>($K3928/86400)+DATE(1970,1,1)</f>
        <v>41970.085046296299</v>
      </c>
      <c r="M3928" t="b">
        <v>0</v>
      </c>
      <c r="N3928">
        <v>1</v>
      </c>
      <c r="O3928" s="5">
        <f>($E3928/$D3928)*100</f>
        <v>0.3</v>
      </c>
      <c r="P3928">
        <f>AVERAGE($E3928,$N3928)</f>
        <v>8</v>
      </c>
      <c r="Q3928" t="s">
        <v>8317</v>
      </c>
      <c r="R3928" t="s">
        <v>8318</v>
      </c>
      <c r="S3928" t="s">
        <v>8271</v>
      </c>
      <c r="T3928" t="b">
        <v>0</v>
      </c>
    </row>
    <row r="3929" spans="1:20" ht="66" x14ac:dyDescent="0.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 s="9">
        <f>(I3929/86400)+25569+(-5/24)</f>
        <v>41860.059074074074</v>
      </c>
      <c r="K3929">
        <v>1404973504</v>
      </c>
      <c r="L3929" s="9">
        <f>($K3929/86400)+DATE(1970,1,1)</f>
        <v>41830.267407407409</v>
      </c>
      <c r="M3929" t="b">
        <v>0</v>
      </c>
      <c r="N3929">
        <v>2</v>
      </c>
      <c r="O3929" s="5">
        <f>($E3929/$D3929)*100</f>
        <v>1</v>
      </c>
      <c r="P3929">
        <f>AVERAGE($E3929,$N3929)</f>
        <v>13.5</v>
      </c>
      <c r="Q3929" t="s">
        <v>8317</v>
      </c>
      <c r="R3929" t="s">
        <v>8318</v>
      </c>
      <c r="S3929" t="s">
        <v>8271</v>
      </c>
      <c r="T3929" t="b">
        <v>0</v>
      </c>
    </row>
    <row r="3930" spans="1:20" ht="66" x14ac:dyDescent="0.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 s="9">
        <f>(I3930/86400)+25569+(-5/24)</f>
        <v>42292.999305555553</v>
      </c>
      <c r="K3930">
        <v>1442593427</v>
      </c>
      <c r="L3930" s="9">
        <f>($K3930/86400)+DATE(1970,1,1)</f>
        <v>42265.683182870373</v>
      </c>
      <c r="M3930" t="b">
        <v>0</v>
      </c>
      <c r="N3930">
        <v>7</v>
      </c>
      <c r="O3930" s="5">
        <f>($E3930/$D3930)*100</f>
        <v>13.020000000000001</v>
      </c>
      <c r="P3930">
        <f>AVERAGE($E3930,$N3930)</f>
        <v>329</v>
      </c>
      <c r="Q3930" t="s">
        <v>8317</v>
      </c>
      <c r="R3930" t="s">
        <v>8318</v>
      </c>
      <c r="S3930" t="s">
        <v>8271</v>
      </c>
      <c r="T3930" t="b">
        <v>0</v>
      </c>
    </row>
    <row r="3931" spans="1:20" ht="66" x14ac:dyDescent="0.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 s="9">
        <f>(I3931/86400)+25569+(-5/24)</f>
        <v>42631.618807870364</v>
      </c>
      <c r="K3931">
        <v>1471636265</v>
      </c>
      <c r="L3931" s="9">
        <f>($K3931/86400)+DATE(1970,1,1)</f>
        <v>42601.827141203699</v>
      </c>
      <c r="M3931" t="b">
        <v>0</v>
      </c>
      <c r="N3931">
        <v>14</v>
      </c>
      <c r="O3931" s="5">
        <f>($E3931/$D3931)*100</f>
        <v>2.2650000000000001</v>
      </c>
      <c r="P3931">
        <f>AVERAGE($E3931,$N3931)</f>
        <v>233.5</v>
      </c>
      <c r="Q3931" t="s">
        <v>8317</v>
      </c>
      <c r="R3931" t="s">
        <v>8318</v>
      </c>
      <c r="S3931" t="s">
        <v>8271</v>
      </c>
      <c r="T3931" t="b">
        <v>0</v>
      </c>
    </row>
    <row r="3932" spans="1:20" ht="66" x14ac:dyDescent="0.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 s="9">
        <f>(I3932/86400)+25569+(-5/24)</f>
        <v>42461.041666666664</v>
      </c>
      <c r="K3932">
        <v>1457078868</v>
      </c>
      <c r="L3932" s="9">
        <f>($K3932/86400)+DATE(1970,1,1)</f>
        <v>42433.338749999995</v>
      </c>
      <c r="M3932" t="b">
        <v>0</v>
      </c>
      <c r="N3932">
        <v>0</v>
      </c>
      <c r="O3932" s="5">
        <f>($E3932/$D3932)*100</f>
        <v>0</v>
      </c>
      <c r="P3932">
        <f>AVERAGE($E3932,$N3932)</f>
        <v>0</v>
      </c>
      <c r="Q3932" t="s">
        <v>8317</v>
      </c>
      <c r="R3932" t="s">
        <v>8318</v>
      </c>
      <c r="S3932" t="s">
        <v>8271</v>
      </c>
      <c r="T3932" t="b">
        <v>0</v>
      </c>
    </row>
    <row r="3933" spans="1:20" ht="66" x14ac:dyDescent="0.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 s="9">
        <f>(I3933/86400)+25569+(-5/24)</f>
        <v>42252.943368055552</v>
      </c>
      <c r="K3933">
        <v>1439350707</v>
      </c>
      <c r="L3933" s="9">
        <f>($K3933/86400)+DATE(1970,1,1)</f>
        <v>42228.151701388888</v>
      </c>
      <c r="M3933" t="b">
        <v>0</v>
      </c>
      <c r="N3933">
        <v>0</v>
      </c>
      <c r="O3933" s="5">
        <f>($E3933/$D3933)*100</f>
        <v>0</v>
      </c>
      <c r="P3933">
        <f>AVERAGE($E3933,$N3933)</f>
        <v>0</v>
      </c>
      <c r="Q3933" t="s">
        <v>8317</v>
      </c>
      <c r="R3933" t="s">
        <v>8318</v>
      </c>
      <c r="S3933" t="s">
        <v>8271</v>
      </c>
      <c r="T3933" t="b">
        <v>0</v>
      </c>
    </row>
    <row r="3934" spans="1:20" ht="66" x14ac:dyDescent="0.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 s="9">
        <f>(I3934/86400)+25569+(-5/24)</f>
        <v>42444.918564814812</v>
      </c>
      <c r="K3934">
        <v>1455508964</v>
      </c>
      <c r="L3934" s="9">
        <f>($K3934/86400)+DATE(1970,1,1)</f>
        <v>42415.168564814812</v>
      </c>
      <c r="M3934" t="b">
        <v>0</v>
      </c>
      <c r="N3934">
        <v>1</v>
      </c>
      <c r="O3934" s="5">
        <f>($E3934/$D3934)*100</f>
        <v>8.3333333333333332E-3</v>
      </c>
      <c r="P3934">
        <f>AVERAGE($E3934,$N3934)</f>
        <v>1</v>
      </c>
      <c r="Q3934" t="s">
        <v>8317</v>
      </c>
      <c r="R3934" t="s">
        <v>8318</v>
      </c>
      <c r="S3934" t="s">
        <v>8271</v>
      </c>
      <c r="T3934" t="b">
        <v>0</v>
      </c>
    </row>
    <row r="3935" spans="1:20" ht="66" x14ac:dyDescent="0.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 s="9">
        <f>(I3935/86400)+25569+(-5/24)</f>
        <v>42567.821527777771</v>
      </c>
      <c r="K3935">
        <v>1466205262</v>
      </c>
      <c r="L3935" s="9">
        <f>($K3935/86400)+DATE(1970,1,1)</f>
        <v>42538.968310185184</v>
      </c>
      <c r="M3935" t="b">
        <v>0</v>
      </c>
      <c r="N3935">
        <v>12</v>
      </c>
      <c r="O3935" s="5">
        <f>($E3935/$D3935)*100</f>
        <v>15.742857142857142</v>
      </c>
      <c r="P3935">
        <f>AVERAGE($E3935,$N3935)</f>
        <v>557</v>
      </c>
      <c r="Q3935" t="s">
        <v>8317</v>
      </c>
      <c r="R3935" t="s">
        <v>8318</v>
      </c>
      <c r="S3935" t="s">
        <v>8271</v>
      </c>
      <c r="T3935" t="b">
        <v>0</v>
      </c>
    </row>
    <row r="3936" spans="1:20" ht="49.5" x14ac:dyDescent="0.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 s="9">
        <f>(I3936/86400)+25569+(-5/24)</f>
        <v>42278.333333333336</v>
      </c>
      <c r="K3936">
        <v>1439827639</v>
      </c>
      <c r="L3936" s="9">
        <f>($K3936/86400)+DATE(1970,1,1)</f>
        <v>42233.671747685185</v>
      </c>
      <c r="M3936" t="b">
        <v>0</v>
      </c>
      <c r="N3936">
        <v>12</v>
      </c>
      <c r="O3936" s="5">
        <f>($E3936/$D3936)*100</f>
        <v>11</v>
      </c>
      <c r="P3936">
        <f>AVERAGE($E3936,$N3936)</f>
        <v>281</v>
      </c>
      <c r="Q3936" t="s">
        <v>8317</v>
      </c>
      <c r="R3936" t="s">
        <v>8318</v>
      </c>
      <c r="S3936" t="s">
        <v>8271</v>
      </c>
      <c r="T3936" t="b">
        <v>0</v>
      </c>
    </row>
    <row r="3937" spans="1:20" ht="66" x14ac:dyDescent="0.3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 s="9">
        <f>(I3937/86400)+25569+(-5/24)</f>
        <v>42281.448449074072</v>
      </c>
      <c r="K3937">
        <v>1438789546</v>
      </c>
      <c r="L3937" s="9">
        <f>($K3937/86400)+DATE(1970,1,1)</f>
        <v>42221.656782407408</v>
      </c>
      <c r="M3937" t="b">
        <v>0</v>
      </c>
      <c r="N3937">
        <v>23</v>
      </c>
      <c r="O3937" s="5">
        <f>($E3937/$D3937)*100</f>
        <v>43.833333333333336</v>
      </c>
      <c r="P3937">
        <f>AVERAGE($E3937,$N3937)</f>
        <v>669</v>
      </c>
      <c r="Q3937" t="s">
        <v>8317</v>
      </c>
      <c r="R3937" t="s">
        <v>8318</v>
      </c>
      <c r="S3937" t="s">
        <v>8271</v>
      </c>
      <c r="T3937" t="b">
        <v>0</v>
      </c>
    </row>
    <row r="3938" spans="1:20" ht="66" x14ac:dyDescent="0.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 s="9">
        <f>(I3938/86400)+25569+(-5/24)</f>
        <v>42705.096296296295</v>
      </c>
      <c r="K3938">
        <v>1477981120</v>
      </c>
      <c r="L3938" s="9">
        <f>($K3938/86400)+DATE(1970,1,1)</f>
        <v>42675.262962962966</v>
      </c>
      <c r="M3938" t="b">
        <v>0</v>
      </c>
      <c r="N3938">
        <v>0</v>
      </c>
      <c r="O3938" s="5">
        <f>($E3938/$D3938)*100</f>
        <v>0</v>
      </c>
      <c r="P3938">
        <f>AVERAGE($E3938,$N3938)</f>
        <v>0</v>
      </c>
      <c r="Q3938" t="s">
        <v>8317</v>
      </c>
      <c r="R3938" t="s">
        <v>8318</v>
      </c>
      <c r="S3938" t="s">
        <v>8271</v>
      </c>
      <c r="T3938" t="b">
        <v>0</v>
      </c>
    </row>
    <row r="3939" spans="1:20" ht="66" x14ac:dyDescent="0.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 s="9">
        <f>(I3939/86400)+25569+(-5/24)</f>
        <v>42562.423148148147</v>
      </c>
      <c r="K3939">
        <v>1465830560</v>
      </c>
      <c r="L3939" s="9">
        <f>($K3939/86400)+DATE(1970,1,1)</f>
        <v>42534.631481481483</v>
      </c>
      <c r="M3939" t="b">
        <v>0</v>
      </c>
      <c r="N3939">
        <v>10</v>
      </c>
      <c r="O3939" s="5">
        <f>($E3939/$D3939)*100</f>
        <v>86.135181975736558</v>
      </c>
      <c r="P3939">
        <f>AVERAGE($E3939,$N3939)</f>
        <v>1247.5</v>
      </c>
      <c r="Q3939" t="s">
        <v>8317</v>
      </c>
      <c r="R3939" t="s">
        <v>8318</v>
      </c>
      <c r="S3939" t="s">
        <v>8271</v>
      </c>
      <c r="T3939" t="b">
        <v>0</v>
      </c>
    </row>
    <row r="3940" spans="1:20" ht="66" x14ac:dyDescent="0.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 s="9">
        <f>(I3940/86400)+25569+(-5/24)</f>
        <v>42182.697384259256</v>
      </c>
      <c r="K3940">
        <v>1432763054</v>
      </c>
      <c r="L3940" s="9">
        <f>($K3940/86400)+DATE(1970,1,1)</f>
        <v>42151.905717592592</v>
      </c>
      <c r="M3940" t="b">
        <v>0</v>
      </c>
      <c r="N3940">
        <v>5</v>
      </c>
      <c r="O3940" s="5">
        <f>($E3940/$D3940)*100</f>
        <v>12.196620583717358</v>
      </c>
      <c r="P3940">
        <f>AVERAGE($E3940,$N3940)</f>
        <v>201</v>
      </c>
      <c r="Q3940" t="s">
        <v>8317</v>
      </c>
      <c r="R3940" t="s">
        <v>8318</v>
      </c>
      <c r="S3940" t="s">
        <v>8271</v>
      </c>
      <c r="T3940" t="b">
        <v>0</v>
      </c>
    </row>
    <row r="3941" spans="1:20" ht="66" x14ac:dyDescent="0.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 s="9">
        <f>(I3941/86400)+25569+(-5/24)</f>
        <v>41918.979166666664</v>
      </c>
      <c r="K3941">
        <v>1412328979</v>
      </c>
      <c r="L3941" s="9">
        <f>($K3941/86400)+DATE(1970,1,1)</f>
        <v>41915.400219907409</v>
      </c>
      <c r="M3941" t="b">
        <v>0</v>
      </c>
      <c r="N3941">
        <v>1</v>
      </c>
      <c r="O3941" s="5">
        <f>($E3941/$D3941)*100</f>
        <v>0.1</v>
      </c>
      <c r="P3941">
        <f>AVERAGE($E3941,$N3941)</f>
        <v>3</v>
      </c>
      <c r="Q3941" t="s">
        <v>8317</v>
      </c>
      <c r="R3941" t="s">
        <v>8318</v>
      </c>
      <c r="S3941" t="s">
        <v>8271</v>
      </c>
      <c r="T3941" t="b">
        <v>0</v>
      </c>
    </row>
    <row r="3942" spans="1:20" ht="66" x14ac:dyDescent="0.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 s="9">
        <f>(I3942/86400)+25569+(-5/24)</f>
        <v>42006.284155092588</v>
      </c>
      <c r="K3942">
        <v>1416311351</v>
      </c>
      <c r="L3942" s="9">
        <f>($K3942/86400)+DATE(1970,1,1)</f>
        <v>41961.492488425924</v>
      </c>
      <c r="M3942" t="b">
        <v>0</v>
      </c>
      <c r="N3942">
        <v>2</v>
      </c>
      <c r="O3942" s="5">
        <f>($E3942/$D3942)*100</f>
        <v>0.22</v>
      </c>
      <c r="P3942">
        <f>AVERAGE($E3942,$N3942)</f>
        <v>6.5</v>
      </c>
      <c r="Q3942" t="s">
        <v>8317</v>
      </c>
      <c r="R3942" t="s">
        <v>8318</v>
      </c>
      <c r="S3942" t="s">
        <v>8271</v>
      </c>
      <c r="T3942" t="b">
        <v>0</v>
      </c>
    </row>
    <row r="3943" spans="1:20" ht="82.5" x14ac:dyDescent="0.3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 s="9">
        <f>(I3943/86400)+25569+(-5/24)</f>
        <v>41967.833333333336</v>
      </c>
      <c r="K3943">
        <v>1414505137</v>
      </c>
      <c r="L3943" s="9">
        <f>($K3943/86400)+DATE(1970,1,1)</f>
        <v>41940.587233796294</v>
      </c>
      <c r="M3943" t="b">
        <v>0</v>
      </c>
      <c r="N3943">
        <v>2</v>
      </c>
      <c r="O3943" s="5">
        <f>($E3943/$D3943)*100</f>
        <v>0.90909090909090906</v>
      </c>
      <c r="P3943">
        <f>AVERAGE($E3943,$N3943)</f>
        <v>26</v>
      </c>
      <c r="Q3943" t="s">
        <v>8317</v>
      </c>
      <c r="R3943" t="s">
        <v>8318</v>
      </c>
      <c r="S3943" t="s">
        <v>8271</v>
      </c>
      <c r="T3943" t="b">
        <v>0</v>
      </c>
    </row>
    <row r="3944" spans="1:20" ht="49.5" x14ac:dyDescent="0.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 s="9">
        <f>(I3944/86400)+25569+(-5/24)</f>
        <v>42171.695763888885</v>
      </c>
      <c r="K3944">
        <v>1429306914</v>
      </c>
      <c r="L3944" s="9">
        <f>($K3944/86400)+DATE(1970,1,1)</f>
        <v>42111.904097222221</v>
      </c>
      <c r="M3944" t="b">
        <v>0</v>
      </c>
      <c r="N3944">
        <v>0</v>
      </c>
      <c r="O3944" s="5">
        <f>($E3944/$D3944)*100</f>
        <v>0</v>
      </c>
      <c r="P3944">
        <f>AVERAGE($E3944,$N3944)</f>
        <v>0</v>
      </c>
      <c r="Q3944" t="s">
        <v>8317</v>
      </c>
      <c r="R3944" t="s">
        <v>8318</v>
      </c>
      <c r="S3944" t="s">
        <v>8271</v>
      </c>
      <c r="T3944" t="b">
        <v>0</v>
      </c>
    </row>
    <row r="3945" spans="1:20" ht="49.5" x14ac:dyDescent="0.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 s="9">
        <f>(I3945/86400)+25569+(-5/24)</f>
        <v>42310.493055555555</v>
      </c>
      <c r="K3945">
        <v>1443811268</v>
      </c>
      <c r="L3945" s="9">
        <f>($K3945/86400)+DATE(1970,1,1)</f>
        <v>42279.778564814813</v>
      </c>
      <c r="M3945" t="b">
        <v>0</v>
      </c>
      <c r="N3945">
        <v>13</v>
      </c>
      <c r="O3945" s="5">
        <f>($E3945/$D3945)*100</f>
        <v>35.64</v>
      </c>
      <c r="P3945">
        <f>AVERAGE($E3945,$N3945)</f>
        <v>897.5</v>
      </c>
      <c r="Q3945" t="s">
        <v>8317</v>
      </c>
      <c r="R3945" t="s">
        <v>8318</v>
      </c>
      <c r="S3945" t="s">
        <v>8271</v>
      </c>
      <c r="T3945" t="b">
        <v>0</v>
      </c>
    </row>
    <row r="3946" spans="1:20" ht="66" x14ac:dyDescent="0.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 s="9">
        <f>(I3946/86400)+25569+(-5/24)</f>
        <v>42243.454571759255</v>
      </c>
      <c r="K3946">
        <v>1438098875</v>
      </c>
      <c r="L3946" s="9">
        <f>($K3946/86400)+DATE(1970,1,1)</f>
        <v>42213.662905092591</v>
      </c>
      <c r="M3946" t="b">
        <v>0</v>
      </c>
      <c r="N3946">
        <v>0</v>
      </c>
      <c r="O3946" s="5">
        <f>($E3946/$D3946)*100</f>
        <v>0</v>
      </c>
      <c r="P3946">
        <f>AVERAGE($E3946,$N3946)</f>
        <v>0</v>
      </c>
      <c r="Q3946" t="s">
        <v>8317</v>
      </c>
      <c r="R3946" t="s">
        <v>8318</v>
      </c>
      <c r="S3946" t="s">
        <v>8271</v>
      </c>
      <c r="T3946" t="b">
        <v>0</v>
      </c>
    </row>
    <row r="3947" spans="1:20" ht="66" x14ac:dyDescent="0.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 s="9">
        <f>(I3947/86400)+25569+(-5/24)</f>
        <v>42139.593379629623</v>
      </c>
      <c r="K3947">
        <v>1429125268</v>
      </c>
      <c r="L3947" s="9">
        <f>($K3947/86400)+DATE(1970,1,1)</f>
        <v>42109.801712962959</v>
      </c>
      <c r="M3947" t="b">
        <v>0</v>
      </c>
      <c r="N3947">
        <v>1</v>
      </c>
      <c r="O3947" s="5">
        <f>($E3947/$D3947)*100</f>
        <v>0.25</v>
      </c>
      <c r="P3947">
        <f>AVERAGE($E3947,$N3947)</f>
        <v>3</v>
      </c>
      <c r="Q3947" t="s">
        <v>8317</v>
      </c>
      <c r="R3947" t="s">
        <v>8318</v>
      </c>
      <c r="S3947" t="s">
        <v>8271</v>
      </c>
      <c r="T3947" t="b">
        <v>0</v>
      </c>
    </row>
    <row r="3948" spans="1:20" ht="33" x14ac:dyDescent="0.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 s="9">
        <f>(I3948/86400)+25569+(-5/24)</f>
        <v>42063.124999999993</v>
      </c>
      <c r="K3948">
        <v>1422388822</v>
      </c>
      <c r="L3948" s="9">
        <f>($K3948/86400)+DATE(1970,1,1)</f>
        <v>42031.833587962959</v>
      </c>
      <c r="M3948" t="b">
        <v>0</v>
      </c>
      <c r="N3948">
        <v>5</v>
      </c>
      <c r="O3948" s="5">
        <f>($E3948/$D3948)*100</f>
        <v>3.25</v>
      </c>
      <c r="P3948">
        <f>AVERAGE($E3948,$N3948)</f>
        <v>100</v>
      </c>
      <c r="Q3948" t="s">
        <v>8317</v>
      </c>
      <c r="R3948" t="s">
        <v>8318</v>
      </c>
      <c r="S3948" t="s">
        <v>8271</v>
      </c>
      <c r="T3948" t="b">
        <v>0</v>
      </c>
    </row>
    <row r="3949" spans="1:20" ht="66" x14ac:dyDescent="0.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 s="9">
        <f>(I3949/86400)+25569+(-5/24)</f>
        <v>42644.934537037036</v>
      </c>
      <c r="K3949">
        <v>1472786744</v>
      </c>
      <c r="L3949" s="9">
        <f>($K3949/86400)+DATE(1970,1,1)</f>
        <v>42615.142870370371</v>
      </c>
      <c r="M3949" t="b">
        <v>0</v>
      </c>
      <c r="N3949">
        <v>2</v>
      </c>
      <c r="O3949" s="5">
        <f>($E3949/$D3949)*100</f>
        <v>3.3666666666666663</v>
      </c>
      <c r="P3949">
        <f>AVERAGE($E3949,$N3949)</f>
        <v>51.5</v>
      </c>
      <c r="Q3949" t="s">
        <v>8317</v>
      </c>
      <c r="R3949" t="s">
        <v>8318</v>
      </c>
      <c r="S3949" t="s">
        <v>8271</v>
      </c>
      <c r="T3949" t="b">
        <v>0</v>
      </c>
    </row>
    <row r="3950" spans="1:20" ht="66" x14ac:dyDescent="0.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 s="9">
        <f>(I3950/86400)+25569+(-5/24)</f>
        <v>41889.117164351854</v>
      </c>
      <c r="K3950">
        <v>1404892123</v>
      </c>
      <c r="L3950" s="9">
        <f>($K3950/86400)+DATE(1970,1,1)</f>
        <v>41829.325497685189</v>
      </c>
      <c r="M3950" t="b">
        <v>0</v>
      </c>
      <c r="N3950">
        <v>0</v>
      </c>
      <c r="O3950" s="5">
        <f>($E3950/$D3950)*100</f>
        <v>0</v>
      </c>
      <c r="P3950">
        <f>AVERAGE($E3950,$N3950)</f>
        <v>0</v>
      </c>
      <c r="Q3950" t="s">
        <v>8317</v>
      </c>
      <c r="R3950" t="s">
        <v>8318</v>
      </c>
      <c r="S3950" t="s">
        <v>8271</v>
      </c>
      <c r="T3950" t="b">
        <v>0</v>
      </c>
    </row>
    <row r="3951" spans="1:20" ht="66" x14ac:dyDescent="0.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 s="9">
        <f>(I3951/86400)+25569+(-5/24)</f>
        <v>42045.912280092591</v>
      </c>
      <c r="K3951">
        <v>1421031221</v>
      </c>
      <c r="L3951" s="9">
        <f>($K3951/86400)+DATE(1970,1,1)</f>
        <v>42016.120613425926</v>
      </c>
      <c r="M3951" t="b">
        <v>0</v>
      </c>
      <c r="N3951">
        <v>32</v>
      </c>
      <c r="O3951" s="5">
        <f>($E3951/$D3951)*100</f>
        <v>15.770000000000001</v>
      </c>
      <c r="P3951">
        <f>AVERAGE($E3951,$N3951)</f>
        <v>804.5</v>
      </c>
      <c r="Q3951" t="s">
        <v>8317</v>
      </c>
      <c r="R3951" t="s">
        <v>8318</v>
      </c>
      <c r="S3951" t="s">
        <v>8271</v>
      </c>
      <c r="T3951" t="b">
        <v>0</v>
      </c>
    </row>
    <row r="3952" spans="1:20" ht="66" x14ac:dyDescent="0.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 s="9">
        <f>(I3952/86400)+25569+(-5/24)</f>
        <v>42468.565972222219</v>
      </c>
      <c r="K3952">
        <v>1457628680</v>
      </c>
      <c r="L3952" s="9">
        <f>($K3952/86400)+DATE(1970,1,1)</f>
        <v>42439.702314814815</v>
      </c>
      <c r="M3952" t="b">
        <v>0</v>
      </c>
      <c r="N3952">
        <v>1</v>
      </c>
      <c r="O3952" s="5">
        <f>($E3952/$D3952)*100</f>
        <v>0.625</v>
      </c>
      <c r="P3952">
        <f>AVERAGE($E3952,$N3952)</f>
        <v>13</v>
      </c>
      <c r="Q3952" t="s">
        <v>8317</v>
      </c>
      <c r="R3952" t="s">
        <v>8318</v>
      </c>
      <c r="S3952" t="s">
        <v>8271</v>
      </c>
      <c r="T3952" t="b">
        <v>0</v>
      </c>
    </row>
    <row r="3953" spans="1:20" ht="66" x14ac:dyDescent="0.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 s="9">
        <f>(I3953/86400)+25569+(-5/24)</f>
        <v>42493.57571759259</v>
      </c>
      <c r="K3953">
        <v>1457120942</v>
      </c>
      <c r="L3953" s="9">
        <f>($K3953/86400)+DATE(1970,1,1)</f>
        <v>42433.825717592597</v>
      </c>
      <c r="M3953" t="b">
        <v>0</v>
      </c>
      <c r="N3953">
        <v>1</v>
      </c>
      <c r="O3953" s="5">
        <f>($E3953/$D3953)*100</f>
        <v>5.0000000000000001E-4</v>
      </c>
      <c r="P3953">
        <f>AVERAGE($E3953,$N3953)</f>
        <v>1</v>
      </c>
      <c r="Q3953" t="s">
        <v>8317</v>
      </c>
      <c r="R3953" t="s">
        <v>8318</v>
      </c>
      <c r="S3953" t="s">
        <v>8271</v>
      </c>
      <c r="T3953" t="b">
        <v>0</v>
      </c>
    </row>
    <row r="3954" spans="1:20" ht="66" x14ac:dyDescent="0.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 s="9">
        <f>(I3954/86400)+25569+(-5/24)</f>
        <v>42303.582060185181</v>
      </c>
      <c r="K3954">
        <v>1440701890</v>
      </c>
      <c r="L3954" s="9">
        <f>($K3954/86400)+DATE(1970,1,1)</f>
        <v>42243.790393518517</v>
      </c>
      <c r="M3954" t="b">
        <v>0</v>
      </c>
      <c r="N3954">
        <v>1</v>
      </c>
      <c r="O3954" s="5">
        <f>($E3954/$D3954)*100</f>
        <v>9.6153846153846159E-2</v>
      </c>
      <c r="P3954">
        <f>AVERAGE($E3954,$N3954)</f>
        <v>13</v>
      </c>
      <c r="Q3954" t="s">
        <v>8317</v>
      </c>
      <c r="R3954" t="s">
        <v>8318</v>
      </c>
      <c r="S3954" t="s">
        <v>8271</v>
      </c>
      <c r="T3954" t="b">
        <v>0</v>
      </c>
    </row>
    <row r="3955" spans="1:20" ht="66" x14ac:dyDescent="0.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 s="9">
        <f>(I3955/86400)+25569+(-5/24)</f>
        <v>42580.770138888889</v>
      </c>
      <c r="K3955">
        <v>1467162586</v>
      </c>
      <c r="L3955" s="9">
        <f>($K3955/86400)+DATE(1970,1,1)</f>
        <v>42550.048449074078</v>
      </c>
      <c r="M3955" t="b">
        <v>0</v>
      </c>
      <c r="N3955">
        <v>0</v>
      </c>
      <c r="O3955" s="5">
        <f>($E3955/$D3955)*100</f>
        <v>0</v>
      </c>
      <c r="P3955">
        <f>AVERAGE($E3955,$N3955)</f>
        <v>0</v>
      </c>
      <c r="Q3955" t="s">
        <v>8317</v>
      </c>
      <c r="R3955" t="s">
        <v>8318</v>
      </c>
      <c r="S3955" t="s">
        <v>8271</v>
      </c>
      <c r="T3955" t="b">
        <v>0</v>
      </c>
    </row>
    <row r="3956" spans="1:20" ht="66" x14ac:dyDescent="0.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 s="9">
        <f>(I3956/86400)+25569+(-5/24)</f>
        <v>41834.442870370367</v>
      </c>
      <c r="K3956">
        <v>1400168264</v>
      </c>
      <c r="L3956" s="9">
        <f>($K3956/86400)+DATE(1970,1,1)</f>
        <v>41774.651203703703</v>
      </c>
      <c r="M3956" t="b">
        <v>0</v>
      </c>
      <c r="N3956">
        <v>0</v>
      </c>
      <c r="O3956" s="5">
        <f>($E3956/$D3956)*100</f>
        <v>0</v>
      </c>
      <c r="P3956">
        <f>AVERAGE($E3956,$N3956)</f>
        <v>0</v>
      </c>
      <c r="Q3956" t="s">
        <v>8317</v>
      </c>
      <c r="R3956" t="s">
        <v>8318</v>
      </c>
      <c r="S3956" t="s">
        <v>8271</v>
      </c>
      <c r="T3956" t="b">
        <v>0</v>
      </c>
    </row>
    <row r="3957" spans="1:20" ht="66" x14ac:dyDescent="0.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 s="9">
        <f>(I3957/86400)+25569+(-5/24)</f>
        <v>42336.682187499995</v>
      </c>
      <c r="K3957">
        <v>1446150141</v>
      </c>
      <c r="L3957" s="9">
        <f>($K3957/86400)+DATE(1970,1,1)</f>
        <v>42306.848854166667</v>
      </c>
      <c r="M3957" t="b">
        <v>0</v>
      </c>
      <c r="N3957">
        <v>8</v>
      </c>
      <c r="O3957" s="5">
        <f>($E3957/$D3957)*100</f>
        <v>24.285714285714285</v>
      </c>
      <c r="P3957">
        <f>AVERAGE($E3957,$N3957)</f>
        <v>216.5</v>
      </c>
      <c r="Q3957" t="s">
        <v>8317</v>
      </c>
      <c r="R3957" t="s">
        <v>8318</v>
      </c>
      <c r="S3957" t="s">
        <v>8271</v>
      </c>
      <c r="T3957" t="b">
        <v>0</v>
      </c>
    </row>
    <row r="3958" spans="1:20" ht="66" x14ac:dyDescent="0.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 s="9">
        <f>(I3958/86400)+25569+(-5/24)</f>
        <v>42484.805555555555</v>
      </c>
      <c r="K3958">
        <v>1459203727</v>
      </c>
      <c r="L3958" s="9">
        <f>($K3958/86400)+DATE(1970,1,1)</f>
        <v>42457.932025462964</v>
      </c>
      <c r="M3958" t="b">
        <v>0</v>
      </c>
      <c r="N3958">
        <v>0</v>
      </c>
      <c r="O3958" s="5">
        <f>($E3958/$D3958)*100</f>
        <v>0</v>
      </c>
      <c r="P3958">
        <f>AVERAGE($E3958,$N3958)</f>
        <v>0</v>
      </c>
      <c r="Q3958" t="s">
        <v>8317</v>
      </c>
      <c r="R3958" t="s">
        <v>8318</v>
      </c>
      <c r="S3958" t="s">
        <v>8271</v>
      </c>
      <c r="T3958" t="b">
        <v>0</v>
      </c>
    </row>
    <row r="3959" spans="1:20" ht="49.5" x14ac:dyDescent="0.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 s="9">
        <f>(I3959/86400)+25569+(-5/24)</f>
        <v>42559.76798611111</v>
      </c>
      <c r="K3959">
        <v>1464045954</v>
      </c>
      <c r="L3959" s="9">
        <f>($K3959/86400)+DATE(1970,1,1)</f>
        <v>42513.976319444446</v>
      </c>
      <c r="M3959" t="b">
        <v>0</v>
      </c>
      <c r="N3959">
        <v>1</v>
      </c>
      <c r="O3959" s="5">
        <f>($E3959/$D3959)*100</f>
        <v>2.5000000000000001E-2</v>
      </c>
      <c r="P3959">
        <f>AVERAGE($E3959,$N3959)</f>
        <v>4</v>
      </c>
      <c r="Q3959" t="s">
        <v>8317</v>
      </c>
      <c r="R3959" t="s">
        <v>8318</v>
      </c>
      <c r="S3959" t="s">
        <v>8271</v>
      </c>
      <c r="T3959" t="b">
        <v>0</v>
      </c>
    </row>
    <row r="3960" spans="1:20" ht="66" x14ac:dyDescent="0.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 s="9">
        <f>(I3960/86400)+25569+(-5/24)</f>
        <v>41853.375</v>
      </c>
      <c r="K3960">
        <v>1403822912</v>
      </c>
      <c r="L3960" s="9">
        <f>($K3960/86400)+DATE(1970,1,1)</f>
        <v>41816.950370370367</v>
      </c>
      <c r="M3960" t="b">
        <v>0</v>
      </c>
      <c r="N3960">
        <v>16</v>
      </c>
      <c r="O3960" s="5">
        <f>($E3960/$D3960)*100</f>
        <v>32.049999999999997</v>
      </c>
      <c r="P3960">
        <f>AVERAGE($E3960,$N3960)</f>
        <v>328.5</v>
      </c>
      <c r="Q3960" t="s">
        <v>8317</v>
      </c>
      <c r="R3960" t="s">
        <v>8318</v>
      </c>
      <c r="S3960" t="s">
        <v>8271</v>
      </c>
      <c r="T3960" t="b">
        <v>0</v>
      </c>
    </row>
    <row r="3961" spans="1:20" ht="66" x14ac:dyDescent="0.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 s="9">
        <f>(I3961/86400)+25569+(-5/24)</f>
        <v>41910.580509259256</v>
      </c>
      <c r="K3961">
        <v>1409338556</v>
      </c>
      <c r="L3961" s="9">
        <f>($K3961/86400)+DATE(1970,1,1)</f>
        <v>41880.788842592592</v>
      </c>
      <c r="M3961" t="b">
        <v>0</v>
      </c>
      <c r="N3961">
        <v>12</v>
      </c>
      <c r="O3961" s="5">
        <f>($E3961/$D3961)*100</f>
        <v>24.333333333333336</v>
      </c>
      <c r="P3961">
        <f>AVERAGE($E3961,$N3961)</f>
        <v>152</v>
      </c>
      <c r="Q3961" t="s">
        <v>8317</v>
      </c>
      <c r="R3961" t="s">
        <v>8318</v>
      </c>
      <c r="S3961" t="s">
        <v>8271</v>
      </c>
      <c r="T3961" t="b">
        <v>0</v>
      </c>
    </row>
    <row r="3962" spans="1:20" ht="66" x14ac:dyDescent="0.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 s="9">
        <f>(I3962/86400)+25569+(-5/24)</f>
        <v>42372.63722222222</v>
      </c>
      <c r="K3962">
        <v>1449260256</v>
      </c>
      <c r="L3962" s="9">
        <f>($K3962/86400)+DATE(1970,1,1)</f>
        <v>42342.845555555556</v>
      </c>
      <c r="M3962" t="b">
        <v>0</v>
      </c>
      <c r="N3962">
        <v>4</v>
      </c>
      <c r="O3962" s="5">
        <f>($E3962/$D3962)*100</f>
        <v>1.5</v>
      </c>
      <c r="P3962">
        <f>AVERAGE($E3962,$N3962)</f>
        <v>24.5</v>
      </c>
      <c r="Q3962" t="s">
        <v>8317</v>
      </c>
      <c r="R3962" t="s">
        <v>8318</v>
      </c>
      <c r="S3962" t="s">
        <v>8271</v>
      </c>
      <c r="T3962" t="b">
        <v>0</v>
      </c>
    </row>
    <row r="3963" spans="1:20" ht="66" x14ac:dyDescent="0.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 s="9">
        <f>(I3963/86400)+25569+(-5/24)</f>
        <v>41767.682986111111</v>
      </c>
      <c r="K3963">
        <v>1397683410</v>
      </c>
      <c r="L3963" s="9">
        <f>($K3963/86400)+DATE(1970,1,1)</f>
        <v>41745.891319444447</v>
      </c>
      <c r="M3963" t="b">
        <v>0</v>
      </c>
      <c r="N3963">
        <v>2</v>
      </c>
      <c r="O3963" s="5">
        <f>($E3963/$D3963)*100</f>
        <v>0.42</v>
      </c>
      <c r="P3963">
        <f>AVERAGE($E3963,$N3963)</f>
        <v>11.5</v>
      </c>
      <c r="Q3963" t="s">
        <v>8317</v>
      </c>
      <c r="R3963" t="s">
        <v>8318</v>
      </c>
      <c r="S3963" t="s">
        <v>8271</v>
      </c>
      <c r="T3963" t="b">
        <v>0</v>
      </c>
    </row>
    <row r="3964" spans="1:20" ht="66" x14ac:dyDescent="0.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 s="9">
        <f>(I3964/86400)+25569+(-5/24)</f>
        <v>42336.413124999999</v>
      </c>
      <c r="K3964">
        <v>1446562494</v>
      </c>
      <c r="L3964" s="9">
        <f>($K3964/86400)+DATE(1970,1,1)</f>
        <v>42311.621458333335</v>
      </c>
      <c r="M3964" t="b">
        <v>0</v>
      </c>
      <c r="N3964">
        <v>3</v>
      </c>
      <c r="O3964" s="5">
        <f>($E3964/$D3964)*100</f>
        <v>3.214285714285714</v>
      </c>
      <c r="P3964">
        <f>AVERAGE($E3964,$N3964)</f>
        <v>24</v>
      </c>
      <c r="Q3964" t="s">
        <v>8317</v>
      </c>
      <c r="R3964" t="s">
        <v>8318</v>
      </c>
      <c r="S3964" t="s">
        <v>8271</v>
      </c>
      <c r="T3964" t="b">
        <v>0</v>
      </c>
    </row>
    <row r="3965" spans="1:20" ht="66" x14ac:dyDescent="0.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 s="9">
        <f>(I3965/86400)+25569+(-5/24)</f>
        <v>42325.987465277773</v>
      </c>
      <c r="K3965">
        <v>1445226117</v>
      </c>
      <c r="L3965" s="9">
        <f>($K3965/86400)+DATE(1970,1,1)</f>
        <v>42296.154131944444</v>
      </c>
      <c r="M3965" t="b">
        <v>0</v>
      </c>
      <c r="N3965">
        <v>0</v>
      </c>
      <c r="O3965" s="5">
        <f>($E3965/$D3965)*100</f>
        <v>0</v>
      </c>
      <c r="P3965">
        <f>AVERAGE($E3965,$N3965)</f>
        <v>0</v>
      </c>
      <c r="Q3965" t="s">
        <v>8317</v>
      </c>
      <c r="R3965" t="s">
        <v>8318</v>
      </c>
      <c r="S3965" t="s">
        <v>8271</v>
      </c>
      <c r="T3965" t="b">
        <v>0</v>
      </c>
    </row>
    <row r="3966" spans="1:20" ht="49.5" x14ac:dyDescent="0.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 s="9">
        <f>(I3966/86400)+25569+(-5/24)</f>
        <v>42113.47206018518</v>
      </c>
      <c r="K3966">
        <v>1424279986</v>
      </c>
      <c r="L3966" s="9">
        <f>($K3966/86400)+DATE(1970,1,1)</f>
        <v>42053.722060185188</v>
      </c>
      <c r="M3966" t="b">
        <v>0</v>
      </c>
      <c r="N3966">
        <v>3</v>
      </c>
      <c r="O3966" s="5">
        <f>($E3966/$D3966)*100</f>
        <v>6.3</v>
      </c>
      <c r="P3966">
        <f>AVERAGE($E3966,$N3966)</f>
        <v>64.5</v>
      </c>
      <c r="Q3966" t="s">
        <v>8317</v>
      </c>
      <c r="R3966" t="s">
        <v>8318</v>
      </c>
      <c r="S3966" t="s">
        <v>8271</v>
      </c>
      <c r="T3966" t="b">
        <v>0</v>
      </c>
    </row>
    <row r="3967" spans="1:20" ht="66" x14ac:dyDescent="0.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 s="9">
        <f>(I3967/86400)+25569+(-5/24)</f>
        <v>42473.985879629625</v>
      </c>
      <c r="K3967">
        <v>1455428380</v>
      </c>
      <c r="L3967" s="9">
        <f>($K3967/86400)+DATE(1970,1,1)</f>
        <v>42414.235879629632</v>
      </c>
      <c r="M3967" t="b">
        <v>0</v>
      </c>
      <c r="N3967">
        <v>4</v>
      </c>
      <c r="O3967" s="5">
        <f>($E3967/$D3967)*100</f>
        <v>14.249999999999998</v>
      </c>
      <c r="P3967">
        <f>AVERAGE($E3967,$N3967)</f>
        <v>144.5</v>
      </c>
      <c r="Q3967" t="s">
        <v>8317</v>
      </c>
      <c r="R3967" t="s">
        <v>8318</v>
      </c>
      <c r="S3967" t="s">
        <v>8271</v>
      </c>
      <c r="T3967" t="b">
        <v>0</v>
      </c>
    </row>
    <row r="3968" spans="1:20" ht="66" x14ac:dyDescent="0.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 s="9">
        <f>(I3968/86400)+25569+(-5/24)</f>
        <v>41843.915972222218</v>
      </c>
      <c r="K3968">
        <v>1402506278</v>
      </c>
      <c r="L3968" s="9">
        <f>($K3968/86400)+DATE(1970,1,1)</f>
        <v>41801.711550925924</v>
      </c>
      <c r="M3968" t="b">
        <v>0</v>
      </c>
      <c r="N3968">
        <v>2</v>
      </c>
      <c r="O3968" s="5">
        <f>($E3968/$D3968)*100</f>
        <v>0.6</v>
      </c>
      <c r="P3968">
        <f>AVERAGE($E3968,$N3968)</f>
        <v>23.5</v>
      </c>
      <c r="Q3968" t="s">
        <v>8317</v>
      </c>
      <c r="R3968" t="s">
        <v>8318</v>
      </c>
      <c r="S3968" t="s">
        <v>8271</v>
      </c>
      <c r="T3968" t="b">
        <v>0</v>
      </c>
    </row>
    <row r="3969" spans="1:20" ht="66" x14ac:dyDescent="0.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 s="9">
        <f>(I3969/86400)+25569+(-5/24)</f>
        <v>42800.082256944443</v>
      </c>
      <c r="K3969">
        <v>1486191507</v>
      </c>
      <c r="L3969" s="9">
        <f>($K3969/86400)+DATE(1970,1,1)</f>
        <v>42770.290590277778</v>
      </c>
      <c r="M3969" t="b">
        <v>0</v>
      </c>
      <c r="N3969">
        <v>10</v>
      </c>
      <c r="O3969" s="5">
        <f>($E3969/$D3969)*100</f>
        <v>24.117647058823529</v>
      </c>
      <c r="P3969">
        <f>AVERAGE($E3969,$N3969)</f>
        <v>210</v>
      </c>
      <c r="Q3969" t="s">
        <v>8317</v>
      </c>
      <c r="R3969" t="s">
        <v>8318</v>
      </c>
      <c r="S3969" t="s">
        <v>8271</v>
      </c>
      <c r="T3969" t="b">
        <v>0</v>
      </c>
    </row>
    <row r="3970" spans="1:20" ht="49.5" x14ac:dyDescent="0.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 s="9">
        <f>(I3970/86400)+25569+(-5/24)</f>
        <v>42512.60732638889</v>
      </c>
      <c r="K3970">
        <v>1458761673</v>
      </c>
      <c r="L3970" s="9">
        <f>($K3970/86400)+DATE(1970,1,1)</f>
        <v>42452.815659722226</v>
      </c>
      <c r="M3970" t="b">
        <v>0</v>
      </c>
      <c r="N3970">
        <v>11</v>
      </c>
      <c r="O3970" s="5">
        <f>($E3970/$D3970)*100</f>
        <v>10.54</v>
      </c>
      <c r="P3970">
        <f>AVERAGE($E3970,$N3970)</f>
        <v>269</v>
      </c>
      <c r="Q3970" t="s">
        <v>8317</v>
      </c>
      <c r="R3970" t="s">
        <v>8318</v>
      </c>
      <c r="S3970" t="s">
        <v>8271</v>
      </c>
      <c r="T3970" t="b">
        <v>0</v>
      </c>
    </row>
    <row r="3971" spans="1:20" ht="66" x14ac:dyDescent="0.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 s="9">
        <f>(I3971/86400)+25569+(-5/24)</f>
        <v>42610.954861111109</v>
      </c>
      <c r="K3971">
        <v>1471638646</v>
      </c>
      <c r="L3971" s="9">
        <f>($K3971/86400)+DATE(1970,1,1)</f>
        <v>42601.854699074072</v>
      </c>
      <c r="M3971" t="b">
        <v>0</v>
      </c>
      <c r="N3971">
        <v>6</v>
      </c>
      <c r="O3971" s="5">
        <f>($E3971/$D3971)*100</f>
        <v>7.4690265486725664</v>
      </c>
      <c r="P3971">
        <f>AVERAGE($E3971,$N3971)</f>
        <v>108.5</v>
      </c>
      <c r="Q3971" t="s">
        <v>8317</v>
      </c>
      <c r="R3971" t="s">
        <v>8318</v>
      </c>
      <c r="S3971" t="s">
        <v>8271</v>
      </c>
      <c r="T3971" t="b">
        <v>0</v>
      </c>
    </row>
    <row r="3972" spans="1:20" ht="66" x14ac:dyDescent="0.3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 s="9">
        <f>(I3972/86400)+25569+(-5/24)</f>
        <v>42477.655219907407</v>
      </c>
      <c r="K3972">
        <v>1458333811</v>
      </c>
      <c r="L3972" s="9">
        <f>($K3972/86400)+DATE(1970,1,1)</f>
        <v>42447.863553240742</v>
      </c>
      <c r="M3972" t="b">
        <v>0</v>
      </c>
      <c r="N3972">
        <v>2</v>
      </c>
      <c r="O3972" s="5">
        <f>($E3972/$D3972)*100</f>
        <v>7.3333333333333334E-2</v>
      </c>
      <c r="P3972">
        <f>AVERAGE($E3972,$N3972)</f>
        <v>6.5</v>
      </c>
      <c r="Q3972" t="s">
        <v>8317</v>
      </c>
      <c r="R3972" t="s">
        <v>8318</v>
      </c>
      <c r="S3972" t="s">
        <v>8271</v>
      </c>
      <c r="T3972" t="b">
        <v>0</v>
      </c>
    </row>
    <row r="3973" spans="1:20" ht="66" x14ac:dyDescent="0.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 s="9">
        <f>(I3973/86400)+25569+(-5/24)</f>
        <v>41841.327847222223</v>
      </c>
      <c r="K3973">
        <v>1403355126</v>
      </c>
      <c r="L3973" s="9">
        <f>($K3973/86400)+DATE(1970,1,1)</f>
        <v>41811.536180555559</v>
      </c>
      <c r="M3973" t="b">
        <v>0</v>
      </c>
      <c r="N3973">
        <v>6</v>
      </c>
      <c r="O3973" s="5">
        <f>($E3973/$D3973)*100</f>
        <v>0.97142857142857131</v>
      </c>
      <c r="P3973">
        <f>AVERAGE($E3973,$N3973)</f>
        <v>71</v>
      </c>
      <c r="Q3973" t="s">
        <v>8317</v>
      </c>
      <c r="R3973" t="s">
        <v>8318</v>
      </c>
      <c r="S3973" t="s">
        <v>8271</v>
      </c>
      <c r="T3973" t="b">
        <v>0</v>
      </c>
    </row>
    <row r="3974" spans="1:20" ht="49.5" x14ac:dyDescent="0.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 s="9">
        <f>(I3974/86400)+25569+(-5/24)</f>
        <v>42040.859189814808</v>
      </c>
      <c r="K3974">
        <v>1418002634</v>
      </c>
      <c r="L3974" s="9">
        <f>($K3974/86400)+DATE(1970,1,1)</f>
        <v>41981.067523148144</v>
      </c>
      <c r="M3974" t="b">
        <v>0</v>
      </c>
      <c r="N3974">
        <v>8</v>
      </c>
      <c r="O3974" s="5">
        <f>($E3974/$D3974)*100</f>
        <v>21.099999999999998</v>
      </c>
      <c r="P3974">
        <f>AVERAGE($E3974,$N3974)</f>
        <v>109.5</v>
      </c>
      <c r="Q3974" t="s">
        <v>8317</v>
      </c>
      <c r="R3974" t="s">
        <v>8318</v>
      </c>
      <c r="S3974" t="s">
        <v>8271</v>
      </c>
      <c r="T3974" t="b">
        <v>0</v>
      </c>
    </row>
    <row r="3975" spans="1:20" ht="66" x14ac:dyDescent="0.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 s="9">
        <f>(I3975/86400)+25569+(-5/24)</f>
        <v>42498.958333333336</v>
      </c>
      <c r="K3975">
        <v>1460219110</v>
      </c>
      <c r="L3975" s="9">
        <f>($K3975/86400)+DATE(1970,1,1)</f>
        <v>42469.68414351852</v>
      </c>
      <c r="M3975" t="b">
        <v>0</v>
      </c>
      <c r="N3975">
        <v>37</v>
      </c>
      <c r="O3975" s="5">
        <f>($E3975/$D3975)*100</f>
        <v>78.100000000000009</v>
      </c>
      <c r="P3975">
        <f>AVERAGE($E3975,$N3975)</f>
        <v>1971</v>
      </c>
      <c r="Q3975" t="s">
        <v>8317</v>
      </c>
      <c r="R3975" t="s">
        <v>8318</v>
      </c>
      <c r="S3975" t="s">
        <v>8271</v>
      </c>
      <c r="T3975" t="b">
        <v>0</v>
      </c>
    </row>
    <row r="3976" spans="1:20" ht="66" x14ac:dyDescent="0.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 s="9">
        <f>(I3976/86400)+25569+(-5/24)</f>
        <v>42523.338518518511</v>
      </c>
      <c r="K3976">
        <v>1462280848</v>
      </c>
      <c r="L3976" s="9">
        <f>($K3976/86400)+DATE(1970,1,1)</f>
        <v>42493.546851851846</v>
      </c>
      <c r="M3976" t="b">
        <v>0</v>
      </c>
      <c r="N3976">
        <v>11</v>
      </c>
      <c r="O3976" s="5">
        <f>($E3976/$D3976)*100</f>
        <v>32</v>
      </c>
      <c r="P3976">
        <f>AVERAGE($E3976,$N3976)</f>
        <v>165.5</v>
      </c>
      <c r="Q3976" t="s">
        <v>8317</v>
      </c>
      <c r="R3976" t="s">
        <v>8318</v>
      </c>
      <c r="S3976" t="s">
        <v>8271</v>
      </c>
      <c r="T3976" t="b">
        <v>0</v>
      </c>
    </row>
    <row r="3977" spans="1:20" ht="66" x14ac:dyDescent="0.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 s="9">
        <f>(I3977/86400)+25569+(-5/24)</f>
        <v>42564.658541666664</v>
      </c>
      <c r="K3977">
        <v>1465850898</v>
      </c>
      <c r="L3977" s="9">
        <f>($K3977/86400)+DATE(1970,1,1)</f>
        <v>42534.866875</v>
      </c>
      <c r="M3977" t="b">
        <v>0</v>
      </c>
      <c r="N3977">
        <v>0</v>
      </c>
      <c r="O3977" s="5">
        <f>($E3977/$D3977)*100</f>
        <v>0</v>
      </c>
      <c r="P3977">
        <f>AVERAGE($E3977,$N3977)</f>
        <v>0</v>
      </c>
      <c r="Q3977" t="s">
        <v>8317</v>
      </c>
      <c r="R3977" t="s">
        <v>8318</v>
      </c>
      <c r="S3977" t="s">
        <v>8271</v>
      </c>
      <c r="T3977" t="b">
        <v>0</v>
      </c>
    </row>
    <row r="3978" spans="1:20" ht="66" x14ac:dyDescent="0.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 s="9">
        <f>(I3978/86400)+25569+(-5/24)</f>
        <v>41852.083333333328</v>
      </c>
      <c r="K3978">
        <v>1405024561</v>
      </c>
      <c r="L3978" s="9">
        <f>($K3978/86400)+DATE(1970,1,1)</f>
        <v>41830.858344907407</v>
      </c>
      <c r="M3978" t="b">
        <v>0</v>
      </c>
      <c r="N3978">
        <v>10</v>
      </c>
      <c r="O3978" s="5">
        <f>($E3978/$D3978)*100</f>
        <v>47.692307692307693</v>
      </c>
      <c r="P3978">
        <f>AVERAGE($E3978,$N3978)</f>
        <v>315</v>
      </c>
      <c r="Q3978" t="s">
        <v>8317</v>
      </c>
      <c r="R3978" t="s">
        <v>8318</v>
      </c>
      <c r="S3978" t="s">
        <v>8271</v>
      </c>
      <c r="T3978" t="b">
        <v>0</v>
      </c>
    </row>
    <row r="3979" spans="1:20" ht="66" x14ac:dyDescent="0.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 s="9">
        <f>(I3979/86400)+25569+(-5/24)</f>
        <v>42573.580231481479</v>
      </c>
      <c r="K3979">
        <v>1466621732</v>
      </c>
      <c r="L3979" s="9">
        <f>($K3979/86400)+DATE(1970,1,1)</f>
        <v>42543.788564814815</v>
      </c>
      <c r="M3979" t="b">
        <v>0</v>
      </c>
      <c r="N3979">
        <v>6</v>
      </c>
      <c r="O3979" s="5">
        <f>($E3979/$D3979)*100</f>
        <v>1.4500000000000002</v>
      </c>
      <c r="P3979">
        <f>AVERAGE($E3979,$N3979)</f>
        <v>655.5</v>
      </c>
      <c r="Q3979" t="s">
        <v>8317</v>
      </c>
      <c r="R3979" t="s">
        <v>8318</v>
      </c>
      <c r="S3979" t="s">
        <v>8271</v>
      </c>
      <c r="T3979" t="b">
        <v>0</v>
      </c>
    </row>
    <row r="3980" spans="1:20" ht="66" x14ac:dyDescent="0.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 s="9">
        <f>(I3980/86400)+25569+(-5/24)</f>
        <v>42035.434641203705</v>
      </c>
      <c r="K3980">
        <v>1417533953</v>
      </c>
      <c r="L3980" s="9">
        <f>($K3980/86400)+DATE(1970,1,1)</f>
        <v>41975.642974537041</v>
      </c>
      <c r="M3980" t="b">
        <v>0</v>
      </c>
      <c r="N3980">
        <v>8</v>
      </c>
      <c r="O3980" s="5">
        <f>($E3980/$D3980)*100</f>
        <v>10.7</v>
      </c>
      <c r="P3980">
        <f>AVERAGE($E3980,$N3980)</f>
        <v>111</v>
      </c>
      <c r="Q3980" t="s">
        <v>8317</v>
      </c>
      <c r="R3980" t="s">
        <v>8318</v>
      </c>
      <c r="S3980" t="s">
        <v>8271</v>
      </c>
      <c r="T3980" t="b">
        <v>0</v>
      </c>
    </row>
    <row r="3981" spans="1:20" ht="66" x14ac:dyDescent="0.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 s="9">
        <f>(I3981/86400)+25569+(-5/24)</f>
        <v>42092.624999999993</v>
      </c>
      <c r="K3981">
        <v>1425678057</v>
      </c>
      <c r="L3981" s="9">
        <f>($K3981/86400)+DATE(1970,1,1)</f>
        <v>42069.903437500005</v>
      </c>
      <c r="M3981" t="b">
        <v>0</v>
      </c>
      <c r="N3981">
        <v>6</v>
      </c>
      <c r="O3981" s="5">
        <f>($E3981/$D3981)*100</f>
        <v>1.8333333333333333</v>
      </c>
      <c r="P3981">
        <f>AVERAGE($E3981,$N3981)</f>
        <v>58</v>
      </c>
      <c r="Q3981" t="s">
        <v>8317</v>
      </c>
      <c r="R3981" t="s">
        <v>8318</v>
      </c>
      <c r="S3981" t="s">
        <v>8271</v>
      </c>
      <c r="T3981" t="b">
        <v>0</v>
      </c>
    </row>
    <row r="3982" spans="1:20" ht="66" x14ac:dyDescent="0.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 s="9">
        <f>(I3982/86400)+25569+(-5/24)</f>
        <v>41825.390590277777</v>
      </c>
      <c r="K3982">
        <v>1401978147</v>
      </c>
      <c r="L3982" s="9">
        <f>($K3982/86400)+DATE(1970,1,1)</f>
        <v>41795.598923611113</v>
      </c>
      <c r="M3982" t="b">
        <v>0</v>
      </c>
      <c r="N3982">
        <v>7</v>
      </c>
      <c r="O3982" s="5">
        <f>($E3982/$D3982)*100</f>
        <v>18</v>
      </c>
      <c r="P3982">
        <f>AVERAGE($E3982,$N3982)</f>
        <v>228.5</v>
      </c>
      <c r="Q3982" t="s">
        <v>8317</v>
      </c>
      <c r="R3982" t="s">
        <v>8318</v>
      </c>
      <c r="S3982" t="s">
        <v>8271</v>
      </c>
      <c r="T3982" t="b">
        <v>0</v>
      </c>
    </row>
    <row r="3983" spans="1:20" ht="49.5" x14ac:dyDescent="0.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 s="9">
        <f>(I3983/86400)+25569+(-5/24)</f>
        <v>42567.971631944441</v>
      </c>
      <c r="K3983">
        <v>1463545149</v>
      </c>
      <c r="L3983" s="9">
        <f>($K3983/86400)+DATE(1970,1,1)</f>
        <v>42508.179965277777</v>
      </c>
      <c r="M3983" t="b">
        <v>0</v>
      </c>
      <c r="N3983">
        <v>7</v>
      </c>
      <c r="O3983" s="5">
        <f>($E3983/$D3983)*100</f>
        <v>4.083333333333333</v>
      </c>
      <c r="P3983">
        <f>AVERAGE($E3983,$N3983)</f>
        <v>616</v>
      </c>
      <c r="Q3983" t="s">
        <v>8317</v>
      </c>
      <c r="R3983" t="s">
        <v>8318</v>
      </c>
      <c r="S3983" t="s">
        <v>8271</v>
      </c>
      <c r="T3983" t="b">
        <v>0</v>
      </c>
    </row>
    <row r="3984" spans="1:20" ht="66" x14ac:dyDescent="0.3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 s="9">
        <f>(I3984/86400)+25569+(-5/24)</f>
        <v>42192.601620370369</v>
      </c>
      <c r="K3984">
        <v>1431113180</v>
      </c>
      <c r="L3984" s="9">
        <f>($K3984/86400)+DATE(1970,1,1)</f>
        <v>42132.809953703705</v>
      </c>
      <c r="M3984" t="b">
        <v>0</v>
      </c>
      <c r="N3984">
        <v>5</v>
      </c>
      <c r="O3984" s="5">
        <f>($E3984/$D3984)*100</f>
        <v>20</v>
      </c>
      <c r="P3984">
        <f>AVERAGE($E3984,$N3984)</f>
        <v>87.5</v>
      </c>
      <c r="Q3984" t="s">
        <v>8317</v>
      </c>
      <c r="R3984" t="s">
        <v>8318</v>
      </c>
      <c r="S3984" t="s">
        <v>8271</v>
      </c>
      <c r="T3984" t="b">
        <v>0</v>
      </c>
    </row>
    <row r="3985" spans="1:20" ht="66" x14ac:dyDescent="0.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 s="9">
        <f>(I3985/86400)+25569+(-5/24)</f>
        <v>41779.082638888889</v>
      </c>
      <c r="K3985">
        <v>1397854356</v>
      </c>
      <c r="L3985" s="9">
        <f>($K3985/86400)+DATE(1970,1,1)</f>
        <v>41747.86986111111</v>
      </c>
      <c r="M3985" t="b">
        <v>0</v>
      </c>
      <c r="N3985">
        <v>46</v>
      </c>
      <c r="O3985" s="5">
        <f>($E3985/$D3985)*100</f>
        <v>34.802513464991023</v>
      </c>
      <c r="P3985">
        <f>AVERAGE($E3985,$N3985)</f>
        <v>1961.5</v>
      </c>
      <c r="Q3985" t="s">
        <v>8317</v>
      </c>
      <c r="R3985" t="s">
        <v>8318</v>
      </c>
      <c r="S3985" t="s">
        <v>8271</v>
      </c>
      <c r="T3985" t="b">
        <v>0</v>
      </c>
    </row>
    <row r="3986" spans="1:20" ht="66" x14ac:dyDescent="0.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 s="9">
        <f>(I3986/86400)+25569+(-5/24)</f>
        <v>41950.791666666664</v>
      </c>
      <c r="K3986">
        <v>1412809644</v>
      </c>
      <c r="L3986" s="9">
        <f>($K3986/86400)+DATE(1970,1,1)</f>
        <v>41920.963472222225</v>
      </c>
      <c r="M3986" t="b">
        <v>0</v>
      </c>
      <c r="N3986">
        <v>10</v>
      </c>
      <c r="O3986" s="5">
        <f>($E3986/$D3986)*100</f>
        <v>6.3333333333333339</v>
      </c>
      <c r="P3986">
        <f>AVERAGE($E3986,$N3986)</f>
        <v>52.5</v>
      </c>
      <c r="Q3986" t="s">
        <v>8317</v>
      </c>
      <c r="R3986" t="s">
        <v>8318</v>
      </c>
      <c r="S3986" t="s">
        <v>8271</v>
      </c>
      <c r="T3986" t="b">
        <v>0</v>
      </c>
    </row>
    <row r="3987" spans="1:20" ht="66" x14ac:dyDescent="0.3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 s="9">
        <f>(I3987/86400)+25569+(-5/24)</f>
        <v>42420.670138888883</v>
      </c>
      <c r="K3987">
        <v>1454173120</v>
      </c>
      <c r="L3987" s="9">
        <f>($K3987/86400)+DATE(1970,1,1)</f>
        <v>42399.707407407404</v>
      </c>
      <c r="M3987" t="b">
        <v>0</v>
      </c>
      <c r="N3987">
        <v>19</v>
      </c>
      <c r="O3987" s="5">
        <f>($E3987/$D3987)*100</f>
        <v>32.049999999999997</v>
      </c>
      <c r="P3987">
        <f>AVERAGE($E3987,$N3987)</f>
        <v>330</v>
      </c>
      <c r="Q3987" t="s">
        <v>8317</v>
      </c>
      <c r="R3987" t="s">
        <v>8318</v>
      </c>
      <c r="S3987" t="s">
        <v>8271</v>
      </c>
      <c r="T3987" t="b">
        <v>0</v>
      </c>
    </row>
    <row r="3988" spans="1:20" ht="66" x14ac:dyDescent="0.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 s="9">
        <f>(I3988/86400)+25569+(-5/24)</f>
        <v>42496.336111111108</v>
      </c>
      <c r="K3988">
        <v>1460034594</v>
      </c>
      <c r="L3988" s="9">
        <f>($K3988/86400)+DATE(1970,1,1)</f>
        <v>42467.548541666663</v>
      </c>
      <c r="M3988" t="b">
        <v>0</v>
      </c>
      <c r="N3988">
        <v>13</v>
      </c>
      <c r="O3988" s="5">
        <f>($E3988/$D3988)*100</f>
        <v>9.76</v>
      </c>
      <c r="P3988">
        <f>AVERAGE($E3988,$N3988)</f>
        <v>250.5</v>
      </c>
      <c r="Q3988" t="s">
        <v>8317</v>
      </c>
      <c r="R3988" t="s">
        <v>8318</v>
      </c>
      <c r="S3988" t="s">
        <v>8271</v>
      </c>
      <c r="T3988" t="b">
        <v>0</v>
      </c>
    </row>
    <row r="3989" spans="1:20" ht="49.5" x14ac:dyDescent="0.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 s="9">
        <f>(I3989/86400)+25569+(-5/24)</f>
        <v>41775.716319444444</v>
      </c>
      <c r="K3989">
        <v>1399414290</v>
      </c>
      <c r="L3989" s="9">
        <f>($K3989/86400)+DATE(1970,1,1)</f>
        <v>41765.92465277778</v>
      </c>
      <c r="M3989" t="b">
        <v>0</v>
      </c>
      <c r="N3989">
        <v>13</v>
      </c>
      <c r="O3989" s="5">
        <f>($E3989/$D3989)*100</f>
        <v>37.75</v>
      </c>
      <c r="P3989">
        <f>AVERAGE($E3989,$N3989)</f>
        <v>82</v>
      </c>
      <c r="Q3989" t="s">
        <v>8317</v>
      </c>
      <c r="R3989" t="s">
        <v>8318</v>
      </c>
      <c r="S3989" t="s">
        <v>8271</v>
      </c>
      <c r="T3989" t="b">
        <v>0</v>
      </c>
    </row>
    <row r="3990" spans="1:20" ht="33" x14ac:dyDescent="0.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 s="9">
        <f>(I3990/86400)+25569+(-5/24)</f>
        <v>42244.872835648144</v>
      </c>
      <c r="K3990">
        <v>1439517413</v>
      </c>
      <c r="L3990" s="9">
        <f>($K3990/86400)+DATE(1970,1,1)</f>
        <v>42230.08116898148</v>
      </c>
      <c r="M3990" t="b">
        <v>0</v>
      </c>
      <c r="N3990">
        <v>4</v>
      </c>
      <c r="O3990" s="5">
        <f>($E3990/$D3990)*100</f>
        <v>2.1333333333333333</v>
      </c>
      <c r="P3990">
        <f>AVERAGE($E3990,$N3990)</f>
        <v>18</v>
      </c>
      <c r="Q3990" t="s">
        <v>8317</v>
      </c>
      <c r="R3990" t="s">
        <v>8318</v>
      </c>
      <c r="S3990" t="s">
        <v>8271</v>
      </c>
      <c r="T3990" t="b">
        <v>0</v>
      </c>
    </row>
    <row r="3991" spans="1:20" ht="66" x14ac:dyDescent="0.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 s="9">
        <f>(I3991/86400)+25569+(-5/24)</f>
        <v>42316.583113425928</v>
      </c>
      <c r="K3991">
        <v>1444413581</v>
      </c>
      <c r="L3991" s="9">
        <f>($K3991/86400)+DATE(1970,1,1)</f>
        <v>42286.749780092592</v>
      </c>
      <c r="M3991" t="b">
        <v>0</v>
      </c>
      <c r="N3991">
        <v>0</v>
      </c>
      <c r="O3991" s="5">
        <f>($E3991/$D3991)*100</f>
        <v>0</v>
      </c>
      <c r="P3991">
        <f>AVERAGE($E3991,$N3991)</f>
        <v>0</v>
      </c>
      <c r="Q3991" t="s">
        <v>8317</v>
      </c>
      <c r="R3991" t="s">
        <v>8318</v>
      </c>
      <c r="S3991" t="s">
        <v>8271</v>
      </c>
      <c r="T3991" t="b">
        <v>0</v>
      </c>
    </row>
    <row r="3992" spans="1:20" ht="66" x14ac:dyDescent="0.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 s="9">
        <f>(I3992/86400)+25569+(-5/24)</f>
        <v>42431.464039351849</v>
      </c>
      <c r="K3992">
        <v>1454342893</v>
      </c>
      <c r="L3992" s="9">
        <f>($K3992/86400)+DATE(1970,1,1)</f>
        <v>42401.672372685185</v>
      </c>
      <c r="M3992" t="b">
        <v>0</v>
      </c>
      <c r="N3992">
        <v>3</v>
      </c>
      <c r="O3992" s="5">
        <f>($E3992/$D3992)*100</f>
        <v>4.1818181818181817</v>
      </c>
      <c r="P3992">
        <f>AVERAGE($E3992,$N3992)</f>
        <v>36</v>
      </c>
      <c r="Q3992" t="s">
        <v>8317</v>
      </c>
      <c r="R3992" t="s">
        <v>8318</v>
      </c>
      <c r="S3992" t="s">
        <v>8271</v>
      </c>
      <c r="T3992" t="b">
        <v>0</v>
      </c>
    </row>
    <row r="3993" spans="1:20" ht="33" x14ac:dyDescent="0.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 s="9">
        <f>(I3993/86400)+25569+(-5/24)</f>
        <v>42155.436134259253</v>
      </c>
      <c r="K3993">
        <v>1430494082</v>
      </c>
      <c r="L3993" s="9">
        <f>($K3993/86400)+DATE(1970,1,1)</f>
        <v>42125.644467592589</v>
      </c>
      <c r="M3993" t="b">
        <v>0</v>
      </c>
      <c r="N3993">
        <v>1</v>
      </c>
      <c r="O3993" s="5">
        <f>($E3993/$D3993)*100</f>
        <v>20</v>
      </c>
      <c r="P3993">
        <f>AVERAGE($E3993,$N3993)</f>
        <v>50.5</v>
      </c>
      <c r="Q3993" t="s">
        <v>8317</v>
      </c>
      <c r="R3993" t="s">
        <v>8318</v>
      </c>
      <c r="S3993" t="s">
        <v>8271</v>
      </c>
      <c r="T3993" t="b">
        <v>0</v>
      </c>
    </row>
    <row r="3994" spans="1:20" ht="49.5" x14ac:dyDescent="0.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 s="9">
        <f>(I3994/86400)+25569+(-5/24)</f>
        <v>42349.773831018516</v>
      </c>
      <c r="K3994">
        <v>1444689259</v>
      </c>
      <c r="L3994" s="9">
        <f>($K3994/86400)+DATE(1970,1,1)</f>
        <v>42289.94049768518</v>
      </c>
      <c r="M3994" t="b">
        <v>0</v>
      </c>
      <c r="N3994">
        <v>9</v>
      </c>
      <c r="O3994" s="5">
        <f>($E3994/$D3994)*100</f>
        <v>5.41</v>
      </c>
      <c r="P3994">
        <f>AVERAGE($E3994,$N3994)</f>
        <v>275</v>
      </c>
      <c r="Q3994" t="s">
        <v>8317</v>
      </c>
      <c r="R3994" t="s">
        <v>8318</v>
      </c>
      <c r="S3994" t="s">
        <v>8271</v>
      </c>
      <c r="T3994" t="b">
        <v>0</v>
      </c>
    </row>
    <row r="3995" spans="1:20" ht="49.5" x14ac:dyDescent="0.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 s="9">
        <f>(I3995/86400)+25569+(-5/24)</f>
        <v>42137.656388888885</v>
      </c>
      <c r="K3995">
        <v>1428957912</v>
      </c>
      <c r="L3995" s="9">
        <f>($K3995/86400)+DATE(1970,1,1)</f>
        <v>42107.864722222221</v>
      </c>
      <c r="M3995" t="b">
        <v>0</v>
      </c>
      <c r="N3995">
        <v>1</v>
      </c>
      <c r="O3995" s="5">
        <f>($E3995/$D3995)*100</f>
        <v>6.0000000000000001E-3</v>
      </c>
      <c r="P3995">
        <f>AVERAGE($E3995,$N3995)</f>
        <v>2</v>
      </c>
      <c r="Q3995" t="s">
        <v>8317</v>
      </c>
      <c r="R3995" t="s">
        <v>8318</v>
      </c>
      <c r="S3995" t="s">
        <v>8271</v>
      </c>
      <c r="T3995" t="b">
        <v>0</v>
      </c>
    </row>
    <row r="3996" spans="1:20" ht="49.5" x14ac:dyDescent="0.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 s="9">
        <f>(I3996/86400)+25569+(-5/24)</f>
        <v>41839.181597222218</v>
      </c>
      <c r="K3996">
        <v>1403169690</v>
      </c>
      <c r="L3996" s="9">
        <f>($K3996/86400)+DATE(1970,1,1)</f>
        <v>41809.389930555553</v>
      </c>
      <c r="M3996" t="b">
        <v>0</v>
      </c>
      <c r="N3996">
        <v>1</v>
      </c>
      <c r="O3996" s="5">
        <f>($E3996/$D3996)*100</f>
        <v>0.25</v>
      </c>
      <c r="P3996">
        <f>AVERAGE($E3996,$N3996)</f>
        <v>3</v>
      </c>
      <c r="Q3996" t="s">
        <v>8317</v>
      </c>
      <c r="R3996" t="s">
        <v>8318</v>
      </c>
      <c r="S3996" t="s">
        <v>8271</v>
      </c>
      <c r="T3996" t="b">
        <v>0</v>
      </c>
    </row>
    <row r="3997" spans="1:20" ht="66" x14ac:dyDescent="0.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 s="9">
        <f>(I3997/86400)+25569+(-5/24)</f>
        <v>42049.268749999996</v>
      </c>
      <c r="K3997">
        <v>1421339077</v>
      </c>
      <c r="L3997" s="9">
        <f>($K3997/86400)+DATE(1970,1,1)</f>
        <v>42019.683761574073</v>
      </c>
      <c r="M3997" t="b">
        <v>0</v>
      </c>
      <c r="N3997">
        <v>4</v>
      </c>
      <c r="O3997" s="5">
        <f>($E3997/$D3997)*100</f>
        <v>35</v>
      </c>
      <c r="P3997">
        <f>AVERAGE($E3997,$N3997)</f>
        <v>37</v>
      </c>
      <c r="Q3997" t="s">
        <v>8317</v>
      </c>
      <c r="R3997" t="s">
        <v>8318</v>
      </c>
      <c r="S3997" t="s">
        <v>8271</v>
      </c>
      <c r="T3997" t="b">
        <v>0</v>
      </c>
    </row>
    <row r="3998" spans="1:20" ht="49.5" x14ac:dyDescent="0.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 s="9">
        <f>(I3998/86400)+25569+(-5/24)</f>
        <v>41963.461111111108</v>
      </c>
      <c r="K3998">
        <v>1415341464</v>
      </c>
      <c r="L3998" s="9">
        <f>($K3998/86400)+DATE(1970,1,1)</f>
        <v>41950.266944444447</v>
      </c>
      <c r="M3998" t="b">
        <v>0</v>
      </c>
      <c r="N3998">
        <v>17</v>
      </c>
      <c r="O3998" s="5">
        <f>($E3998/$D3998)*100</f>
        <v>16.566666666666666</v>
      </c>
      <c r="P3998">
        <f>AVERAGE($E3998,$N3998)</f>
        <v>257</v>
      </c>
      <c r="Q3998" t="s">
        <v>8317</v>
      </c>
      <c r="R3998" t="s">
        <v>8318</v>
      </c>
      <c r="S3998" t="s">
        <v>8271</v>
      </c>
      <c r="T3998" t="b">
        <v>0</v>
      </c>
    </row>
    <row r="3999" spans="1:20" ht="66" x14ac:dyDescent="0.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 s="9">
        <f>(I3999/86400)+25569+(-5/24)</f>
        <v>42099.141446759262</v>
      </c>
      <c r="K3999">
        <v>1425633821</v>
      </c>
      <c r="L3999" s="9">
        <f>($K3999/86400)+DATE(1970,1,1)</f>
        <v>42069.391446759255</v>
      </c>
      <c r="M3999" t="b">
        <v>0</v>
      </c>
      <c r="N3999">
        <v>0</v>
      </c>
      <c r="O3999" s="5">
        <f>($E3999/$D3999)*100</f>
        <v>0</v>
      </c>
      <c r="P3999">
        <f>AVERAGE($E3999,$N3999)</f>
        <v>0</v>
      </c>
      <c r="Q3999" t="s">
        <v>8317</v>
      </c>
      <c r="R3999" t="s">
        <v>8318</v>
      </c>
      <c r="S3999" t="s">
        <v>8271</v>
      </c>
      <c r="T3999" t="b">
        <v>0</v>
      </c>
    </row>
    <row r="4000" spans="1:20" ht="49.5" x14ac:dyDescent="0.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 s="9">
        <f>(I4000/86400)+25569+(-5/24)</f>
        <v>42091.713263888887</v>
      </c>
      <c r="K4000">
        <v>1424992026</v>
      </c>
      <c r="L4000" s="9">
        <f>($K4000/86400)+DATE(1970,1,1)</f>
        <v>42061.963263888887</v>
      </c>
      <c r="M4000" t="b">
        <v>0</v>
      </c>
      <c r="N4000">
        <v>12</v>
      </c>
      <c r="O4000" s="5">
        <f>($E4000/$D4000)*100</f>
        <v>57.199999999999996</v>
      </c>
      <c r="P4000">
        <f>AVERAGE($E4000,$N4000)</f>
        <v>363.5</v>
      </c>
      <c r="Q4000" t="s">
        <v>8317</v>
      </c>
      <c r="R4000" t="s">
        <v>8318</v>
      </c>
      <c r="S4000" t="s">
        <v>8271</v>
      </c>
      <c r="T4000" t="b">
        <v>0</v>
      </c>
    </row>
    <row r="4001" spans="1:20" ht="49.5" x14ac:dyDescent="0.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 s="9">
        <f>(I4001/86400)+25569+(-5/24)</f>
        <v>41882.619317129625</v>
      </c>
      <c r="K4001">
        <v>1406058798</v>
      </c>
      <c r="L4001" s="9">
        <f>($K4001/86400)+DATE(1970,1,1)</f>
        <v>41842.828680555554</v>
      </c>
      <c r="M4001" t="b">
        <v>0</v>
      </c>
      <c r="N4001">
        <v>14</v>
      </c>
      <c r="O4001" s="5">
        <f>($E4001/$D4001)*100</f>
        <v>16.514285714285716</v>
      </c>
      <c r="P4001">
        <f>AVERAGE($E4001,$N4001)</f>
        <v>585</v>
      </c>
      <c r="Q4001" t="s">
        <v>8317</v>
      </c>
      <c r="R4001" t="s">
        <v>8318</v>
      </c>
      <c r="S4001" t="s">
        <v>8271</v>
      </c>
      <c r="T4001" t="b">
        <v>0</v>
      </c>
    </row>
    <row r="4002" spans="1:20" ht="33" x14ac:dyDescent="0.3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 s="9">
        <f>(I4002/86400)+25569+(-5/24)</f>
        <v>42497.39534722222</v>
      </c>
      <c r="K4002">
        <v>1457450958</v>
      </c>
      <c r="L4002" s="9">
        <f>($K4002/86400)+DATE(1970,1,1)</f>
        <v>42437.64534722222</v>
      </c>
      <c r="M4002" t="b">
        <v>0</v>
      </c>
      <c r="N4002">
        <v>1</v>
      </c>
      <c r="O4002" s="5">
        <f>($E4002/$D4002)*100</f>
        <v>0.125</v>
      </c>
      <c r="P4002">
        <f>AVERAGE($E4002,$N4002)</f>
        <v>5.5</v>
      </c>
      <c r="Q4002" t="s">
        <v>8317</v>
      </c>
      <c r="R4002" t="s">
        <v>8318</v>
      </c>
      <c r="S4002" t="s">
        <v>8271</v>
      </c>
      <c r="T4002" t="b">
        <v>0</v>
      </c>
    </row>
    <row r="4003" spans="1:20" ht="66" x14ac:dyDescent="0.3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 s="9">
        <f>(I4003/86400)+25569+(-5/24)</f>
        <v>42795.583333333336</v>
      </c>
      <c r="K4003">
        <v>1486681708</v>
      </c>
      <c r="L4003" s="9">
        <f>($K4003/86400)+DATE(1970,1,1)</f>
        <v>42775.964212962965</v>
      </c>
      <c r="M4003" t="b">
        <v>0</v>
      </c>
      <c r="N4003">
        <v>14</v>
      </c>
      <c r="O4003" s="5">
        <f>($E4003/$D4003)*100</f>
        <v>37.75</v>
      </c>
      <c r="P4003">
        <f>AVERAGE($E4003,$N4003)</f>
        <v>233.5</v>
      </c>
      <c r="Q4003" t="s">
        <v>8317</v>
      </c>
      <c r="R4003" t="s">
        <v>8318</v>
      </c>
      <c r="S4003" t="s">
        <v>8271</v>
      </c>
      <c r="T4003" t="b">
        <v>0</v>
      </c>
    </row>
    <row r="4004" spans="1:20" ht="66" x14ac:dyDescent="0.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 s="9">
        <f>(I4004/86400)+25569+(-5/24)</f>
        <v>41908.835196759253</v>
      </c>
      <c r="K4004">
        <v>1409187761</v>
      </c>
      <c r="L4004" s="9">
        <f>($K4004/86400)+DATE(1970,1,1)</f>
        <v>41879.043530092589</v>
      </c>
      <c r="M4004" t="b">
        <v>0</v>
      </c>
      <c r="N4004">
        <v>4</v>
      </c>
      <c r="O4004" s="5">
        <f>($E4004/$D4004)*100</f>
        <v>1.8399999999999999</v>
      </c>
      <c r="P4004">
        <f>AVERAGE($E4004,$N4004)</f>
        <v>13.5</v>
      </c>
      <c r="Q4004" t="s">
        <v>8317</v>
      </c>
      <c r="R4004" t="s">
        <v>8318</v>
      </c>
      <c r="S4004" t="s">
        <v>8271</v>
      </c>
      <c r="T4004" t="b">
        <v>0</v>
      </c>
    </row>
    <row r="4005" spans="1:20" ht="49.5" x14ac:dyDescent="0.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 s="9">
        <f>(I4005/86400)+25569+(-5/24)</f>
        <v>42050.379016203697</v>
      </c>
      <c r="K4005">
        <v>1421417147</v>
      </c>
      <c r="L4005" s="9">
        <f>($K4005/86400)+DATE(1970,1,1)</f>
        <v>42020.587349537032</v>
      </c>
      <c r="M4005" t="b">
        <v>0</v>
      </c>
      <c r="N4005">
        <v>2</v>
      </c>
      <c r="O4005" s="5">
        <f>($E4005/$D4005)*100</f>
        <v>10.050000000000001</v>
      </c>
      <c r="P4005">
        <f>AVERAGE($E4005,$N4005)</f>
        <v>101.5</v>
      </c>
      <c r="Q4005" t="s">
        <v>8317</v>
      </c>
      <c r="R4005" t="s">
        <v>8318</v>
      </c>
      <c r="S4005" t="s">
        <v>8271</v>
      </c>
      <c r="T4005" t="b">
        <v>0</v>
      </c>
    </row>
    <row r="4006" spans="1:20" x14ac:dyDescent="0.3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 s="9">
        <f>(I4006/86400)+25569+(-5/24)</f>
        <v>41919.954363425924</v>
      </c>
      <c r="K4006">
        <v>1410148457</v>
      </c>
      <c r="L4006" s="9">
        <f>($K4006/86400)+DATE(1970,1,1)</f>
        <v>41890.16269675926</v>
      </c>
      <c r="M4006" t="b">
        <v>0</v>
      </c>
      <c r="N4006">
        <v>1</v>
      </c>
      <c r="O4006" s="5">
        <f>($E4006/$D4006)*100</f>
        <v>0.2</v>
      </c>
      <c r="P4006">
        <f>AVERAGE($E4006,$N4006)</f>
        <v>1</v>
      </c>
      <c r="Q4006" t="s">
        <v>8317</v>
      </c>
      <c r="R4006" t="s">
        <v>8318</v>
      </c>
      <c r="S4006" t="s">
        <v>8271</v>
      </c>
      <c r="T4006" t="b">
        <v>0</v>
      </c>
    </row>
    <row r="4007" spans="1:20" ht="49.5" x14ac:dyDescent="0.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 s="9">
        <f>(I4007/86400)+25569+(-5/24)</f>
        <v>41932.599363425921</v>
      </c>
      <c r="K4007">
        <v>1408648985</v>
      </c>
      <c r="L4007" s="9">
        <f>($K4007/86400)+DATE(1970,1,1)</f>
        <v>41872.807696759257</v>
      </c>
      <c r="M4007" t="b">
        <v>0</v>
      </c>
      <c r="N4007">
        <v>2</v>
      </c>
      <c r="O4007" s="5">
        <f>($E4007/$D4007)*100</f>
        <v>1.3333333333333335</v>
      </c>
      <c r="P4007">
        <f>AVERAGE($E4007,$N4007)</f>
        <v>21</v>
      </c>
      <c r="Q4007" t="s">
        <v>8317</v>
      </c>
      <c r="R4007" t="s">
        <v>8318</v>
      </c>
      <c r="S4007" t="s">
        <v>8271</v>
      </c>
      <c r="T4007" t="b">
        <v>0</v>
      </c>
    </row>
    <row r="4008" spans="1:20" ht="66" x14ac:dyDescent="0.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 s="9">
        <f>(I4008/86400)+25569+(-5/24)</f>
        <v>42416.564664351848</v>
      </c>
      <c r="K4008">
        <v>1453487587</v>
      </c>
      <c r="L4008" s="9">
        <f>($K4008/86400)+DATE(1970,1,1)</f>
        <v>42391.772997685184</v>
      </c>
      <c r="M4008" t="b">
        <v>0</v>
      </c>
      <c r="N4008">
        <v>1</v>
      </c>
      <c r="O4008" s="5">
        <f>($E4008/$D4008)*100</f>
        <v>6.6666666666666671E-3</v>
      </c>
      <c r="P4008">
        <f>AVERAGE($E4008,$N4008)</f>
        <v>1.5</v>
      </c>
      <c r="Q4008" t="s">
        <v>8317</v>
      </c>
      <c r="R4008" t="s">
        <v>8318</v>
      </c>
      <c r="S4008" t="s">
        <v>8271</v>
      </c>
      <c r="T4008" t="b">
        <v>0</v>
      </c>
    </row>
    <row r="4009" spans="1:20" ht="49.5" x14ac:dyDescent="0.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 s="9">
        <f>(I4009/86400)+25569+(-5/24)</f>
        <v>41877.477777777771</v>
      </c>
      <c r="K4009">
        <v>1406572381</v>
      </c>
      <c r="L4009" s="9">
        <f>($K4009/86400)+DATE(1970,1,1)</f>
        <v>41848.772928240738</v>
      </c>
      <c r="M4009" t="b">
        <v>0</v>
      </c>
      <c r="N4009">
        <v>1</v>
      </c>
      <c r="O4009" s="5">
        <f>($E4009/$D4009)*100</f>
        <v>0.25</v>
      </c>
      <c r="P4009">
        <f>AVERAGE($E4009,$N4009)</f>
        <v>3</v>
      </c>
      <c r="Q4009" t="s">
        <v>8317</v>
      </c>
      <c r="R4009" t="s">
        <v>8318</v>
      </c>
      <c r="S4009" t="s">
        <v>8271</v>
      </c>
      <c r="T4009" t="b">
        <v>0</v>
      </c>
    </row>
    <row r="4010" spans="1:20" ht="66" x14ac:dyDescent="0.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 s="9">
        <f>(I4010/86400)+25569+(-5/24)</f>
        <v>42207.755868055552</v>
      </c>
      <c r="K4010">
        <v>1435014507</v>
      </c>
      <c r="L4010" s="9">
        <f>($K4010/86400)+DATE(1970,1,1)</f>
        <v>42177.964201388888</v>
      </c>
      <c r="M4010" t="b">
        <v>0</v>
      </c>
      <c r="N4010">
        <v>4</v>
      </c>
      <c r="O4010" s="5">
        <f>($E4010/$D4010)*100</f>
        <v>6</v>
      </c>
      <c r="P4010">
        <f>AVERAGE($E4010,$N4010)</f>
        <v>32</v>
      </c>
      <c r="Q4010" t="s">
        <v>8317</v>
      </c>
      <c r="R4010" t="s">
        <v>8318</v>
      </c>
      <c r="S4010" t="s">
        <v>8271</v>
      </c>
      <c r="T4010" t="b">
        <v>0</v>
      </c>
    </row>
    <row r="4011" spans="1:20" ht="49.5" x14ac:dyDescent="0.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 s="9">
        <f>(I4011/86400)+25569+(-5/24)</f>
        <v>41891.492592592593</v>
      </c>
      <c r="K4011">
        <v>1406825360</v>
      </c>
      <c r="L4011" s="9">
        <f>($K4011/86400)+DATE(1970,1,1)</f>
        <v>41851.700925925928</v>
      </c>
      <c r="M4011" t="b">
        <v>0</v>
      </c>
      <c r="N4011">
        <v>3</v>
      </c>
      <c r="O4011" s="5">
        <f>($E4011/$D4011)*100</f>
        <v>3.8860103626943006</v>
      </c>
      <c r="P4011">
        <f>AVERAGE($E4011,$N4011)</f>
        <v>39</v>
      </c>
      <c r="Q4011" t="s">
        <v>8317</v>
      </c>
      <c r="R4011" t="s">
        <v>8318</v>
      </c>
      <c r="S4011" t="s">
        <v>8271</v>
      </c>
      <c r="T4011" t="b">
        <v>0</v>
      </c>
    </row>
    <row r="4012" spans="1:20" ht="49.5" x14ac:dyDescent="0.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 s="9">
        <f>(I4012/86400)+25569+(-5/24)</f>
        <v>41938.562106481477</v>
      </c>
      <c r="K4012">
        <v>1412879366</v>
      </c>
      <c r="L4012" s="9">
        <f>($K4012/86400)+DATE(1970,1,1)</f>
        <v>41921.770439814813</v>
      </c>
      <c r="M4012" t="b">
        <v>0</v>
      </c>
      <c r="N4012">
        <v>38</v>
      </c>
      <c r="O4012" s="5">
        <f>($E4012/$D4012)*100</f>
        <v>24.194444444444443</v>
      </c>
      <c r="P4012">
        <f>AVERAGE($E4012,$N4012)</f>
        <v>890</v>
      </c>
      <c r="Q4012" t="s">
        <v>8317</v>
      </c>
      <c r="R4012" t="s">
        <v>8318</v>
      </c>
      <c r="S4012" t="s">
        <v>8271</v>
      </c>
      <c r="T4012" t="b">
        <v>0</v>
      </c>
    </row>
    <row r="4013" spans="1:20" ht="66" x14ac:dyDescent="0.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 s="9">
        <f>(I4013/86400)+25569+(-5/24)</f>
        <v>42032.336550925924</v>
      </c>
      <c r="K4013">
        <v>1419858278</v>
      </c>
      <c r="L4013" s="9">
        <f>($K4013/86400)+DATE(1970,1,1)</f>
        <v>42002.54488425926</v>
      </c>
      <c r="M4013" t="b">
        <v>0</v>
      </c>
      <c r="N4013">
        <v>4</v>
      </c>
      <c r="O4013" s="5">
        <f>($E4013/$D4013)*100</f>
        <v>7.6</v>
      </c>
      <c r="P4013">
        <f>AVERAGE($E4013,$N4013)</f>
        <v>11.5</v>
      </c>
      <c r="Q4013" t="s">
        <v>8317</v>
      </c>
      <c r="R4013" t="s">
        <v>8318</v>
      </c>
      <c r="S4013" t="s">
        <v>8271</v>
      </c>
      <c r="T4013" t="b">
        <v>0</v>
      </c>
    </row>
    <row r="4014" spans="1:20" ht="66" x14ac:dyDescent="0.3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 s="9">
        <f>(I4014/86400)+25569+(-5/24)</f>
        <v>42126.336215277777</v>
      </c>
      <c r="K4014">
        <v>1427979849</v>
      </c>
      <c r="L4014" s="9">
        <f>($K4014/86400)+DATE(1970,1,1)</f>
        <v>42096.544548611113</v>
      </c>
      <c r="M4014" t="b">
        <v>0</v>
      </c>
      <c r="N4014">
        <v>0</v>
      </c>
      <c r="O4014" s="5">
        <f>($E4014/$D4014)*100</f>
        <v>0</v>
      </c>
      <c r="P4014">
        <f>AVERAGE($E4014,$N4014)</f>
        <v>0</v>
      </c>
      <c r="Q4014" t="s">
        <v>8317</v>
      </c>
      <c r="R4014" t="s">
        <v>8318</v>
      </c>
      <c r="S4014" t="s">
        <v>8271</v>
      </c>
      <c r="T4014" t="b">
        <v>0</v>
      </c>
    </row>
    <row r="4015" spans="1:20" ht="66" x14ac:dyDescent="0.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 s="9">
        <f>(I4015/86400)+25569+(-5/24)</f>
        <v>42051.092858796292</v>
      </c>
      <c r="K4015">
        <v>1421478823</v>
      </c>
      <c r="L4015" s="9">
        <f>($K4015/86400)+DATE(1970,1,1)</f>
        <v>42021.301192129627</v>
      </c>
      <c r="M4015" t="b">
        <v>0</v>
      </c>
      <c r="N4015">
        <v>2</v>
      </c>
      <c r="O4015" s="5">
        <f>($E4015/$D4015)*100</f>
        <v>1.3</v>
      </c>
      <c r="P4015">
        <f>AVERAGE($E4015,$N4015)</f>
        <v>14</v>
      </c>
      <c r="Q4015" t="s">
        <v>8317</v>
      </c>
      <c r="R4015" t="s">
        <v>8318</v>
      </c>
      <c r="S4015" t="s">
        <v>8271</v>
      </c>
      <c r="T4015" t="b">
        <v>0</v>
      </c>
    </row>
    <row r="4016" spans="1:20" ht="66" x14ac:dyDescent="0.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 s="9">
        <f>(I4016/86400)+25569+(-5/24)</f>
        <v>42434.037835648145</v>
      </c>
      <c r="K4016">
        <v>1455861269</v>
      </c>
      <c r="L4016" s="9">
        <f>($K4016/86400)+DATE(1970,1,1)</f>
        <v>42419.246168981481</v>
      </c>
      <c r="M4016" t="b">
        <v>0</v>
      </c>
      <c r="N4016">
        <v>0</v>
      </c>
      <c r="O4016" s="5">
        <f>($E4016/$D4016)*100</f>
        <v>0</v>
      </c>
      <c r="P4016">
        <f>AVERAGE($E4016,$N4016)</f>
        <v>0</v>
      </c>
      <c r="Q4016" t="s">
        <v>8317</v>
      </c>
      <c r="R4016" t="s">
        <v>8318</v>
      </c>
      <c r="S4016" t="s">
        <v>8271</v>
      </c>
      <c r="T4016" t="b">
        <v>0</v>
      </c>
    </row>
    <row r="4017" spans="1:20" ht="66" x14ac:dyDescent="0.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 s="9">
        <f>(I4017/86400)+25569+(-5/24)</f>
        <v>42204.572488425925</v>
      </c>
      <c r="K4017">
        <v>1434739463</v>
      </c>
      <c r="L4017" s="9">
        <f>($K4017/86400)+DATE(1970,1,1)</f>
        <v>42174.780821759261</v>
      </c>
      <c r="M4017" t="b">
        <v>0</v>
      </c>
      <c r="N4017">
        <v>1</v>
      </c>
      <c r="O4017" s="5">
        <f>($E4017/$D4017)*100</f>
        <v>1.4285714285714287E-2</v>
      </c>
      <c r="P4017">
        <f>AVERAGE($E4017,$N4017)</f>
        <v>1</v>
      </c>
      <c r="Q4017" t="s">
        <v>8317</v>
      </c>
      <c r="R4017" t="s">
        <v>8318</v>
      </c>
      <c r="S4017" t="s">
        <v>8271</v>
      </c>
      <c r="T4017" t="b">
        <v>0</v>
      </c>
    </row>
    <row r="4018" spans="1:20" ht="66" x14ac:dyDescent="0.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 s="9">
        <f>(I4018/86400)+25569+(-5/24)</f>
        <v>41899.664351851847</v>
      </c>
      <c r="K4018">
        <v>1408395400</v>
      </c>
      <c r="L4018" s="9">
        <f>($K4018/86400)+DATE(1970,1,1)</f>
        <v>41869.872685185182</v>
      </c>
      <c r="M4018" t="b">
        <v>0</v>
      </c>
      <c r="N4018">
        <v>7</v>
      </c>
      <c r="O4018" s="5">
        <f>($E4018/$D4018)*100</f>
        <v>14.000000000000002</v>
      </c>
      <c r="P4018">
        <f>AVERAGE($E4018,$N4018)</f>
        <v>38.5</v>
      </c>
      <c r="Q4018" t="s">
        <v>8317</v>
      </c>
      <c r="R4018" t="s">
        <v>8318</v>
      </c>
      <c r="S4018" t="s">
        <v>8271</v>
      </c>
      <c r="T4018" t="b">
        <v>0</v>
      </c>
    </row>
    <row r="4019" spans="1:20" ht="66" x14ac:dyDescent="0.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 s="9">
        <f>(I4019/86400)+25569+(-5/24)</f>
        <v>41886.463819444441</v>
      </c>
      <c r="K4019">
        <v>1407254874</v>
      </c>
      <c r="L4019" s="9">
        <f>($K4019/86400)+DATE(1970,1,1)</f>
        <v>41856.672152777777</v>
      </c>
      <c r="M4019" t="b">
        <v>0</v>
      </c>
      <c r="N4019">
        <v>2</v>
      </c>
      <c r="O4019" s="5">
        <f>($E4019/$D4019)*100</f>
        <v>1.05</v>
      </c>
      <c r="P4019">
        <f>AVERAGE($E4019,$N4019)</f>
        <v>53.5</v>
      </c>
      <c r="Q4019" t="s">
        <v>8317</v>
      </c>
      <c r="R4019" t="s">
        <v>8318</v>
      </c>
      <c r="S4019" t="s">
        <v>8271</v>
      </c>
      <c r="T4019" t="b">
        <v>0</v>
      </c>
    </row>
    <row r="4020" spans="1:20" ht="33" x14ac:dyDescent="0.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 s="9">
        <f>(I4020/86400)+25569+(-5/24)</f>
        <v>42650.702638888884</v>
      </c>
      <c r="K4020">
        <v>1473285108</v>
      </c>
      <c r="L4020" s="9">
        <f>($K4020/86400)+DATE(1970,1,1)</f>
        <v>42620.91097222222</v>
      </c>
      <c r="M4020" t="b">
        <v>0</v>
      </c>
      <c r="N4020">
        <v>4</v>
      </c>
      <c r="O4020" s="5">
        <f>($E4020/$D4020)*100</f>
        <v>8.6666666666666679</v>
      </c>
      <c r="P4020">
        <f>AVERAGE($E4020,$N4020)</f>
        <v>67</v>
      </c>
      <c r="Q4020" t="s">
        <v>8317</v>
      </c>
      <c r="R4020" t="s">
        <v>8318</v>
      </c>
      <c r="S4020" t="s">
        <v>8271</v>
      </c>
      <c r="T4020" t="b">
        <v>0</v>
      </c>
    </row>
    <row r="4021" spans="1:20" ht="66" x14ac:dyDescent="0.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 s="9">
        <f>(I4021/86400)+25569+(-5/24)</f>
        <v>42475.477777777771</v>
      </c>
      <c r="K4021">
        <v>1455725596</v>
      </c>
      <c r="L4021" s="9">
        <f>($K4021/86400)+DATE(1970,1,1)</f>
        <v>42417.675879629634</v>
      </c>
      <c r="M4021" t="b">
        <v>0</v>
      </c>
      <c r="N4021">
        <v>4</v>
      </c>
      <c r="O4021" s="5">
        <f>($E4021/$D4021)*100</f>
        <v>0.82857142857142851</v>
      </c>
      <c r="P4021">
        <f>AVERAGE($E4021,$N4021)</f>
        <v>16.5</v>
      </c>
      <c r="Q4021" t="s">
        <v>8317</v>
      </c>
      <c r="R4021" t="s">
        <v>8318</v>
      </c>
      <c r="S4021" t="s">
        <v>8271</v>
      </c>
      <c r="T4021" t="b">
        <v>0</v>
      </c>
    </row>
    <row r="4022" spans="1:20" ht="66" x14ac:dyDescent="0.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 s="9">
        <f>(I4022/86400)+25569+(-5/24)</f>
        <v>42086.940960648142</v>
      </c>
      <c r="K4022">
        <v>1424579699</v>
      </c>
      <c r="L4022" s="9">
        <f>($K4022/86400)+DATE(1970,1,1)</f>
        <v>42057.190960648149</v>
      </c>
      <c r="M4022" t="b">
        <v>0</v>
      </c>
      <c r="N4022">
        <v>3</v>
      </c>
      <c r="O4022" s="5">
        <f>($E4022/$D4022)*100</f>
        <v>16.666666666666664</v>
      </c>
      <c r="P4022">
        <f>AVERAGE($E4022,$N4022)</f>
        <v>51.5</v>
      </c>
      <c r="Q4022" t="s">
        <v>8317</v>
      </c>
      <c r="R4022" t="s">
        <v>8318</v>
      </c>
      <c r="S4022" t="s">
        <v>8271</v>
      </c>
      <c r="T4022" t="b">
        <v>0</v>
      </c>
    </row>
    <row r="4023" spans="1:20" ht="49.5" x14ac:dyDescent="0.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 s="9">
        <f>(I4023/86400)+25569+(-5/24)</f>
        <v>41938.703217592592</v>
      </c>
      <c r="K4023">
        <v>1409176358</v>
      </c>
      <c r="L4023" s="9">
        <f>($K4023/86400)+DATE(1970,1,1)</f>
        <v>41878.911550925928</v>
      </c>
      <c r="M4023" t="b">
        <v>0</v>
      </c>
      <c r="N4023">
        <v>2</v>
      </c>
      <c r="O4023" s="5">
        <f>($E4023/$D4023)*100</f>
        <v>0.83333333333333337</v>
      </c>
      <c r="P4023">
        <f>AVERAGE($E4023,$N4023)</f>
        <v>63.5</v>
      </c>
      <c r="Q4023" t="s">
        <v>8317</v>
      </c>
      <c r="R4023" t="s">
        <v>8318</v>
      </c>
      <c r="S4023" t="s">
        <v>8271</v>
      </c>
      <c r="T4023" t="b">
        <v>0</v>
      </c>
    </row>
    <row r="4024" spans="1:20" ht="49.5" x14ac:dyDescent="0.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 s="9">
        <f>(I4024/86400)+25569+(-5/24)</f>
        <v>42035.912499999999</v>
      </c>
      <c r="K4024">
        <v>1418824867</v>
      </c>
      <c r="L4024" s="9">
        <f>($K4024/86400)+DATE(1970,1,1)</f>
        <v>41990.584108796298</v>
      </c>
      <c r="M4024" t="b">
        <v>0</v>
      </c>
      <c r="N4024">
        <v>197</v>
      </c>
      <c r="O4024" s="5">
        <f>($E4024/$D4024)*100</f>
        <v>69.561111111111103</v>
      </c>
      <c r="P4024">
        <f>AVERAGE($E4024,$N4024)</f>
        <v>6359</v>
      </c>
      <c r="Q4024" t="s">
        <v>8317</v>
      </c>
      <c r="R4024" t="s">
        <v>8318</v>
      </c>
      <c r="S4024" t="s">
        <v>8271</v>
      </c>
      <c r="T4024" t="b">
        <v>0</v>
      </c>
    </row>
    <row r="4025" spans="1:20" ht="49.5" x14ac:dyDescent="0.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 s="9">
        <f>(I4025/86400)+25569+(-5/24)</f>
        <v>42453.749571759261</v>
      </c>
      <c r="K4025">
        <v>1454975963</v>
      </c>
      <c r="L4025" s="9">
        <f>($K4025/86400)+DATE(1970,1,1)</f>
        <v>42408.999571759261</v>
      </c>
      <c r="M4025" t="b">
        <v>0</v>
      </c>
      <c r="N4025">
        <v>0</v>
      </c>
      <c r="O4025" s="5">
        <f>($E4025/$D4025)*100</f>
        <v>0</v>
      </c>
      <c r="P4025">
        <f>AVERAGE($E4025,$N4025)</f>
        <v>0</v>
      </c>
      <c r="Q4025" t="s">
        <v>8317</v>
      </c>
      <c r="R4025" t="s">
        <v>8318</v>
      </c>
      <c r="S4025" t="s">
        <v>8271</v>
      </c>
      <c r="T4025" t="b">
        <v>0</v>
      </c>
    </row>
    <row r="4026" spans="1:20" ht="66" x14ac:dyDescent="0.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 s="9">
        <f>(I4026/86400)+25569+(-5/24)</f>
        <v>42247.461770833332</v>
      </c>
      <c r="K4026">
        <v>1438445097</v>
      </c>
      <c r="L4026" s="9">
        <f>($K4026/86400)+DATE(1970,1,1)</f>
        <v>42217.670104166667</v>
      </c>
      <c r="M4026" t="b">
        <v>0</v>
      </c>
      <c r="N4026">
        <v>1</v>
      </c>
      <c r="O4026" s="5">
        <f>($E4026/$D4026)*100</f>
        <v>1.25</v>
      </c>
      <c r="P4026">
        <f>AVERAGE($E4026,$N4026)</f>
        <v>5.5</v>
      </c>
      <c r="Q4026" t="s">
        <v>8317</v>
      </c>
      <c r="R4026" t="s">
        <v>8318</v>
      </c>
      <c r="S4026" t="s">
        <v>8271</v>
      </c>
      <c r="T4026" t="b">
        <v>0</v>
      </c>
    </row>
    <row r="4027" spans="1:20" ht="66" x14ac:dyDescent="0.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 s="9">
        <f>(I4027/86400)+25569+(-5/24)</f>
        <v>42211.029351851852</v>
      </c>
      <c r="K4027">
        <v>1432705336</v>
      </c>
      <c r="L4027" s="9">
        <f>($K4027/86400)+DATE(1970,1,1)</f>
        <v>42151.237685185188</v>
      </c>
      <c r="M4027" t="b">
        <v>0</v>
      </c>
      <c r="N4027">
        <v>4</v>
      </c>
      <c r="O4027" s="5">
        <f>($E4027/$D4027)*100</f>
        <v>5</v>
      </c>
      <c r="P4027">
        <f>AVERAGE($E4027,$N4027)</f>
        <v>127</v>
      </c>
      <c r="Q4027" t="s">
        <v>8317</v>
      </c>
      <c r="R4027" t="s">
        <v>8318</v>
      </c>
      <c r="S4027" t="s">
        <v>8271</v>
      </c>
      <c r="T4027" t="b">
        <v>0</v>
      </c>
    </row>
    <row r="4028" spans="1:20" ht="49.5" x14ac:dyDescent="0.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 s="9">
        <f>(I4028/86400)+25569+(-5/24)</f>
        <v>42342.488877314812</v>
      </c>
      <c r="K4028">
        <v>1444059839</v>
      </c>
      <c r="L4028" s="9">
        <f>($K4028/86400)+DATE(1970,1,1)</f>
        <v>42282.655543981484</v>
      </c>
      <c r="M4028" t="b">
        <v>0</v>
      </c>
      <c r="N4028">
        <v>0</v>
      </c>
      <c r="O4028" s="5">
        <f>($E4028/$D4028)*100</f>
        <v>0</v>
      </c>
      <c r="P4028">
        <f>AVERAGE($E4028,$N4028)</f>
        <v>0</v>
      </c>
      <c r="Q4028" t="s">
        <v>8317</v>
      </c>
      <c r="R4028" t="s">
        <v>8318</v>
      </c>
      <c r="S4028" t="s">
        <v>8271</v>
      </c>
      <c r="T4028" t="b">
        <v>0</v>
      </c>
    </row>
    <row r="4029" spans="1:20" ht="66" x14ac:dyDescent="0.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 s="9">
        <f>(I4029/86400)+25569+(-5/24)</f>
        <v>42788.833333333336</v>
      </c>
      <c r="K4029">
        <v>1486077481</v>
      </c>
      <c r="L4029" s="9">
        <f>($K4029/86400)+DATE(1970,1,1)</f>
        <v>42768.97084490741</v>
      </c>
      <c r="M4029" t="b">
        <v>0</v>
      </c>
      <c r="N4029">
        <v>7</v>
      </c>
      <c r="O4029" s="5">
        <f>($E4029/$D4029)*100</f>
        <v>7.166666666666667</v>
      </c>
      <c r="P4029">
        <f>AVERAGE($E4029,$N4029)</f>
        <v>111</v>
      </c>
      <c r="Q4029" t="s">
        <v>8317</v>
      </c>
      <c r="R4029" t="s">
        <v>8318</v>
      </c>
      <c r="S4029" t="s">
        <v>8271</v>
      </c>
      <c r="T4029" t="b">
        <v>0</v>
      </c>
    </row>
    <row r="4030" spans="1:20" ht="49.5" x14ac:dyDescent="0.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 s="9">
        <f>(I4030/86400)+25569+(-5/24)</f>
        <v>41795.730324074073</v>
      </c>
      <c r="K4030">
        <v>1399415500</v>
      </c>
      <c r="L4030" s="9">
        <f>($K4030/86400)+DATE(1970,1,1)</f>
        <v>41765.938657407409</v>
      </c>
      <c r="M4030" t="b">
        <v>0</v>
      </c>
      <c r="N4030">
        <v>11</v>
      </c>
      <c r="O4030" s="5">
        <f>($E4030/$D4030)*100</f>
        <v>28.050000000000004</v>
      </c>
      <c r="P4030">
        <f>AVERAGE($E4030,$N4030)</f>
        <v>286</v>
      </c>
      <c r="Q4030" t="s">
        <v>8317</v>
      </c>
      <c r="R4030" t="s">
        <v>8318</v>
      </c>
      <c r="S4030" t="s">
        <v>8271</v>
      </c>
      <c r="T4030" t="b">
        <v>0</v>
      </c>
    </row>
    <row r="4031" spans="1:20" ht="49.5" x14ac:dyDescent="0.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 s="9">
        <f>(I4031/86400)+25569+(-5/24)</f>
        <v>42351.816782407404</v>
      </c>
      <c r="K4031">
        <v>1447461370</v>
      </c>
      <c r="L4031" s="9">
        <f>($K4031/86400)+DATE(1970,1,1)</f>
        <v>42322.02511574074</v>
      </c>
      <c r="M4031" t="b">
        <v>0</v>
      </c>
      <c r="N4031">
        <v>0</v>
      </c>
      <c r="O4031" s="5">
        <f>($E4031/$D4031)*100</f>
        <v>0</v>
      </c>
      <c r="P4031">
        <f>AVERAGE($E4031,$N4031)</f>
        <v>0</v>
      </c>
      <c r="Q4031" t="s">
        <v>8317</v>
      </c>
      <c r="R4031" t="s">
        <v>8318</v>
      </c>
      <c r="S4031" t="s">
        <v>8271</v>
      </c>
      <c r="T4031" t="b">
        <v>0</v>
      </c>
    </row>
    <row r="4032" spans="1:20" ht="66" x14ac:dyDescent="0.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 s="9">
        <f>(I4032/86400)+25569+(-5/24)</f>
        <v>42403.575694444444</v>
      </c>
      <c r="K4032">
        <v>1452008599</v>
      </c>
      <c r="L4032" s="9">
        <f>($K4032/86400)+DATE(1970,1,1)</f>
        <v>42374.655081018514</v>
      </c>
      <c r="M4032" t="b">
        <v>0</v>
      </c>
      <c r="N4032">
        <v>6</v>
      </c>
      <c r="O4032" s="5">
        <f>($E4032/$D4032)*100</f>
        <v>16</v>
      </c>
      <c r="P4032">
        <f>AVERAGE($E4032,$N4032)</f>
        <v>203</v>
      </c>
      <c r="Q4032" t="s">
        <v>8317</v>
      </c>
      <c r="R4032" t="s">
        <v>8318</v>
      </c>
      <c r="S4032" t="s">
        <v>8271</v>
      </c>
      <c r="T4032" t="b">
        <v>0</v>
      </c>
    </row>
    <row r="4033" spans="1:20" ht="66" x14ac:dyDescent="0.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 s="9">
        <f>(I4033/86400)+25569+(-5/24)</f>
        <v>41991.418564814812</v>
      </c>
      <c r="K4033">
        <v>1414591364</v>
      </c>
      <c r="L4033" s="9">
        <f>($K4033/86400)+DATE(1970,1,1)</f>
        <v>41941.585231481484</v>
      </c>
      <c r="M4033" t="b">
        <v>0</v>
      </c>
      <c r="N4033">
        <v>0</v>
      </c>
      <c r="O4033" s="5">
        <f>($E4033/$D4033)*100</f>
        <v>0</v>
      </c>
      <c r="P4033">
        <f>AVERAGE($E4033,$N4033)</f>
        <v>0</v>
      </c>
      <c r="Q4033" t="s">
        <v>8317</v>
      </c>
      <c r="R4033" t="s">
        <v>8318</v>
      </c>
      <c r="S4033" t="s">
        <v>8271</v>
      </c>
      <c r="T4033" t="b">
        <v>0</v>
      </c>
    </row>
    <row r="4034" spans="1:20" ht="66" x14ac:dyDescent="0.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 s="9">
        <f>(I4034/86400)+25569+(-5/24)</f>
        <v>42353.642546296294</v>
      </c>
      <c r="K4034">
        <v>1445023516</v>
      </c>
      <c r="L4034" s="9">
        <f>($K4034/86400)+DATE(1970,1,1)</f>
        <v>42293.809212962966</v>
      </c>
      <c r="M4034" t="b">
        <v>0</v>
      </c>
      <c r="N4034">
        <v>7</v>
      </c>
      <c r="O4034" s="5">
        <f>($E4034/$D4034)*100</f>
        <v>6.8287037037037033</v>
      </c>
      <c r="P4034">
        <f>AVERAGE($E4034,$N4034)</f>
        <v>210</v>
      </c>
      <c r="Q4034" t="s">
        <v>8317</v>
      </c>
      <c r="R4034" t="s">
        <v>8318</v>
      </c>
      <c r="S4034" t="s">
        <v>8271</v>
      </c>
      <c r="T4034" t="b">
        <v>0</v>
      </c>
    </row>
    <row r="4035" spans="1:20" ht="66" x14ac:dyDescent="0.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 s="9">
        <f>(I4035/86400)+25569+(-5/24)</f>
        <v>42645.166666666664</v>
      </c>
      <c r="K4035">
        <v>1472711224</v>
      </c>
      <c r="L4035" s="9">
        <f>($K4035/86400)+DATE(1970,1,1)</f>
        <v>42614.268796296295</v>
      </c>
      <c r="M4035" t="b">
        <v>0</v>
      </c>
      <c r="N4035">
        <v>94</v>
      </c>
      <c r="O4035" s="5">
        <f>($E4035/$D4035)*100</f>
        <v>25.698702928870294</v>
      </c>
      <c r="P4035">
        <f>AVERAGE($E4035,$N4035)</f>
        <v>3117.9949999999999</v>
      </c>
      <c r="Q4035" t="s">
        <v>8317</v>
      </c>
      <c r="R4035" t="s">
        <v>8318</v>
      </c>
      <c r="S4035" t="s">
        <v>8271</v>
      </c>
      <c r="T4035" t="b">
        <v>0</v>
      </c>
    </row>
    <row r="4036" spans="1:20" ht="66" x14ac:dyDescent="0.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 s="9">
        <f>(I4036/86400)+25569+(-5/24)</f>
        <v>42097.697337962956</v>
      </c>
      <c r="K4036">
        <v>1425509050</v>
      </c>
      <c r="L4036" s="9">
        <f>($K4036/86400)+DATE(1970,1,1)</f>
        <v>42067.947337962964</v>
      </c>
      <c r="M4036" t="b">
        <v>0</v>
      </c>
      <c r="N4036">
        <v>2</v>
      </c>
      <c r="O4036" s="5">
        <f>($E4036/$D4036)*100</f>
        <v>1.4814814814814816</v>
      </c>
      <c r="P4036">
        <f>AVERAGE($E4036,$N4036)</f>
        <v>101</v>
      </c>
      <c r="Q4036" t="s">
        <v>8317</v>
      </c>
      <c r="R4036" t="s">
        <v>8318</v>
      </c>
      <c r="S4036" t="s">
        <v>8271</v>
      </c>
      <c r="T4036" t="b">
        <v>0</v>
      </c>
    </row>
    <row r="4037" spans="1:20" ht="33" x14ac:dyDescent="0.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 s="9">
        <f>(I4037/86400)+25569+(-5/24)</f>
        <v>41933.674618055556</v>
      </c>
      <c r="K4037">
        <v>1411333887</v>
      </c>
      <c r="L4037" s="9">
        <f>($K4037/86400)+DATE(1970,1,1)</f>
        <v>41903.882951388892</v>
      </c>
      <c r="M4037" t="b">
        <v>0</v>
      </c>
      <c r="N4037">
        <v>25</v>
      </c>
      <c r="O4037" s="5">
        <f>($E4037/$D4037)*100</f>
        <v>36.85</v>
      </c>
      <c r="P4037">
        <f>AVERAGE($E4037,$N4037)</f>
        <v>1855</v>
      </c>
      <c r="Q4037" t="s">
        <v>8317</v>
      </c>
      <c r="R4037" t="s">
        <v>8318</v>
      </c>
      <c r="S4037" t="s">
        <v>8271</v>
      </c>
      <c r="T4037" t="b">
        <v>0</v>
      </c>
    </row>
    <row r="4038" spans="1:20" ht="66" x14ac:dyDescent="0.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 s="9">
        <f>(I4038/86400)+25569+(-5/24)</f>
        <v>41821.729166666664</v>
      </c>
      <c r="K4038">
        <v>1402784964</v>
      </c>
      <c r="L4038" s="9">
        <f>($K4038/86400)+DATE(1970,1,1)</f>
        <v>41804.937083333338</v>
      </c>
      <c r="M4038" t="b">
        <v>0</v>
      </c>
      <c r="N4038">
        <v>17</v>
      </c>
      <c r="O4038" s="5">
        <f>($E4038/$D4038)*100</f>
        <v>47.05</v>
      </c>
      <c r="P4038">
        <f>AVERAGE($E4038,$N4038)</f>
        <v>1420</v>
      </c>
      <c r="Q4038" t="s">
        <v>8317</v>
      </c>
      <c r="R4038" t="s">
        <v>8318</v>
      </c>
      <c r="S4038" t="s">
        <v>8271</v>
      </c>
      <c r="T4038" t="b">
        <v>0</v>
      </c>
    </row>
    <row r="4039" spans="1:20" ht="66" x14ac:dyDescent="0.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 s="9">
        <f>(I4039/86400)+25569+(-5/24)</f>
        <v>42514.392361111109</v>
      </c>
      <c r="K4039">
        <v>1462585315</v>
      </c>
      <c r="L4039" s="9">
        <f>($K4039/86400)+DATE(1970,1,1)</f>
        <v>42497.070775462962</v>
      </c>
      <c r="M4039" t="b">
        <v>0</v>
      </c>
      <c r="N4039">
        <v>2</v>
      </c>
      <c r="O4039" s="5">
        <f>($E4039/$D4039)*100</f>
        <v>11.428571428571429</v>
      </c>
      <c r="P4039">
        <f>AVERAGE($E4039,$N4039)</f>
        <v>41</v>
      </c>
      <c r="Q4039" t="s">
        <v>8317</v>
      </c>
      <c r="R4039" t="s">
        <v>8318</v>
      </c>
      <c r="S4039" t="s">
        <v>8271</v>
      </c>
      <c r="T4039" t="b">
        <v>0</v>
      </c>
    </row>
    <row r="4040" spans="1:20" ht="49.5" x14ac:dyDescent="0.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 s="9">
        <f>(I4040/86400)+25569+(-5/24)</f>
        <v>41929.590393518512</v>
      </c>
      <c r="K4040">
        <v>1408389010</v>
      </c>
      <c r="L4040" s="9">
        <f>($K4040/86400)+DATE(1970,1,1)</f>
        <v>41869.798726851848</v>
      </c>
      <c r="M4040" t="b">
        <v>0</v>
      </c>
      <c r="N4040">
        <v>4</v>
      </c>
      <c r="O4040" s="5">
        <f>($E4040/$D4040)*100</f>
        <v>12.04</v>
      </c>
      <c r="P4040">
        <f>AVERAGE($E4040,$N4040)</f>
        <v>152.5</v>
      </c>
      <c r="Q4040" t="s">
        <v>8317</v>
      </c>
      <c r="R4040" t="s">
        <v>8318</v>
      </c>
      <c r="S4040" t="s">
        <v>8271</v>
      </c>
      <c r="T4040" t="b">
        <v>0</v>
      </c>
    </row>
    <row r="4041" spans="1:20" ht="49.5" x14ac:dyDescent="0.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 s="9">
        <f>(I4041/86400)+25569+(-5/24)</f>
        <v>42339.040972222218</v>
      </c>
      <c r="K4041">
        <v>1446048367</v>
      </c>
      <c r="L4041" s="9">
        <f>($K4041/86400)+DATE(1970,1,1)</f>
        <v>42305.670914351853</v>
      </c>
      <c r="M4041" t="b">
        <v>0</v>
      </c>
      <c r="N4041">
        <v>5</v>
      </c>
      <c r="O4041" s="5">
        <f>($E4041/$D4041)*100</f>
        <v>60</v>
      </c>
      <c r="P4041">
        <f>AVERAGE($E4041,$N4041)</f>
        <v>152.5</v>
      </c>
      <c r="Q4041" t="s">
        <v>8317</v>
      </c>
      <c r="R4041" t="s">
        <v>8318</v>
      </c>
      <c r="S4041" t="s">
        <v>8271</v>
      </c>
      <c r="T4041" t="b">
        <v>0</v>
      </c>
    </row>
    <row r="4042" spans="1:20" ht="49.5" x14ac:dyDescent="0.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 s="9">
        <f>(I4042/86400)+25569+(-5/24)</f>
        <v>42202.916666666664</v>
      </c>
      <c r="K4042">
        <v>1432100004</v>
      </c>
      <c r="L4042" s="9">
        <f>($K4042/86400)+DATE(1970,1,1)</f>
        <v>42144.231527777782</v>
      </c>
      <c r="M4042" t="b">
        <v>0</v>
      </c>
      <c r="N4042">
        <v>2</v>
      </c>
      <c r="O4042" s="5">
        <f>($E4042/$D4042)*100</f>
        <v>31.25</v>
      </c>
      <c r="P4042">
        <f>AVERAGE($E4042,$N4042)</f>
        <v>1251</v>
      </c>
      <c r="Q4042" t="s">
        <v>8317</v>
      </c>
      <c r="R4042" t="s">
        <v>8318</v>
      </c>
      <c r="S4042" t="s">
        <v>8271</v>
      </c>
      <c r="T4042" t="b">
        <v>0</v>
      </c>
    </row>
    <row r="4043" spans="1:20" ht="49.5" x14ac:dyDescent="0.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 s="9">
        <f>(I4043/86400)+25569+(-5/24)</f>
        <v>42619.265671296293</v>
      </c>
      <c r="K4043">
        <v>1467976954</v>
      </c>
      <c r="L4043" s="9">
        <f>($K4043/86400)+DATE(1970,1,1)</f>
        <v>42559.474004629628</v>
      </c>
      <c r="M4043" t="b">
        <v>0</v>
      </c>
      <c r="N4043">
        <v>2</v>
      </c>
      <c r="O4043" s="5">
        <f>($E4043/$D4043)*100</f>
        <v>0.42</v>
      </c>
      <c r="P4043">
        <f>AVERAGE($E4043,$N4043)</f>
        <v>11.5</v>
      </c>
      <c r="Q4043" t="s">
        <v>8317</v>
      </c>
      <c r="R4043" t="s">
        <v>8318</v>
      </c>
      <c r="S4043" t="s">
        <v>8271</v>
      </c>
      <c r="T4043" t="b">
        <v>0</v>
      </c>
    </row>
    <row r="4044" spans="1:20" ht="66" x14ac:dyDescent="0.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 s="9">
        <f>(I4044/86400)+25569+(-5/24)</f>
        <v>42024.594444444439</v>
      </c>
      <c r="K4044">
        <v>1419213664</v>
      </c>
      <c r="L4044" s="9">
        <f>($K4044/86400)+DATE(1970,1,1)</f>
        <v>41995.084074074075</v>
      </c>
      <c r="M4044" t="b">
        <v>0</v>
      </c>
      <c r="N4044">
        <v>3</v>
      </c>
      <c r="O4044" s="5">
        <f>($E4044/$D4044)*100</f>
        <v>0.21</v>
      </c>
      <c r="P4044">
        <f>AVERAGE($E4044,$N4044)</f>
        <v>12</v>
      </c>
      <c r="Q4044" t="s">
        <v>8317</v>
      </c>
      <c r="R4044" t="s">
        <v>8318</v>
      </c>
      <c r="S4044" t="s">
        <v>8271</v>
      </c>
      <c r="T4044" t="b">
        <v>0</v>
      </c>
    </row>
    <row r="4045" spans="1:20" ht="49.5" x14ac:dyDescent="0.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 s="9">
        <f>(I4045/86400)+25569+(-5/24)</f>
        <v>41963.749131944445</v>
      </c>
      <c r="K4045">
        <v>1415228325</v>
      </c>
      <c r="L4045" s="9">
        <f>($K4045/86400)+DATE(1970,1,1)</f>
        <v>41948.957465277781</v>
      </c>
      <c r="M4045" t="b">
        <v>0</v>
      </c>
      <c r="N4045">
        <v>0</v>
      </c>
      <c r="O4045" s="5">
        <f>($E4045/$D4045)*100</f>
        <v>0</v>
      </c>
      <c r="P4045">
        <f>AVERAGE($E4045,$N4045)</f>
        <v>0</v>
      </c>
      <c r="Q4045" t="s">
        <v>8317</v>
      </c>
      <c r="R4045" t="s">
        <v>8318</v>
      </c>
      <c r="S4045" t="s">
        <v>8271</v>
      </c>
      <c r="T4045" t="b">
        <v>0</v>
      </c>
    </row>
    <row r="4046" spans="1:20" ht="66" x14ac:dyDescent="0.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 s="9">
        <f>(I4046/86400)+25569+(-5/24)</f>
        <v>42103.999999999993</v>
      </c>
      <c r="K4046">
        <v>1426050982</v>
      </c>
      <c r="L4046" s="9">
        <f>($K4046/86400)+DATE(1970,1,1)</f>
        <v>42074.219699074078</v>
      </c>
      <c r="M4046" t="b">
        <v>0</v>
      </c>
      <c r="N4046">
        <v>4</v>
      </c>
      <c r="O4046" s="5">
        <f>($E4046/$D4046)*100</f>
        <v>37.5</v>
      </c>
      <c r="P4046">
        <f>AVERAGE($E4046,$N4046)</f>
        <v>114.5</v>
      </c>
      <c r="Q4046" t="s">
        <v>8317</v>
      </c>
      <c r="R4046" t="s">
        <v>8318</v>
      </c>
      <c r="S4046" t="s">
        <v>8271</v>
      </c>
      <c r="T4046" t="b">
        <v>0</v>
      </c>
    </row>
    <row r="4047" spans="1:20" ht="66" x14ac:dyDescent="0.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 s="9">
        <f>(I4047/86400)+25569+(-5/24)</f>
        <v>41871.992928240739</v>
      </c>
      <c r="K4047">
        <v>1406004589</v>
      </c>
      <c r="L4047" s="9">
        <f>($K4047/86400)+DATE(1970,1,1)</f>
        <v>41842.201261574075</v>
      </c>
      <c r="M4047" t="b">
        <v>0</v>
      </c>
      <c r="N4047">
        <v>1</v>
      </c>
      <c r="O4047" s="5">
        <f>($E4047/$D4047)*100</f>
        <v>0.02</v>
      </c>
      <c r="P4047">
        <f>AVERAGE($E4047,$N4047)</f>
        <v>1</v>
      </c>
      <c r="Q4047" t="s">
        <v>8317</v>
      </c>
      <c r="R4047" t="s">
        <v>8318</v>
      </c>
      <c r="S4047" t="s">
        <v>8271</v>
      </c>
      <c r="T4047" t="b">
        <v>0</v>
      </c>
    </row>
    <row r="4048" spans="1:20" ht="66" x14ac:dyDescent="0.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 s="9">
        <f>(I4048/86400)+25569+(-5/24)</f>
        <v>41934.442245370366</v>
      </c>
      <c r="K4048">
        <v>1411400210</v>
      </c>
      <c r="L4048" s="9">
        <f>($K4048/86400)+DATE(1970,1,1)</f>
        <v>41904.650578703702</v>
      </c>
      <c r="M4048" t="b">
        <v>0</v>
      </c>
      <c r="N4048">
        <v>12</v>
      </c>
      <c r="O4048" s="5">
        <f>($E4048/$D4048)*100</f>
        <v>8.2142857142857135</v>
      </c>
      <c r="P4048">
        <f>AVERAGE($E4048,$N4048)</f>
        <v>236</v>
      </c>
      <c r="Q4048" t="s">
        <v>8317</v>
      </c>
      <c r="R4048" t="s">
        <v>8318</v>
      </c>
      <c r="S4048" t="s">
        <v>8271</v>
      </c>
      <c r="T4048" t="b">
        <v>0</v>
      </c>
    </row>
    <row r="4049" spans="1:20" ht="66" x14ac:dyDescent="0.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 s="9">
        <f>(I4049/86400)+25569+(-5/24)</f>
        <v>42014.833333333336</v>
      </c>
      <c r="K4049">
        <v>1418862743</v>
      </c>
      <c r="L4049" s="9">
        <f>($K4049/86400)+DATE(1970,1,1)</f>
        <v>41991.022488425922</v>
      </c>
      <c r="M4049" t="b">
        <v>0</v>
      </c>
      <c r="N4049">
        <v>4</v>
      </c>
      <c r="O4049" s="5">
        <f>($E4049/$D4049)*100</f>
        <v>2.1999999999999997</v>
      </c>
      <c r="P4049">
        <f>AVERAGE($E4049,$N4049)</f>
        <v>57</v>
      </c>
      <c r="Q4049" t="s">
        <v>8317</v>
      </c>
      <c r="R4049" t="s">
        <v>8318</v>
      </c>
      <c r="S4049" t="s">
        <v>8271</v>
      </c>
      <c r="T4049" t="b">
        <v>0</v>
      </c>
    </row>
    <row r="4050" spans="1:20" ht="66" x14ac:dyDescent="0.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 s="9">
        <f>(I4050/86400)+25569+(-5/24)</f>
        <v>42471.259108796294</v>
      </c>
      <c r="K4050">
        <v>1457352787</v>
      </c>
      <c r="L4050" s="9">
        <f>($K4050/86400)+DATE(1970,1,1)</f>
        <v>42436.509108796294</v>
      </c>
      <c r="M4050" t="b">
        <v>0</v>
      </c>
      <c r="N4050">
        <v>91</v>
      </c>
      <c r="O4050" s="5">
        <f>($E4050/$D4050)*100</f>
        <v>17.652941176470588</v>
      </c>
      <c r="P4050">
        <f>AVERAGE($E4050,$N4050)</f>
        <v>1546</v>
      </c>
      <c r="Q4050" t="s">
        <v>8317</v>
      </c>
      <c r="R4050" t="s">
        <v>8318</v>
      </c>
      <c r="S4050" t="s">
        <v>8271</v>
      </c>
      <c r="T4050" t="b">
        <v>0</v>
      </c>
    </row>
    <row r="4051" spans="1:20" ht="66" x14ac:dyDescent="0.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 s="9">
        <f>(I4051/86400)+25569+(-5/24)</f>
        <v>42199.750173611108</v>
      </c>
      <c r="K4051">
        <v>1434322815</v>
      </c>
      <c r="L4051" s="9">
        <f>($K4051/86400)+DATE(1970,1,1)</f>
        <v>42169.958506944444</v>
      </c>
      <c r="M4051" t="b">
        <v>0</v>
      </c>
      <c r="N4051">
        <v>1</v>
      </c>
      <c r="O4051" s="5">
        <f>($E4051/$D4051)*100</f>
        <v>0.08</v>
      </c>
      <c r="P4051">
        <f>AVERAGE($E4051,$N4051)</f>
        <v>8.5</v>
      </c>
      <c r="Q4051" t="s">
        <v>8317</v>
      </c>
      <c r="R4051" t="s">
        <v>8318</v>
      </c>
      <c r="S4051" t="s">
        <v>8271</v>
      </c>
      <c r="T4051" t="b">
        <v>0</v>
      </c>
    </row>
    <row r="4052" spans="1:20" ht="66" x14ac:dyDescent="0.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 s="9">
        <f>(I4052/86400)+25569+(-5/24)</f>
        <v>41935.428136574068</v>
      </c>
      <c r="K4052">
        <v>1411485391</v>
      </c>
      <c r="L4052" s="9">
        <f>($K4052/86400)+DATE(1970,1,1)</f>
        <v>41905.636469907404</v>
      </c>
      <c r="M4052" t="b">
        <v>0</v>
      </c>
      <c r="N4052">
        <v>1</v>
      </c>
      <c r="O4052" s="5">
        <f>($E4052/$D4052)*100</f>
        <v>6.6666666666666666E-2</v>
      </c>
      <c r="P4052">
        <f>AVERAGE($E4052,$N4052)</f>
        <v>1</v>
      </c>
      <c r="Q4052" t="s">
        <v>8317</v>
      </c>
      <c r="R4052" t="s">
        <v>8318</v>
      </c>
      <c r="S4052" t="s">
        <v>8271</v>
      </c>
      <c r="T4052" t="b">
        <v>0</v>
      </c>
    </row>
    <row r="4053" spans="1:20" ht="49.5" x14ac:dyDescent="0.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 s="9">
        <f>(I4053/86400)+25569+(-5/24)</f>
        <v>41768.078472222223</v>
      </c>
      <c r="K4053">
        <v>1399058797</v>
      </c>
      <c r="L4053" s="9">
        <f>($K4053/86400)+DATE(1970,1,1)</f>
        <v>41761.810150462959</v>
      </c>
      <c r="M4053" t="b">
        <v>0</v>
      </c>
      <c r="N4053">
        <v>0</v>
      </c>
      <c r="O4053" s="5">
        <f>($E4053/$D4053)*100</f>
        <v>0</v>
      </c>
      <c r="P4053">
        <f>AVERAGE($E4053,$N4053)</f>
        <v>0</v>
      </c>
      <c r="Q4053" t="s">
        <v>8317</v>
      </c>
      <c r="R4053" t="s">
        <v>8318</v>
      </c>
      <c r="S4053" t="s">
        <v>8271</v>
      </c>
      <c r="T4053" t="b">
        <v>0</v>
      </c>
    </row>
    <row r="4054" spans="1:20" ht="82.5" x14ac:dyDescent="0.3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 s="9">
        <f>(I4054/86400)+25569+(-5/24)</f>
        <v>41925.670324074068</v>
      </c>
      <c r="K4054">
        <v>1408050316</v>
      </c>
      <c r="L4054" s="9">
        <f>($K4054/86400)+DATE(1970,1,1)</f>
        <v>41865.878657407404</v>
      </c>
      <c r="M4054" t="b">
        <v>0</v>
      </c>
      <c r="N4054">
        <v>13</v>
      </c>
      <c r="O4054" s="5">
        <f>($E4054/$D4054)*100</f>
        <v>37.533333333333339</v>
      </c>
      <c r="P4054">
        <f>AVERAGE($E4054,$N4054)</f>
        <v>569.5</v>
      </c>
      <c r="Q4054" t="s">
        <v>8317</v>
      </c>
      <c r="R4054" t="s">
        <v>8318</v>
      </c>
      <c r="S4054" t="s">
        <v>8271</v>
      </c>
      <c r="T4054" t="b">
        <v>0</v>
      </c>
    </row>
    <row r="4055" spans="1:20" ht="66" x14ac:dyDescent="0.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 s="9">
        <f>(I4055/86400)+25569+(-5/24)</f>
        <v>41958.624999999993</v>
      </c>
      <c r="K4055">
        <v>1413477228</v>
      </c>
      <c r="L4055" s="9">
        <f>($K4055/86400)+DATE(1970,1,1)</f>
        <v>41928.690138888887</v>
      </c>
      <c r="M4055" t="b">
        <v>0</v>
      </c>
      <c r="N4055">
        <v>2</v>
      </c>
      <c r="O4055" s="5">
        <f>($E4055/$D4055)*100</f>
        <v>22</v>
      </c>
      <c r="P4055">
        <f>AVERAGE($E4055,$N4055)</f>
        <v>56</v>
      </c>
      <c r="Q4055" t="s">
        <v>8317</v>
      </c>
      <c r="R4055" t="s">
        <v>8318</v>
      </c>
      <c r="S4055" t="s">
        <v>8271</v>
      </c>
      <c r="T4055" t="b">
        <v>0</v>
      </c>
    </row>
    <row r="4056" spans="1:20" ht="66" x14ac:dyDescent="0.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 s="9">
        <f>(I4056/86400)+25569+(-5/24)</f>
        <v>42643.958333333336</v>
      </c>
      <c r="K4056">
        <v>1472674285</v>
      </c>
      <c r="L4056" s="9">
        <f>($K4056/86400)+DATE(1970,1,1)</f>
        <v>42613.841261574074</v>
      </c>
      <c r="M4056" t="b">
        <v>0</v>
      </c>
      <c r="N4056">
        <v>0</v>
      </c>
      <c r="O4056" s="5">
        <f>($E4056/$D4056)*100</f>
        <v>0</v>
      </c>
      <c r="P4056">
        <f>AVERAGE($E4056,$N4056)</f>
        <v>0</v>
      </c>
      <c r="Q4056" t="s">
        <v>8317</v>
      </c>
      <c r="R4056" t="s">
        <v>8318</v>
      </c>
      <c r="S4056" t="s">
        <v>8271</v>
      </c>
      <c r="T4056" t="b">
        <v>0</v>
      </c>
    </row>
    <row r="4057" spans="1:20" ht="66" x14ac:dyDescent="0.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 s="9">
        <f>(I4057/86400)+25569+(-5/24)</f>
        <v>41809.44017361111</v>
      </c>
      <c r="K4057">
        <v>1400600031</v>
      </c>
      <c r="L4057" s="9">
        <f>($K4057/86400)+DATE(1970,1,1)</f>
        <v>41779.648506944446</v>
      </c>
      <c r="M4057" t="b">
        <v>0</v>
      </c>
      <c r="N4057">
        <v>21</v>
      </c>
      <c r="O4057" s="5">
        <f>($E4057/$D4057)*100</f>
        <v>17.62</v>
      </c>
      <c r="P4057">
        <f>AVERAGE($E4057,$N4057)</f>
        <v>451</v>
      </c>
      <c r="Q4057" t="s">
        <v>8317</v>
      </c>
      <c r="R4057" t="s">
        <v>8318</v>
      </c>
      <c r="S4057" t="s">
        <v>8271</v>
      </c>
      <c r="T4057" t="b">
        <v>0</v>
      </c>
    </row>
    <row r="4058" spans="1:20" ht="66" x14ac:dyDescent="0.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 s="9">
        <f>(I4058/86400)+25569+(-5/24)</f>
        <v>42554.624305555553</v>
      </c>
      <c r="K4058">
        <v>1465856639</v>
      </c>
      <c r="L4058" s="9">
        <f>($K4058/86400)+DATE(1970,1,1)</f>
        <v>42534.933321759258</v>
      </c>
      <c r="M4058" t="b">
        <v>0</v>
      </c>
      <c r="N4058">
        <v>9</v>
      </c>
      <c r="O4058" s="5">
        <f>($E4058/$D4058)*100</f>
        <v>53</v>
      </c>
      <c r="P4058">
        <f>AVERAGE($E4058,$N4058)</f>
        <v>402</v>
      </c>
      <c r="Q4058" t="s">
        <v>8317</v>
      </c>
      <c r="R4058" t="s">
        <v>8318</v>
      </c>
      <c r="S4058" t="s">
        <v>8271</v>
      </c>
      <c r="T4058" t="b">
        <v>0</v>
      </c>
    </row>
    <row r="4059" spans="1:20" ht="66" x14ac:dyDescent="0.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 s="9">
        <f>(I4059/86400)+25569+(-5/24)</f>
        <v>42333.749999999993</v>
      </c>
      <c r="K4059">
        <v>1446506080</v>
      </c>
      <c r="L4059" s="9">
        <f>($K4059/86400)+DATE(1970,1,1)</f>
        <v>42310.968518518523</v>
      </c>
      <c r="M4059" t="b">
        <v>0</v>
      </c>
      <c r="N4059">
        <v>6</v>
      </c>
      <c r="O4059" s="5">
        <f>($E4059/$D4059)*100</f>
        <v>22.142857142857142</v>
      </c>
      <c r="P4059">
        <f>AVERAGE($E4059,$N4059)</f>
        <v>390.5</v>
      </c>
      <c r="Q4059" t="s">
        <v>8317</v>
      </c>
      <c r="R4059" t="s">
        <v>8318</v>
      </c>
      <c r="S4059" t="s">
        <v>8271</v>
      </c>
      <c r="T4059" t="b">
        <v>0</v>
      </c>
    </row>
    <row r="4060" spans="1:20" ht="66" x14ac:dyDescent="0.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 s="9">
        <f>(I4060/86400)+25569+(-5/24)</f>
        <v>42460.957638888889</v>
      </c>
      <c r="K4060">
        <v>1458178044</v>
      </c>
      <c r="L4060" s="9">
        <f>($K4060/86400)+DATE(1970,1,1)</f>
        <v>42446.060694444444</v>
      </c>
      <c r="M4060" t="b">
        <v>0</v>
      </c>
      <c r="N4060">
        <v>4</v>
      </c>
      <c r="O4060" s="5">
        <f>($E4060/$D4060)*100</f>
        <v>2.5333333333333332</v>
      </c>
      <c r="P4060">
        <f>AVERAGE($E4060,$N4060)</f>
        <v>49.5</v>
      </c>
      <c r="Q4060" t="s">
        <v>8317</v>
      </c>
      <c r="R4060" t="s">
        <v>8318</v>
      </c>
      <c r="S4060" t="s">
        <v>8271</v>
      </c>
      <c r="T4060" t="b">
        <v>0</v>
      </c>
    </row>
    <row r="4061" spans="1:20" ht="49.5" x14ac:dyDescent="0.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 s="9">
        <f>(I4061/86400)+25569+(-5/24)</f>
        <v>41897.916666666664</v>
      </c>
      <c r="K4061">
        <v>1408116152</v>
      </c>
      <c r="L4061" s="9">
        <f>($K4061/86400)+DATE(1970,1,1)</f>
        <v>41866.640648148146</v>
      </c>
      <c r="M4061" t="b">
        <v>0</v>
      </c>
      <c r="N4061">
        <v>7</v>
      </c>
      <c r="O4061" s="5">
        <f>($E4061/$D4061)*100</f>
        <v>2.5</v>
      </c>
      <c r="P4061">
        <f>AVERAGE($E4061,$N4061)</f>
        <v>128.5</v>
      </c>
      <c r="Q4061" t="s">
        <v>8317</v>
      </c>
      <c r="R4061" t="s">
        <v>8318</v>
      </c>
      <c r="S4061" t="s">
        <v>8271</v>
      </c>
      <c r="T4061" t="b">
        <v>0</v>
      </c>
    </row>
    <row r="4062" spans="1:20" ht="66" x14ac:dyDescent="0.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 s="9">
        <f>(I4062/86400)+25569+(-5/24)</f>
        <v>41813.458333333328</v>
      </c>
      <c r="K4062">
        <v>1400604056</v>
      </c>
      <c r="L4062" s="9">
        <f>($K4062/86400)+DATE(1970,1,1)</f>
        <v>41779.695092592592</v>
      </c>
      <c r="M4062" t="b">
        <v>0</v>
      </c>
      <c r="N4062">
        <v>5</v>
      </c>
      <c r="O4062" s="5">
        <f>($E4062/$D4062)*100</f>
        <v>2.85</v>
      </c>
      <c r="P4062">
        <f>AVERAGE($E4062,$N4062)</f>
        <v>145</v>
      </c>
      <c r="Q4062" t="s">
        <v>8317</v>
      </c>
      <c r="R4062" t="s">
        <v>8318</v>
      </c>
      <c r="S4062" t="s">
        <v>8271</v>
      </c>
      <c r="T4062" t="b">
        <v>0</v>
      </c>
    </row>
    <row r="4063" spans="1:20" ht="49.5" x14ac:dyDescent="0.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 s="9">
        <f>(I4063/86400)+25569+(-5/24)</f>
        <v>42480.891469907401</v>
      </c>
      <c r="K4063">
        <v>1456025023</v>
      </c>
      <c r="L4063" s="9">
        <f>($K4063/86400)+DATE(1970,1,1)</f>
        <v>42421.141469907408</v>
      </c>
      <c r="M4063" t="b">
        <v>0</v>
      </c>
      <c r="N4063">
        <v>0</v>
      </c>
      <c r="O4063" s="5">
        <f>($E4063/$D4063)*100</f>
        <v>0</v>
      </c>
      <c r="P4063">
        <f>AVERAGE($E4063,$N4063)</f>
        <v>0</v>
      </c>
      <c r="Q4063" t="s">
        <v>8317</v>
      </c>
      <c r="R4063" t="s">
        <v>8318</v>
      </c>
      <c r="S4063" t="s">
        <v>8271</v>
      </c>
      <c r="T4063" t="b">
        <v>0</v>
      </c>
    </row>
    <row r="4064" spans="1:20" ht="66" x14ac:dyDescent="0.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 s="9">
        <f>(I4064/86400)+25569+(-5/24)</f>
        <v>42553.530879629623</v>
      </c>
      <c r="K4064">
        <v>1464889468</v>
      </c>
      <c r="L4064" s="9">
        <f>($K4064/86400)+DATE(1970,1,1)</f>
        <v>42523.739212962959</v>
      </c>
      <c r="M4064" t="b">
        <v>0</v>
      </c>
      <c r="N4064">
        <v>3</v>
      </c>
      <c r="O4064" s="5">
        <f>($E4064/$D4064)*100</f>
        <v>2.4500000000000002</v>
      </c>
      <c r="P4064">
        <f>AVERAGE($E4064,$N4064)</f>
        <v>246.5</v>
      </c>
      <c r="Q4064" t="s">
        <v>8317</v>
      </c>
      <c r="R4064" t="s">
        <v>8318</v>
      </c>
      <c r="S4064" t="s">
        <v>8271</v>
      </c>
      <c r="T4064" t="b">
        <v>0</v>
      </c>
    </row>
    <row r="4065" spans="1:20" ht="66" x14ac:dyDescent="0.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 s="9">
        <f>(I4065/86400)+25569+(-5/24)</f>
        <v>41817.473194444443</v>
      </c>
      <c r="K4065">
        <v>1401294084</v>
      </c>
      <c r="L4065" s="9">
        <f>($K4065/86400)+DATE(1970,1,1)</f>
        <v>41787.681527777779</v>
      </c>
      <c r="M4065" t="b">
        <v>0</v>
      </c>
      <c r="N4065">
        <v>9</v>
      </c>
      <c r="O4065" s="5">
        <f>($E4065/$D4065)*100</f>
        <v>1.4210526315789473</v>
      </c>
      <c r="P4065">
        <f>AVERAGE($E4065,$N4065)</f>
        <v>72</v>
      </c>
      <c r="Q4065" t="s">
        <v>8317</v>
      </c>
      <c r="R4065" t="s">
        <v>8318</v>
      </c>
      <c r="S4065" t="s">
        <v>8271</v>
      </c>
      <c r="T4065" t="b">
        <v>0</v>
      </c>
    </row>
    <row r="4066" spans="1:20" ht="66" x14ac:dyDescent="0.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 s="9">
        <f>(I4066/86400)+25569+(-5/24)</f>
        <v>42123.379930555551</v>
      </c>
      <c r="K4066">
        <v>1427724426</v>
      </c>
      <c r="L4066" s="9">
        <f>($K4066/86400)+DATE(1970,1,1)</f>
        <v>42093.588263888887</v>
      </c>
      <c r="M4066" t="b">
        <v>0</v>
      </c>
      <c r="N4066">
        <v>6</v>
      </c>
      <c r="O4066" s="5">
        <f>($E4066/$D4066)*100</f>
        <v>19.25</v>
      </c>
      <c r="P4066">
        <f>AVERAGE($E4066,$N4066)</f>
        <v>195.5</v>
      </c>
      <c r="Q4066" t="s">
        <v>8317</v>
      </c>
      <c r="R4066" t="s">
        <v>8318</v>
      </c>
      <c r="S4066" t="s">
        <v>8271</v>
      </c>
      <c r="T4066" t="b">
        <v>0</v>
      </c>
    </row>
    <row r="4067" spans="1:20" ht="49.5" x14ac:dyDescent="0.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 s="9">
        <f>(I4067/86400)+25569+(-5/24)</f>
        <v>41863.74318287037</v>
      </c>
      <c r="K4067">
        <v>1405291811</v>
      </c>
      <c r="L4067" s="9">
        <f>($K4067/86400)+DATE(1970,1,1)</f>
        <v>41833.951516203706</v>
      </c>
      <c r="M4067" t="b">
        <v>0</v>
      </c>
      <c r="N4067">
        <v>4</v>
      </c>
      <c r="O4067" s="5">
        <f>($E4067/$D4067)*100</f>
        <v>0.67500000000000004</v>
      </c>
      <c r="P4067">
        <f>AVERAGE($E4067,$N4067)</f>
        <v>15.5</v>
      </c>
      <c r="Q4067" t="s">
        <v>8317</v>
      </c>
      <c r="R4067" t="s">
        <v>8318</v>
      </c>
      <c r="S4067" t="s">
        <v>8271</v>
      </c>
      <c r="T4067" t="b">
        <v>0</v>
      </c>
    </row>
    <row r="4068" spans="1:20" ht="66" x14ac:dyDescent="0.3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 s="9">
        <f>(I4068/86400)+25569+(-5/24)</f>
        <v>42508.830879629626</v>
      </c>
      <c r="K4068">
        <v>1461027388</v>
      </c>
      <c r="L4068" s="9">
        <f>($K4068/86400)+DATE(1970,1,1)</f>
        <v>42479.039212962962</v>
      </c>
      <c r="M4068" t="b">
        <v>0</v>
      </c>
      <c r="N4068">
        <v>1</v>
      </c>
      <c r="O4068" s="5">
        <f>($E4068/$D4068)*100</f>
        <v>0.16666666666666669</v>
      </c>
      <c r="P4068">
        <f>AVERAGE($E4068,$N4068)</f>
        <v>13</v>
      </c>
      <c r="Q4068" t="s">
        <v>8317</v>
      </c>
      <c r="R4068" t="s">
        <v>8318</v>
      </c>
      <c r="S4068" t="s">
        <v>8271</v>
      </c>
      <c r="T4068" t="b">
        <v>0</v>
      </c>
    </row>
    <row r="4069" spans="1:20" ht="66" x14ac:dyDescent="0.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 s="9">
        <f>(I4069/86400)+25569+(-5/24)</f>
        <v>42274.909143518518</v>
      </c>
      <c r="K4069">
        <v>1439952550</v>
      </c>
      <c r="L4069" s="9">
        <f>($K4069/86400)+DATE(1970,1,1)</f>
        <v>42235.117476851854</v>
      </c>
      <c r="M4069" t="b">
        <v>0</v>
      </c>
      <c r="N4069">
        <v>17</v>
      </c>
      <c r="O4069" s="5">
        <f>($E4069/$D4069)*100</f>
        <v>60.9</v>
      </c>
      <c r="P4069">
        <f>AVERAGE($E4069,$N4069)</f>
        <v>1531</v>
      </c>
      <c r="Q4069" t="s">
        <v>8317</v>
      </c>
      <c r="R4069" t="s">
        <v>8318</v>
      </c>
      <c r="S4069" t="s">
        <v>8271</v>
      </c>
      <c r="T4069" t="b">
        <v>0</v>
      </c>
    </row>
    <row r="4070" spans="1:20" ht="49.5" x14ac:dyDescent="0.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 s="9">
        <f>(I4070/86400)+25569+(-5/24)</f>
        <v>42748.753472222219</v>
      </c>
      <c r="K4070">
        <v>1481756855</v>
      </c>
      <c r="L4070" s="9">
        <f>($K4070/86400)+DATE(1970,1,1)</f>
        <v>42718.963599537034</v>
      </c>
      <c r="M4070" t="b">
        <v>0</v>
      </c>
      <c r="N4070">
        <v>1</v>
      </c>
      <c r="O4070" s="5">
        <f>($E4070/$D4070)*100</f>
        <v>1</v>
      </c>
      <c r="P4070">
        <f>AVERAGE($E4070,$N4070)</f>
        <v>17.975000000000001</v>
      </c>
      <c r="Q4070" t="s">
        <v>8317</v>
      </c>
      <c r="R4070" t="s">
        <v>8318</v>
      </c>
      <c r="S4070" t="s">
        <v>8271</v>
      </c>
      <c r="T4070" t="b">
        <v>0</v>
      </c>
    </row>
    <row r="4071" spans="1:20" ht="49.5" x14ac:dyDescent="0.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 s="9">
        <f>(I4071/86400)+25569+(-5/24)</f>
        <v>42063.291666666664</v>
      </c>
      <c r="K4071">
        <v>1421596356</v>
      </c>
      <c r="L4071" s="9">
        <f>($K4071/86400)+DATE(1970,1,1)</f>
        <v>42022.661527777775</v>
      </c>
      <c r="M4071" t="b">
        <v>0</v>
      </c>
      <c r="N4071">
        <v>13</v>
      </c>
      <c r="O4071" s="5">
        <f>($E4071/$D4071)*100</f>
        <v>34.4</v>
      </c>
      <c r="P4071">
        <f>AVERAGE($E4071,$N4071)</f>
        <v>221.5</v>
      </c>
      <c r="Q4071" t="s">
        <v>8317</v>
      </c>
      <c r="R4071" t="s">
        <v>8318</v>
      </c>
      <c r="S4071" t="s">
        <v>8271</v>
      </c>
      <c r="T4071" t="b">
        <v>0</v>
      </c>
    </row>
    <row r="4072" spans="1:20" ht="49.5" x14ac:dyDescent="0.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 s="9">
        <f>(I4072/86400)+25569+(-5/24)</f>
        <v>42063.916666666664</v>
      </c>
      <c r="K4072">
        <v>1422374420</v>
      </c>
      <c r="L4072" s="9">
        <f>($K4072/86400)+DATE(1970,1,1)</f>
        <v>42031.666898148149</v>
      </c>
      <c r="M4072" t="b">
        <v>0</v>
      </c>
      <c r="N4072">
        <v>6</v>
      </c>
      <c r="O4072" s="5">
        <f>($E4072/$D4072)*100</f>
        <v>16.5</v>
      </c>
      <c r="P4072">
        <f>AVERAGE($E4072,$N4072)</f>
        <v>85.5</v>
      </c>
      <c r="Q4072" t="s">
        <v>8317</v>
      </c>
      <c r="R4072" t="s">
        <v>8318</v>
      </c>
      <c r="S4072" t="s">
        <v>8271</v>
      </c>
      <c r="T4072" t="b">
        <v>0</v>
      </c>
    </row>
    <row r="4073" spans="1:20" ht="66" x14ac:dyDescent="0.3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 s="9">
        <f>(I4073/86400)+25569+(-5/24)</f>
        <v>42730.59642361111</v>
      </c>
      <c r="K4073">
        <v>1480187931</v>
      </c>
      <c r="L4073" s="9">
        <f>($K4073/86400)+DATE(1970,1,1)</f>
        <v>42700.804756944446</v>
      </c>
      <c r="M4073" t="b">
        <v>0</v>
      </c>
      <c r="N4073">
        <v>0</v>
      </c>
      <c r="O4073" s="5">
        <f>($E4073/$D4073)*100</f>
        <v>0</v>
      </c>
      <c r="P4073">
        <f>AVERAGE($E4073,$N4073)</f>
        <v>0</v>
      </c>
      <c r="Q4073" t="s">
        <v>8317</v>
      </c>
      <c r="R4073" t="s">
        <v>8318</v>
      </c>
      <c r="S4073" t="s">
        <v>8271</v>
      </c>
      <c r="T4073" t="b">
        <v>0</v>
      </c>
    </row>
    <row r="4074" spans="1:20" ht="66" x14ac:dyDescent="0.3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 s="9">
        <f>(I4074/86400)+25569+(-5/24)</f>
        <v>41872.566099537034</v>
      </c>
      <c r="K4074">
        <v>1403462111</v>
      </c>
      <c r="L4074" s="9">
        <f>($K4074/86400)+DATE(1970,1,1)</f>
        <v>41812.77443287037</v>
      </c>
      <c r="M4074" t="b">
        <v>0</v>
      </c>
      <c r="N4074">
        <v>2</v>
      </c>
      <c r="O4074" s="5">
        <f>($E4074/$D4074)*100</f>
        <v>0.4</v>
      </c>
      <c r="P4074">
        <f>AVERAGE($E4074,$N4074)</f>
        <v>3</v>
      </c>
      <c r="Q4074" t="s">
        <v>8317</v>
      </c>
      <c r="R4074" t="s">
        <v>8318</v>
      </c>
      <c r="S4074" t="s">
        <v>8271</v>
      </c>
      <c r="T4074" t="b">
        <v>0</v>
      </c>
    </row>
    <row r="4075" spans="1:20" ht="66" x14ac:dyDescent="0.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 s="9">
        <f>(I4075/86400)+25569+(-5/24)</f>
        <v>42132.958333333336</v>
      </c>
      <c r="K4075">
        <v>1426407426</v>
      </c>
      <c r="L4075" s="9">
        <f>($K4075/86400)+DATE(1970,1,1)</f>
        <v>42078.345208333332</v>
      </c>
      <c r="M4075" t="b">
        <v>0</v>
      </c>
      <c r="N4075">
        <v>2</v>
      </c>
      <c r="O4075" s="5">
        <f>($E4075/$D4075)*100</f>
        <v>1.0571428571428572</v>
      </c>
      <c r="P4075">
        <f>AVERAGE($E4075,$N4075)</f>
        <v>19.5</v>
      </c>
      <c r="Q4075" t="s">
        <v>8317</v>
      </c>
      <c r="R4075" t="s">
        <v>8318</v>
      </c>
      <c r="S4075" t="s">
        <v>8271</v>
      </c>
      <c r="T4075" t="b">
        <v>0</v>
      </c>
    </row>
    <row r="4076" spans="1:20" ht="66" x14ac:dyDescent="0.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 s="9">
        <f>(I4076/86400)+25569+(-5/24)</f>
        <v>42313.386284722219</v>
      </c>
      <c r="K4076">
        <v>1444137375</v>
      </c>
      <c r="L4076" s="9">
        <f>($K4076/86400)+DATE(1970,1,1)</f>
        <v>42283.552951388891</v>
      </c>
      <c r="M4076" t="b">
        <v>0</v>
      </c>
      <c r="N4076">
        <v>21</v>
      </c>
      <c r="O4076" s="5">
        <f>($E4076/$D4076)*100</f>
        <v>26.727272727272727</v>
      </c>
      <c r="P4076">
        <f>AVERAGE($E4076,$N4076)</f>
        <v>378</v>
      </c>
      <c r="Q4076" t="s">
        <v>8317</v>
      </c>
      <c r="R4076" t="s">
        <v>8318</v>
      </c>
      <c r="S4076" t="s">
        <v>8271</v>
      </c>
      <c r="T4076" t="b">
        <v>0</v>
      </c>
    </row>
    <row r="4077" spans="1:20" ht="66" x14ac:dyDescent="0.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 s="9">
        <f>(I4077/86400)+25569+(-5/24)</f>
        <v>41820.519444444442</v>
      </c>
      <c r="K4077">
        <v>1400547969</v>
      </c>
      <c r="L4077" s="9">
        <f>($K4077/86400)+DATE(1970,1,1)</f>
        <v>41779.045937499999</v>
      </c>
      <c r="M4077" t="b">
        <v>0</v>
      </c>
      <c r="N4077">
        <v>13</v>
      </c>
      <c r="O4077" s="5">
        <f>($E4077/$D4077)*100</f>
        <v>28.799999999999997</v>
      </c>
      <c r="P4077">
        <f>AVERAGE($E4077,$N4077)</f>
        <v>294.5</v>
      </c>
      <c r="Q4077" t="s">
        <v>8317</v>
      </c>
      <c r="R4077" t="s">
        <v>8318</v>
      </c>
      <c r="S4077" t="s">
        <v>8271</v>
      </c>
      <c r="T4077" t="b">
        <v>0</v>
      </c>
    </row>
    <row r="4078" spans="1:20" ht="49.5" x14ac:dyDescent="0.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 s="9">
        <f>(I4078/86400)+25569+(-5/24)</f>
        <v>41933.618750000001</v>
      </c>
      <c r="K4078">
        <v>1411499149</v>
      </c>
      <c r="L4078" s="9">
        <f>($K4078/86400)+DATE(1970,1,1)</f>
        <v>41905.795706018514</v>
      </c>
      <c r="M4078" t="b">
        <v>0</v>
      </c>
      <c r="N4078">
        <v>0</v>
      </c>
      <c r="O4078" s="5">
        <f>($E4078/$D4078)*100</f>
        <v>0</v>
      </c>
      <c r="P4078">
        <f>AVERAGE($E4078,$N4078)</f>
        <v>0</v>
      </c>
      <c r="Q4078" t="s">
        <v>8317</v>
      </c>
      <c r="R4078" t="s">
        <v>8318</v>
      </c>
      <c r="S4078" t="s">
        <v>8271</v>
      </c>
      <c r="T4078" t="b">
        <v>0</v>
      </c>
    </row>
    <row r="4079" spans="1:20" ht="66" x14ac:dyDescent="0.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 s="9">
        <f>(I4079/86400)+25569+(-5/24)</f>
        <v>42725.502245370364</v>
      </c>
      <c r="K4079">
        <v>1479747794</v>
      </c>
      <c r="L4079" s="9">
        <f>($K4079/86400)+DATE(1970,1,1)</f>
        <v>42695.7105787037</v>
      </c>
      <c r="M4079" t="b">
        <v>0</v>
      </c>
      <c r="N4079">
        <v>6</v>
      </c>
      <c r="O4079" s="5">
        <f>($E4079/$D4079)*100</f>
        <v>8.9</v>
      </c>
      <c r="P4079">
        <f>AVERAGE($E4079,$N4079)</f>
        <v>670.5</v>
      </c>
      <c r="Q4079" t="s">
        <v>8317</v>
      </c>
      <c r="R4079" t="s">
        <v>8318</v>
      </c>
      <c r="S4079" t="s">
        <v>8271</v>
      </c>
      <c r="T4079" t="b">
        <v>0</v>
      </c>
    </row>
    <row r="4080" spans="1:20" ht="66" x14ac:dyDescent="0.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 s="9">
        <f>(I4080/86400)+25569+(-5/24)</f>
        <v>42762.579189814809</v>
      </c>
      <c r="K4080">
        <v>1482951242</v>
      </c>
      <c r="L4080" s="9">
        <f>($K4080/86400)+DATE(1970,1,1)</f>
        <v>42732.787523148145</v>
      </c>
      <c r="M4080" t="b">
        <v>0</v>
      </c>
      <c r="N4080">
        <v>0</v>
      </c>
      <c r="O4080" s="5">
        <f>($E4080/$D4080)*100</f>
        <v>0</v>
      </c>
      <c r="P4080">
        <f>AVERAGE($E4080,$N4080)</f>
        <v>0</v>
      </c>
      <c r="Q4080" t="s">
        <v>8317</v>
      </c>
      <c r="R4080" t="s">
        <v>8318</v>
      </c>
      <c r="S4080" t="s">
        <v>8271</v>
      </c>
      <c r="T4080" t="b">
        <v>0</v>
      </c>
    </row>
    <row r="4081" spans="1:20" ht="66" x14ac:dyDescent="0.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 s="9">
        <f>(I4081/86400)+25569+(-5/24)</f>
        <v>42540.730567129627</v>
      </c>
      <c r="K4081">
        <v>1463783521</v>
      </c>
      <c r="L4081" s="9">
        <f>($K4081/86400)+DATE(1970,1,1)</f>
        <v>42510.938900462963</v>
      </c>
      <c r="M4081" t="b">
        <v>0</v>
      </c>
      <c r="N4081">
        <v>1</v>
      </c>
      <c r="O4081" s="5">
        <f>($E4081/$D4081)*100</f>
        <v>0.16666666666666669</v>
      </c>
      <c r="P4081">
        <f>AVERAGE($E4081,$N4081)</f>
        <v>3</v>
      </c>
      <c r="Q4081" t="s">
        <v>8317</v>
      </c>
      <c r="R4081" t="s">
        <v>8318</v>
      </c>
      <c r="S4081" t="s">
        <v>8271</v>
      </c>
      <c r="T4081" t="b">
        <v>0</v>
      </c>
    </row>
    <row r="4082" spans="1:20" ht="66" x14ac:dyDescent="0.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 s="9">
        <f>(I4082/86400)+25569+(-5/24)</f>
        <v>42535.579166666663</v>
      </c>
      <c r="K4082">
        <v>1463849116</v>
      </c>
      <c r="L4082" s="9">
        <f>($K4082/86400)+DATE(1970,1,1)</f>
        <v>42511.698101851856</v>
      </c>
      <c r="M4082" t="b">
        <v>0</v>
      </c>
      <c r="N4082">
        <v>0</v>
      </c>
      <c r="O4082" s="5">
        <f>($E4082/$D4082)*100</f>
        <v>0</v>
      </c>
      <c r="P4082">
        <f>AVERAGE($E4082,$N4082)</f>
        <v>0</v>
      </c>
      <c r="Q4082" t="s">
        <v>8317</v>
      </c>
      <c r="R4082" t="s">
        <v>8318</v>
      </c>
      <c r="S4082" t="s">
        <v>8271</v>
      </c>
      <c r="T4082" t="b">
        <v>0</v>
      </c>
    </row>
    <row r="4083" spans="1:20" ht="49.5" x14ac:dyDescent="0.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 s="9">
        <f>(I4083/86400)+25569+(-5/24)</f>
        <v>42071.331307870372</v>
      </c>
      <c r="K4083">
        <v>1423231025</v>
      </c>
      <c r="L4083" s="9">
        <f>($K4083/86400)+DATE(1970,1,1)</f>
        <v>42041.581307870365</v>
      </c>
      <c r="M4083" t="b">
        <v>0</v>
      </c>
      <c r="N4083">
        <v>12</v>
      </c>
      <c r="O4083" s="5">
        <f>($E4083/$D4083)*100</f>
        <v>15.737410071942445</v>
      </c>
      <c r="P4083">
        <f>AVERAGE($E4083,$N4083)</f>
        <v>181</v>
      </c>
      <c r="Q4083" t="s">
        <v>8317</v>
      </c>
      <c r="R4083" t="s">
        <v>8318</v>
      </c>
      <c r="S4083" t="s">
        <v>8271</v>
      </c>
      <c r="T4083" t="b">
        <v>0</v>
      </c>
    </row>
    <row r="4084" spans="1:20" ht="66" x14ac:dyDescent="0.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 s="9">
        <f>(I4084/86400)+25569+(-5/24)</f>
        <v>42322.749999999993</v>
      </c>
      <c r="K4084">
        <v>1446179553</v>
      </c>
      <c r="L4084" s="9">
        <f>($K4084/86400)+DATE(1970,1,1)</f>
        <v>42307.189270833333</v>
      </c>
      <c r="M4084" t="b">
        <v>0</v>
      </c>
      <c r="N4084">
        <v>2</v>
      </c>
      <c r="O4084" s="5">
        <f>($E4084/$D4084)*100</f>
        <v>2</v>
      </c>
      <c r="P4084">
        <f>AVERAGE($E4084,$N4084)</f>
        <v>2.5</v>
      </c>
      <c r="Q4084" t="s">
        <v>8317</v>
      </c>
      <c r="R4084" t="s">
        <v>8318</v>
      </c>
      <c r="S4084" t="s">
        <v>8271</v>
      </c>
      <c r="T4084" t="b">
        <v>0</v>
      </c>
    </row>
    <row r="4085" spans="1:20" ht="66" x14ac:dyDescent="0.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 s="9">
        <f>(I4085/86400)+25569+(-5/24)</f>
        <v>42383.553425925922</v>
      </c>
      <c r="K4085">
        <v>1450203416</v>
      </c>
      <c r="L4085" s="9">
        <f>($K4085/86400)+DATE(1970,1,1)</f>
        <v>42353.761759259258</v>
      </c>
      <c r="M4085" t="b">
        <v>0</v>
      </c>
      <c r="N4085">
        <v>6</v>
      </c>
      <c r="O4085" s="5">
        <f>($E4085/$D4085)*100</f>
        <v>21.685714285714287</v>
      </c>
      <c r="P4085">
        <f>AVERAGE($E4085,$N4085)</f>
        <v>382.5</v>
      </c>
      <c r="Q4085" t="s">
        <v>8317</v>
      </c>
      <c r="R4085" t="s">
        <v>8318</v>
      </c>
      <c r="S4085" t="s">
        <v>8271</v>
      </c>
      <c r="T4085" t="b">
        <v>0</v>
      </c>
    </row>
    <row r="4086" spans="1:20" ht="66" x14ac:dyDescent="0.3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 s="9">
        <f>(I4086/86400)+25569+(-5/24)</f>
        <v>42652.228078703702</v>
      </c>
      <c r="K4086">
        <v>1473416906</v>
      </c>
      <c r="L4086" s="9">
        <f>($K4086/86400)+DATE(1970,1,1)</f>
        <v>42622.436412037037</v>
      </c>
      <c r="M4086" t="b">
        <v>0</v>
      </c>
      <c r="N4086">
        <v>1</v>
      </c>
      <c r="O4086" s="5">
        <f>($E4086/$D4086)*100</f>
        <v>0.33333333333333337</v>
      </c>
      <c r="P4086">
        <f>AVERAGE($E4086,$N4086)</f>
        <v>5.5</v>
      </c>
      <c r="Q4086" t="s">
        <v>8317</v>
      </c>
      <c r="R4086" t="s">
        <v>8318</v>
      </c>
      <c r="S4086" t="s">
        <v>8271</v>
      </c>
      <c r="T4086" t="b">
        <v>0</v>
      </c>
    </row>
    <row r="4087" spans="1:20" ht="66" x14ac:dyDescent="0.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 s="9">
        <f>(I4087/86400)+25569+(-5/24)</f>
        <v>42086.957638888889</v>
      </c>
      <c r="K4087">
        <v>1424701775</v>
      </c>
      <c r="L4087" s="9">
        <f>($K4087/86400)+DATE(1970,1,1)</f>
        <v>42058.603877314818</v>
      </c>
      <c r="M4087" t="b">
        <v>0</v>
      </c>
      <c r="N4087">
        <v>1</v>
      </c>
      <c r="O4087" s="5">
        <f>($E4087/$D4087)*100</f>
        <v>0.2857142857142857</v>
      </c>
      <c r="P4087">
        <f>AVERAGE($E4087,$N4087)</f>
        <v>5.5</v>
      </c>
      <c r="Q4087" t="s">
        <v>8317</v>
      </c>
      <c r="R4087" t="s">
        <v>8318</v>
      </c>
      <c r="S4087" t="s">
        <v>8271</v>
      </c>
      <c r="T4087" t="b">
        <v>0</v>
      </c>
    </row>
    <row r="4088" spans="1:20" ht="66" x14ac:dyDescent="0.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 s="9">
        <f>(I4088/86400)+25569+(-5/24)</f>
        <v>42328.958333333336</v>
      </c>
      <c r="K4088">
        <v>1445985299</v>
      </c>
      <c r="L4088" s="9">
        <f>($K4088/86400)+DATE(1970,1,1)</f>
        <v>42304.940960648149</v>
      </c>
      <c r="M4088" t="b">
        <v>0</v>
      </c>
      <c r="N4088">
        <v>5</v>
      </c>
      <c r="O4088" s="5">
        <f>($E4088/$D4088)*100</f>
        <v>4.7</v>
      </c>
      <c r="P4088">
        <f>AVERAGE($E4088,$N4088)</f>
        <v>26</v>
      </c>
      <c r="Q4088" t="s">
        <v>8317</v>
      </c>
      <c r="R4088" t="s">
        <v>8318</v>
      </c>
      <c r="S4088" t="s">
        <v>8271</v>
      </c>
      <c r="T4088" t="b">
        <v>0</v>
      </c>
    </row>
    <row r="4089" spans="1:20" x14ac:dyDescent="0.3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 s="9">
        <f>(I4089/86400)+25569+(-5/24)</f>
        <v>42568.53456018518</v>
      </c>
      <c r="K4089">
        <v>1466185786</v>
      </c>
      <c r="L4089" s="9">
        <f>($K4089/86400)+DATE(1970,1,1)</f>
        <v>42538.742893518516</v>
      </c>
      <c r="M4089" t="b">
        <v>0</v>
      </c>
      <c r="N4089">
        <v>0</v>
      </c>
      <c r="O4089" s="5">
        <f>($E4089/$D4089)*100</f>
        <v>0</v>
      </c>
      <c r="P4089">
        <f>AVERAGE($E4089,$N4089)</f>
        <v>0</v>
      </c>
      <c r="Q4089" t="s">
        <v>8317</v>
      </c>
      <c r="R4089" t="s">
        <v>8318</v>
      </c>
      <c r="S4089" t="s">
        <v>8271</v>
      </c>
      <c r="T4089" t="b">
        <v>0</v>
      </c>
    </row>
    <row r="4090" spans="1:20" ht="49.5" x14ac:dyDescent="0.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 s="9">
        <f>(I4090/86400)+25569+(-5/24)</f>
        <v>42020.226388888885</v>
      </c>
      <c r="K4090">
        <v>1418827324</v>
      </c>
      <c r="L4090" s="9">
        <f>($K4090/86400)+DATE(1970,1,1)</f>
        <v>41990.612546296295</v>
      </c>
      <c r="M4090" t="b">
        <v>0</v>
      </c>
      <c r="N4090">
        <v>3</v>
      </c>
      <c r="O4090" s="5">
        <f>($E4090/$D4090)*100</f>
        <v>10.8</v>
      </c>
      <c r="P4090">
        <f>AVERAGE($E4090,$N4090)</f>
        <v>109.5</v>
      </c>
      <c r="Q4090" t="s">
        <v>8317</v>
      </c>
      <c r="R4090" t="s">
        <v>8318</v>
      </c>
      <c r="S4090" t="s">
        <v>8271</v>
      </c>
      <c r="T4090" t="b">
        <v>0</v>
      </c>
    </row>
    <row r="4091" spans="1:20" ht="66" x14ac:dyDescent="0.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 s="9">
        <f>(I4091/86400)+25569+(-5/24)</f>
        <v>42155.524305555555</v>
      </c>
      <c r="K4091">
        <v>1430242488</v>
      </c>
      <c r="L4091" s="9">
        <f>($K4091/86400)+DATE(1970,1,1)</f>
        <v>42122.732499999998</v>
      </c>
      <c r="M4091" t="b">
        <v>0</v>
      </c>
      <c r="N4091">
        <v>8</v>
      </c>
      <c r="O4091" s="5">
        <f>($E4091/$D4091)*100</f>
        <v>4.8</v>
      </c>
      <c r="P4091">
        <f>AVERAGE($E4091,$N4091)</f>
        <v>124</v>
      </c>
      <c r="Q4091" t="s">
        <v>8317</v>
      </c>
      <c r="R4091" t="s">
        <v>8318</v>
      </c>
      <c r="S4091" t="s">
        <v>8271</v>
      </c>
      <c r="T4091" t="b">
        <v>0</v>
      </c>
    </row>
    <row r="4092" spans="1:20" ht="49.5" x14ac:dyDescent="0.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 s="9">
        <f>(I4092/86400)+25569+(-5/24)</f>
        <v>42223.416666666664</v>
      </c>
      <c r="K4092">
        <v>1437754137</v>
      </c>
      <c r="L4092" s="9">
        <f>($K4092/86400)+DATE(1970,1,1)</f>
        <v>42209.67288194444</v>
      </c>
      <c r="M4092" t="b">
        <v>0</v>
      </c>
      <c r="N4092">
        <v>3</v>
      </c>
      <c r="O4092" s="5">
        <f>($E4092/$D4092)*100</f>
        <v>3.2</v>
      </c>
      <c r="P4092">
        <f>AVERAGE($E4092,$N4092)</f>
        <v>17.5</v>
      </c>
      <c r="Q4092" t="s">
        <v>8317</v>
      </c>
      <c r="R4092" t="s">
        <v>8318</v>
      </c>
      <c r="S4092" t="s">
        <v>8271</v>
      </c>
      <c r="T4092" t="b">
        <v>0</v>
      </c>
    </row>
    <row r="4093" spans="1:20" ht="66" x14ac:dyDescent="0.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 s="9">
        <f>(I4093/86400)+25569+(-5/24)</f>
        <v>42020.298043981478</v>
      </c>
      <c r="K4093">
        <v>1418818151</v>
      </c>
      <c r="L4093" s="9">
        <f>($K4093/86400)+DATE(1970,1,1)</f>
        <v>41990.506377314814</v>
      </c>
      <c r="M4093" t="b">
        <v>0</v>
      </c>
      <c r="N4093">
        <v>8</v>
      </c>
      <c r="O4093" s="5">
        <f>($E4093/$D4093)*100</f>
        <v>12.75</v>
      </c>
      <c r="P4093">
        <f>AVERAGE($E4093,$N4093)</f>
        <v>106</v>
      </c>
      <c r="Q4093" t="s">
        <v>8317</v>
      </c>
      <c r="R4093" t="s">
        <v>8318</v>
      </c>
      <c r="S4093" t="s">
        <v>8271</v>
      </c>
      <c r="T4093" t="b">
        <v>0</v>
      </c>
    </row>
    <row r="4094" spans="1:20" ht="49.5" x14ac:dyDescent="0.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 s="9">
        <f>(I4094/86400)+25569+(-5/24)</f>
        <v>42098.944988425923</v>
      </c>
      <c r="K4094">
        <v>1423024847</v>
      </c>
      <c r="L4094" s="9">
        <f>($K4094/86400)+DATE(1970,1,1)</f>
        <v>42039.194988425923</v>
      </c>
      <c r="M4094" t="b">
        <v>0</v>
      </c>
      <c r="N4094">
        <v>1</v>
      </c>
      <c r="O4094" s="5">
        <f>($E4094/$D4094)*100</f>
        <v>1.8181818181818181E-2</v>
      </c>
      <c r="P4094">
        <f>AVERAGE($E4094,$N4094)</f>
        <v>10.5</v>
      </c>
      <c r="Q4094" t="s">
        <v>8317</v>
      </c>
      <c r="R4094" t="s">
        <v>8318</v>
      </c>
      <c r="S4094" t="s">
        <v>8271</v>
      </c>
      <c r="T4094" t="b">
        <v>0</v>
      </c>
    </row>
    <row r="4095" spans="1:20" ht="66" x14ac:dyDescent="0.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 s="9">
        <f>(I4095/86400)+25569+(-5/24)</f>
        <v>42238.607557870368</v>
      </c>
      <c r="K4095">
        <v>1435088093</v>
      </c>
      <c r="L4095" s="9">
        <f>($K4095/86400)+DATE(1970,1,1)</f>
        <v>42178.815891203703</v>
      </c>
      <c r="M4095" t="b">
        <v>0</v>
      </c>
      <c r="N4095">
        <v>4</v>
      </c>
      <c r="O4095" s="5">
        <f>($E4095/$D4095)*100</f>
        <v>2.4</v>
      </c>
      <c r="P4095">
        <f>AVERAGE($E4095,$N4095)</f>
        <v>32</v>
      </c>
      <c r="Q4095" t="s">
        <v>8317</v>
      </c>
      <c r="R4095" t="s">
        <v>8318</v>
      </c>
      <c r="S4095" t="s">
        <v>8271</v>
      </c>
      <c r="T4095" t="b">
        <v>0</v>
      </c>
    </row>
    <row r="4096" spans="1:20" ht="66" x14ac:dyDescent="0.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 s="9">
        <f>(I4096/86400)+25569+(-5/24)</f>
        <v>41933.999305555553</v>
      </c>
      <c r="K4096">
        <v>1410141900</v>
      </c>
      <c r="L4096" s="9">
        <f>($K4096/86400)+DATE(1970,1,1)</f>
        <v>41890.086805555555</v>
      </c>
      <c r="M4096" t="b">
        <v>0</v>
      </c>
      <c r="N4096">
        <v>8</v>
      </c>
      <c r="O4096" s="5">
        <f>($E4096/$D4096)*100</f>
        <v>36.5</v>
      </c>
      <c r="P4096">
        <f>AVERAGE($E4096,$N4096)</f>
        <v>369</v>
      </c>
      <c r="Q4096" t="s">
        <v>8317</v>
      </c>
      <c r="R4096" t="s">
        <v>8318</v>
      </c>
      <c r="S4096" t="s">
        <v>8271</v>
      </c>
      <c r="T4096" t="b">
        <v>0</v>
      </c>
    </row>
    <row r="4097" spans="1:20" ht="49.5" x14ac:dyDescent="0.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 s="9">
        <f>(I4097/86400)+25569+(-5/24)</f>
        <v>42722.823495370372</v>
      </c>
      <c r="K4097">
        <v>1479516350</v>
      </c>
      <c r="L4097" s="9">
        <f>($K4097/86400)+DATE(1970,1,1)</f>
        <v>42693.031828703708</v>
      </c>
      <c r="M4097" t="b">
        <v>0</v>
      </c>
      <c r="N4097">
        <v>1</v>
      </c>
      <c r="O4097" s="5">
        <f>($E4097/$D4097)*100</f>
        <v>2.666666666666667</v>
      </c>
      <c r="P4097">
        <f>AVERAGE($E4097,$N4097)</f>
        <v>400.5</v>
      </c>
      <c r="Q4097" t="s">
        <v>8317</v>
      </c>
      <c r="R4097" t="s">
        <v>8318</v>
      </c>
      <c r="S4097" t="s">
        <v>8271</v>
      </c>
      <c r="T4097" t="b">
        <v>0</v>
      </c>
    </row>
    <row r="4098" spans="1:20" ht="49.5" x14ac:dyDescent="0.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 s="9">
        <f>(I4098/86400)+25569+(-5/24)</f>
        <v>42794.160416666666</v>
      </c>
      <c r="K4098">
        <v>1484484219</v>
      </c>
      <c r="L4098" s="9">
        <f>($K4098/86400)+DATE(1970,1,1)</f>
        <v>42750.530312499999</v>
      </c>
      <c r="M4098" t="b">
        <v>0</v>
      </c>
      <c r="N4098">
        <v>5</v>
      </c>
      <c r="O4098" s="5">
        <f>($E4098/$D4098)*100</f>
        <v>11.428571428571429</v>
      </c>
      <c r="P4098">
        <f>AVERAGE($E4098,$N4098)</f>
        <v>202.5</v>
      </c>
      <c r="Q4098" t="s">
        <v>8317</v>
      </c>
      <c r="R4098" t="s">
        <v>8318</v>
      </c>
      <c r="S4098" t="s">
        <v>8271</v>
      </c>
      <c r="T4098" t="b">
        <v>0</v>
      </c>
    </row>
    <row r="4099" spans="1:20" ht="66" x14ac:dyDescent="0.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 s="9">
        <f>(I4099/86400)+25569+(-5/24)</f>
        <v>42400.788194444445</v>
      </c>
      <c r="K4099">
        <v>1449431237</v>
      </c>
      <c r="L4099" s="9">
        <f>($K4099/86400)+DATE(1970,1,1)</f>
        <v>42344.824502314819</v>
      </c>
      <c r="M4099" t="b">
        <v>0</v>
      </c>
      <c r="N4099">
        <v>0</v>
      </c>
      <c r="O4099" s="5">
        <f>($E4099/$D4099)*100</f>
        <v>0</v>
      </c>
      <c r="P4099">
        <f>AVERAGE($E4099,$N4099)</f>
        <v>0</v>
      </c>
      <c r="Q4099" t="s">
        <v>8317</v>
      </c>
      <c r="R4099" t="s">
        <v>8318</v>
      </c>
      <c r="S4099" t="s">
        <v>8271</v>
      </c>
      <c r="T4099" t="b">
        <v>0</v>
      </c>
    </row>
    <row r="4100" spans="1:20" ht="49.5" x14ac:dyDescent="0.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 s="9">
        <f>(I4100/86400)+25569+(-5/24)</f>
        <v>42525.51385416666</v>
      </c>
      <c r="K4100">
        <v>1462468797</v>
      </c>
      <c r="L4100" s="9">
        <f>($K4100/86400)+DATE(1970,1,1)</f>
        <v>42495.722187499996</v>
      </c>
      <c r="M4100" t="b">
        <v>0</v>
      </c>
      <c r="N4100">
        <v>0</v>
      </c>
      <c r="O4100" s="5">
        <f>($E4100/$D4100)*100</f>
        <v>0</v>
      </c>
      <c r="P4100">
        <f>AVERAGE($E4100,$N4100)</f>
        <v>0</v>
      </c>
      <c r="Q4100" t="s">
        <v>8317</v>
      </c>
      <c r="R4100" t="s">
        <v>8318</v>
      </c>
      <c r="S4100" t="s">
        <v>8271</v>
      </c>
      <c r="T4100" t="b">
        <v>0</v>
      </c>
    </row>
    <row r="4101" spans="1:20" ht="66" x14ac:dyDescent="0.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 s="9">
        <f>(I4101/86400)+25569+(-5/24)</f>
        <v>42615.642048611109</v>
      </c>
      <c r="K4101">
        <v>1468959873</v>
      </c>
      <c r="L4101" s="9">
        <f>($K4101/86400)+DATE(1970,1,1)</f>
        <v>42570.850381944445</v>
      </c>
      <c r="M4101" t="b">
        <v>0</v>
      </c>
      <c r="N4101">
        <v>1</v>
      </c>
      <c r="O4101" s="5">
        <f>($E4101/$D4101)*100</f>
        <v>1.1111111111111112</v>
      </c>
      <c r="P4101">
        <f>AVERAGE($E4101,$N4101)</f>
        <v>25.5</v>
      </c>
      <c r="Q4101" t="s">
        <v>8317</v>
      </c>
      <c r="R4101" t="s">
        <v>8318</v>
      </c>
      <c r="S4101" t="s">
        <v>8271</v>
      </c>
      <c r="T4101" t="b">
        <v>0</v>
      </c>
    </row>
    <row r="4102" spans="1:20" ht="49.5" x14ac:dyDescent="0.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 s="9">
        <f>(I4102/86400)+25569+(-5/24)</f>
        <v>41936.916550925926</v>
      </c>
      <c r="K4102">
        <v>1413341990</v>
      </c>
      <c r="L4102" s="9">
        <f>($K4102/86400)+DATE(1970,1,1)</f>
        <v>41927.124884259261</v>
      </c>
      <c r="M4102" t="b">
        <v>0</v>
      </c>
      <c r="N4102">
        <v>0</v>
      </c>
      <c r="O4102" s="5">
        <f>($E4102/$D4102)*100</f>
        <v>0</v>
      </c>
      <c r="P4102">
        <f>AVERAGE($E4102,$N4102)</f>
        <v>0</v>
      </c>
      <c r="Q4102" t="s">
        <v>8317</v>
      </c>
      <c r="R4102" t="s">
        <v>8318</v>
      </c>
      <c r="S4102" t="s">
        <v>8271</v>
      </c>
      <c r="T4102" t="b">
        <v>0</v>
      </c>
    </row>
    <row r="4103" spans="1:20" ht="66" x14ac:dyDescent="0.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 s="9">
        <f>(I4103/86400)+25569+(-5/24)</f>
        <v>42760.695393518516</v>
      </c>
      <c r="K4103">
        <v>1482788482</v>
      </c>
      <c r="L4103" s="9">
        <f>($K4103/86400)+DATE(1970,1,1)</f>
        <v>42730.903726851851</v>
      </c>
      <c r="M4103" t="b">
        <v>0</v>
      </c>
      <c r="N4103">
        <v>0</v>
      </c>
      <c r="O4103" s="5">
        <f>($E4103/$D4103)*100</f>
        <v>0</v>
      </c>
      <c r="P4103">
        <f>AVERAGE($E4103,$N4103)</f>
        <v>0</v>
      </c>
      <c r="Q4103" t="s">
        <v>8317</v>
      </c>
      <c r="R4103" t="s">
        <v>8318</v>
      </c>
      <c r="S4103" t="s">
        <v>8271</v>
      </c>
      <c r="T4103" t="b">
        <v>0</v>
      </c>
    </row>
    <row r="4104" spans="1:20" ht="49.5" x14ac:dyDescent="0.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 s="9">
        <f>(I4104/86400)+25569+(-5/24)</f>
        <v>42505.639733796292</v>
      </c>
      <c r="K4104">
        <v>1460751673</v>
      </c>
      <c r="L4104" s="9">
        <f>($K4104/86400)+DATE(1970,1,1)</f>
        <v>42475.848067129627</v>
      </c>
      <c r="M4104" t="b">
        <v>0</v>
      </c>
      <c r="N4104">
        <v>6</v>
      </c>
      <c r="O4104" s="5">
        <f>($E4104/$D4104)*100</f>
        <v>27.400000000000002</v>
      </c>
      <c r="P4104">
        <f>AVERAGE($E4104,$N4104)</f>
        <v>71.5</v>
      </c>
      <c r="Q4104" t="s">
        <v>8317</v>
      </c>
      <c r="R4104" t="s">
        <v>8318</v>
      </c>
      <c r="S4104" t="s">
        <v>8271</v>
      </c>
      <c r="T4104" t="b">
        <v>0</v>
      </c>
    </row>
    <row r="4105" spans="1:20" ht="66" x14ac:dyDescent="0.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 s="9">
        <f>(I4105/86400)+25569+(-5/24)</f>
        <v>42242.563888888886</v>
      </c>
      <c r="K4105">
        <v>1435953566</v>
      </c>
      <c r="L4105" s="9">
        <f>($K4105/86400)+DATE(1970,1,1)</f>
        <v>42188.83293981482</v>
      </c>
      <c r="M4105" t="b">
        <v>0</v>
      </c>
      <c r="N4105">
        <v>6</v>
      </c>
      <c r="O4105" s="5">
        <f>($E4105/$D4105)*100</f>
        <v>10</v>
      </c>
      <c r="P4105">
        <f>AVERAGE($E4105,$N4105)</f>
        <v>53</v>
      </c>
      <c r="Q4105" t="s">
        <v>8317</v>
      </c>
      <c r="R4105" t="s">
        <v>8318</v>
      </c>
      <c r="S4105" t="s">
        <v>8271</v>
      </c>
      <c r="T4105" t="b">
        <v>0</v>
      </c>
    </row>
    <row r="4106" spans="1:20" ht="66" x14ac:dyDescent="0.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 s="9">
        <f>(I4106/86400)+25569+(-5/24)</f>
        <v>42670.069837962961</v>
      </c>
      <c r="K4106">
        <v>1474958434</v>
      </c>
      <c r="L4106" s="9">
        <f>($K4106/86400)+DATE(1970,1,1)</f>
        <v>42640.278171296297</v>
      </c>
      <c r="M4106" t="b">
        <v>0</v>
      </c>
      <c r="N4106">
        <v>14</v>
      </c>
      <c r="O4106" s="5">
        <f>($E4106/$D4106)*100</f>
        <v>21.366666666666667</v>
      </c>
      <c r="P4106">
        <f>AVERAGE($E4106,$N4106)</f>
        <v>327.5</v>
      </c>
      <c r="Q4106" t="s">
        <v>8317</v>
      </c>
      <c r="R4106" t="s">
        <v>8318</v>
      </c>
      <c r="S4106" t="s">
        <v>8271</v>
      </c>
      <c r="T4106" t="b">
        <v>0</v>
      </c>
    </row>
    <row r="4107" spans="1:20" ht="66" x14ac:dyDescent="0.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 s="9">
        <f>(I4107/86400)+25569+(-5/24)</f>
        <v>42729.802187499998</v>
      </c>
      <c r="K4107">
        <v>1479860109</v>
      </c>
      <c r="L4107" s="9">
        <f>($K4107/86400)+DATE(1970,1,1)</f>
        <v>42697.010520833333</v>
      </c>
      <c r="M4107" t="b">
        <v>0</v>
      </c>
      <c r="N4107">
        <v>6</v>
      </c>
      <c r="O4107" s="5">
        <f>($E4107/$D4107)*100</f>
        <v>6.9696969696969706</v>
      </c>
      <c r="P4107">
        <f>AVERAGE($E4107,$N4107)</f>
        <v>1153</v>
      </c>
      <c r="Q4107" t="s">
        <v>8317</v>
      </c>
      <c r="R4107" t="s">
        <v>8318</v>
      </c>
      <c r="S4107" t="s">
        <v>8271</v>
      </c>
      <c r="T4107" t="b">
        <v>0</v>
      </c>
    </row>
    <row r="4108" spans="1:20" ht="66" x14ac:dyDescent="0.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 s="9">
        <f>(I4108/86400)+25569+(-5/24)</f>
        <v>42095.833333333336</v>
      </c>
      <c r="K4108">
        <v>1424221866</v>
      </c>
      <c r="L4108" s="9">
        <f>($K4108/86400)+DATE(1970,1,1)</f>
        <v>42053.049375000002</v>
      </c>
      <c r="M4108" t="b">
        <v>0</v>
      </c>
      <c r="N4108">
        <v>33</v>
      </c>
      <c r="O4108" s="5">
        <f>($E4108/$D4108)*100</f>
        <v>70.599999999999994</v>
      </c>
      <c r="P4108">
        <f>AVERAGE($E4108,$N4108)</f>
        <v>1781.5</v>
      </c>
      <c r="Q4108" t="s">
        <v>8317</v>
      </c>
      <c r="R4108" t="s">
        <v>8318</v>
      </c>
      <c r="S4108" t="s">
        <v>8271</v>
      </c>
      <c r="T4108" t="b">
        <v>0</v>
      </c>
    </row>
    <row r="4109" spans="1:20" ht="66" x14ac:dyDescent="0.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 s="9">
        <f>(I4109/86400)+25569+(-5/24)</f>
        <v>41906.708344907405</v>
      </c>
      <c r="K4109">
        <v>1409608801</v>
      </c>
      <c r="L4109" s="9">
        <f>($K4109/86400)+DATE(1970,1,1)</f>
        <v>41883.916678240741</v>
      </c>
      <c r="M4109" t="b">
        <v>0</v>
      </c>
      <c r="N4109">
        <v>4</v>
      </c>
      <c r="O4109" s="5">
        <f>($E4109/$D4109)*100</f>
        <v>2.0500000000000003</v>
      </c>
      <c r="P4109">
        <f>AVERAGE($E4109,$N4109)</f>
        <v>22.5</v>
      </c>
      <c r="Q4109" t="s">
        <v>8317</v>
      </c>
      <c r="R4109" t="s">
        <v>8318</v>
      </c>
      <c r="S4109" t="s">
        <v>8271</v>
      </c>
      <c r="T4109" t="b">
        <v>0</v>
      </c>
    </row>
    <row r="4110" spans="1:20" ht="66" x14ac:dyDescent="0.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 s="9">
        <f>(I4110/86400)+25569+(-5/24)</f>
        <v>42796.999999999993</v>
      </c>
      <c r="K4110">
        <v>1485909937</v>
      </c>
      <c r="L4110" s="9">
        <f>($K4110/86400)+DATE(1970,1,1)</f>
        <v>42767.031678240739</v>
      </c>
      <c r="M4110" t="b">
        <v>0</v>
      </c>
      <c r="N4110">
        <v>1</v>
      </c>
      <c r="O4110" s="5">
        <f>($E4110/$D4110)*100</f>
        <v>1.9666666666666666</v>
      </c>
      <c r="P4110">
        <f>AVERAGE($E4110,$N4110)</f>
        <v>30</v>
      </c>
      <c r="Q4110" t="s">
        <v>8317</v>
      </c>
      <c r="R4110" t="s">
        <v>8318</v>
      </c>
      <c r="S4110" t="s">
        <v>8271</v>
      </c>
      <c r="T4110" t="b">
        <v>0</v>
      </c>
    </row>
    <row r="4111" spans="1:20" ht="49.5" x14ac:dyDescent="0.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 s="9">
        <f>(I4111/86400)+25569+(-5/24)</f>
        <v>42337.372731481482</v>
      </c>
      <c r="K4111">
        <v>1446209804</v>
      </c>
      <c r="L4111" s="9">
        <f>($K4111/86400)+DATE(1970,1,1)</f>
        <v>42307.539398148147</v>
      </c>
      <c r="M4111" t="b">
        <v>0</v>
      </c>
      <c r="N4111">
        <v>0</v>
      </c>
      <c r="O4111" s="5">
        <f>($E4111/$D4111)*100</f>
        <v>0</v>
      </c>
      <c r="P4111">
        <f>AVERAGE($E4111,$N4111)</f>
        <v>0</v>
      </c>
      <c r="Q4111" t="s">
        <v>8317</v>
      </c>
      <c r="R4111" t="s">
        <v>8318</v>
      </c>
      <c r="S4111" t="s">
        <v>8271</v>
      </c>
      <c r="T4111" t="b">
        <v>0</v>
      </c>
    </row>
    <row r="4112" spans="1:20" ht="66" x14ac:dyDescent="0.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 s="9">
        <f>(I4112/86400)+25569+(-5/24)</f>
        <v>42572.418414351851</v>
      </c>
      <c r="K4112">
        <v>1463929351</v>
      </c>
      <c r="L4112" s="9">
        <f>($K4112/86400)+DATE(1970,1,1)</f>
        <v>42512.626747685186</v>
      </c>
      <c r="M4112" t="b">
        <v>0</v>
      </c>
      <c r="N4112">
        <v>6</v>
      </c>
      <c r="O4112" s="5">
        <f>($E4112/$D4112)*100</f>
        <v>28.666666666666668</v>
      </c>
      <c r="P4112">
        <f>AVERAGE($E4112,$N4112)</f>
        <v>46</v>
      </c>
      <c r="Q4112" t="s">
        <v>8317</v>
      </c>
      <c r="R4112" t="s">
        <v>8318</v>
      </c>
      <c r="S4112" t="s">
        <v>8271</v>
      </c>
      <c r="T4112" t="b">
        <v>0</v>
      </c>
    </row>
    <row r="4113" spans="1:20" ht="49.5" x14ac:dyDescent="0.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 s="9">
        <f>(I4113/86400)+25569+(-5/24)</f>
        <v>42058.927546296291</v>
      </c>
      <c r="K4113">
        <v>1422155740</v>
      </c>
      <c r="L4113" s="9">
        <f>($K4113/86400)+DATE(1970,1,1)</f>
        <v>42029.135879629626</v>
      </c>
      <c r="M4113" t="b">
        <v>0</v>
      </c>
      <c r="N4113">
        <v>6</v>
      </c>
      <c r="O4113" s="5">
        <f>($E4113/$D4113)*100</f>
        <v>3.1333333333333333</v>
      </c>
      <c r="P4113">
        <f>AVERAGE($E4113,$N4113)</f>
        <v>50</v>
      </c>
      <c r="Q4113" t="s">
        <v>8317</v>
      </c>
      <c r="R4113" t="s">
        <v>8318</v>
      </c>
      <c r="S4113" t="s">
        <v>8271</v>
      </c>
      <c r="T4113" t="b">
        <v>0</v>
      </c>
    </row>
    <row r="4114" spans="1:20" ht="66" x14ac:dyDescent="0.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 s="9">
        <f>(I4114/86400)+25569+(-5/24)</f>
        <v>42427.791666666664</v>
      </c>
      <c r="K4114">
        <v>1454280186</v>
      </c>
      <c r="L4114" s="9">
        <f>($K4114/86400)+DATE(1970,1,1)</f>
        <v>42400.946597222224</v>
      </c>
      <c r="M4114" t="b">
        <v>0</v>
      </c>
      <c r="N4114">
        <v>1</v>
      </c>
      <c r="O4114" s="5">
        <f>($E4114/$D4114)*100</f>
        <v>0.04</v>
      </c>
      <c r="P4114">
        <f>AVERAGE($E4114,$N4114)</f>
        <v>1</v>
      </c>
      <c r="Q4114" t="s">
        <v>8317</v>
      </c>
      <c r="R4114" t="s">
        <v>8318</v>
      </c>
      <c r="S4114" t="s">
        <v>8271</v>
      </c>
      <c r="T4114" t="b">
        <v>0</v>
      </c>
    </row>
    <row r="4115" spans="1:20" ht="66" x14ac:dyDescent="0.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 s="9">
        <f>(I4115/86400)+25569+(-5/24)</f>
        <v>42377.06527777778</v>
      </c>
      <c r="K4115">
        <v>1450619123</v>
      </c>
      <c r="L4115" s="9">
        <f>($K4115/86400)+DATE(1970,1,1)</f>
        <v>42358.573182870372</v>
      </c>
      <c r="M4115" t="b">
        <v>0</v>
      </c>
      <c r="N4115">
        <v>3</v>
      </c>
      <c r="O4115" s="5">
        <f>($E4115/$D4115)*100</f>
        <v>0.2</v>
      </c>
      <c r="P4115">
        <f>AVERAGE($E4115,$N4115)</f>
        <v>3</v>
      </c>
      <c r="Q4115" t="s">
        <v>8317</v>
      </c>
      <c r="R4115" t="s">
        <v>8318</v>
      </c>
      <c r="S4115" t="s">
        <v>8271</v>
      </c>
      <c r="T4115" t="b">
        <v>0</v>
      </c>
    </row>
  </sheetData>
  <sortState xmlns:xlrd2="http://schemas.microsoft.com/office/spreadsheetml/2017/richdata2" ref="A2:T4116">
    <sortCondition ref="A1:A4116"/>
  </sortState>
  <conditionalFormatting sqref="O1:O1048576">
    <cfRule type="colorScale" priority="9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conditionalFormatting sqref="F1:F1048576">
    <cfRule type="containsText" dxfId="14" priority="1" operator="containsText" text="live">
      <formula>NOT(ISERROR(SEARCH("live",F1)))</formula>
    </cfRule>
    <cfRule type="containsText" dxfId="13" priority="2" operator="containsText" text="successful">
      <formula>NOT(ISERROR(SEARCH("successful",F1)))</formula>
    </cfRule>
    <cfRule type="containsText" dxfId="12" priority="4" operator="containsText" text="live">
      <formula>NOT(ISERROR(SEARCH("live",F1)))</formula>
    </cfRule>
    <cfRule type="containsText" dxfId="11" priority="5" operator="containsText" text="canceled">
      <formula>NOT(ISERROR(SEARCH("canceled",F1)))</formula>
    </cfRule>
    <cfRule type="containsText" dxfId="10" priority="6" operator="containsText" text="failed">
      <formula>NOT(ISERROR(SEARCH("failed",F1)))</formula>
    </cfRule>
    <cfRule type="containsText" dxfId="9" priority="7" operator="containsText" text="successful">
      <formula>NOT(ISERROR(SEARCH("successful",F1)))</formula>
    </cfRule>
  </conditionalFormatting>
  <conditionalFormatting sqref="H2">
    <cfRule type="containsText" dxfId="8" priority="3" operator="containsText" text="successful">
      <formula>NOT(ISERROR(SEARCH("successful",H2)))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5F22-F489-48A1-A54A-C9E1B5302869}">
  <sheetPr codeName="Sheet1"/>
  <dimension ref="B2:K15"/>
  <sheetViews>
    <sheetView topLeftCell="B34" zoomScaleNormal="100" workbookViewId="0">
      <selection activeCell="M15" sqref="M15"/>
    </sheetView>
  </sheetViews>
  <sheetFormatPr defaultRowHeight="16.5" x14ac:dyDescent="0.3"/>
  <cols>
    <col min="2" max="2" width="11.75" customWidth="1"/>
    <col min="3" max="3" width="14.375" customWidth="1"/>
    <col min="4" max="4" width="5.375" customWidth="1"/>
    <col min="5" max="5" width="7.625" customWidth="1"/>
    <col min="6" max="6" width="3.75" customWidth="1"/>
    <col min="7" max="7" width="10.125" customWidth="1"/>
  </cols>
  <sheetData>
    <row r="2" spans="2:11" x14ac:dyDescent="0.3">
      <c r="B2" s="6" t="s">
        <v>8223</v>
      </c>
      <c r="C2" t="s">
        <v>8364</v>
      </c>
    </row>
    <row r="4" spans="2:11" x14ac:dyDescent="0.3">
      <c r="B4" s="6" t="s">
        <v>8362</v>
      </c>
      <c r="C4" s="6" t="s">
        <v>8363</v>
      </c>
    </row>
    <row r="5" spans="2:11" x14ac:dyDescent="0.3">
      <c r="B5" s="6" t="s">
        <v>8360</v>
      </c>
      <c r="C5" t="s">
        <v>8219</v>
      </c>
      <c r="D5" t="s">
        <v>8221</v>
      </c>
      <c r="E5" t="s">
        <v>8220</v>
      </c>
      <c r="F5" t="s">
        <v>8222</v>
      </c>
      <c r="G5" t="s">
        <v>8361</v>
      </c>
    </row>
    <row r="6" spans="2:11" x14ac:dyDescent="0.3">
      <c r="B6" s="7" t="s">
        <v>8310</v>
      </c>
      <c r="C6" s="8">
        <v>300</v>
      </c>
      <c r="D6" s="8">
        <v>180</v>
      </c>
      <c r="E6" s="8">
        <v>40</v>
      </c>
      <c r="F6" s="8"/>
      <c r="G6" s="8">
        <v>520</v>
      </c>
    </row>
    <row r="7" spans="2:11" x14ac:dyDescent="0.3">
      <c r="B7" s="7" t="s">
        <v>8336</v>
      </c>
      <c r="C7" s="8">
        <v>34</v>
      </c>
      <c r="D7" s="8">
        <v>140</v>
      </c>
      <c r="E7" s="8">
        <v>20</v>
      </c>
      <c r="F7" s="8">
        <v>6</v>
      </c>
      <c r="G7" s="8">
        <v>200</v>
      </c>
    </row>
    <row r="8" spans="2:11" x14ac:dyDescent="0.3">
      <c r="B8" s="7" t="s">
        <v>8333</v>
      </c>
      <c r="C8" s="8">
        <v>80</v>
      </c>
      <c r="D8" s="8">
        <v>140</v>
      </c>
      <c r="E8" s="8"/>
      <c r="F8" s="8"/>
      <c r="G8" s="8">
        <v>220</v>
      </c>
    </row>
    <row r="9" spans="2:11" x14ac:dyDescent="0.3">
      <c r="B9" s="7" t="s">
        <v>8331</v>
      </c>
      <c r="C9" s="8"/>
      <c r="D9" s="8"/>
      <c r="E9" s="8">
        <v>24</v>
      </c>
      <c r="F9" s="8"/>
      <c r="G9" s="8">
        <v>24</v>
      </c>
      <c r="K9" t="s">
        <v>8382</v>
      </c>
    </row>
    <row r="10" spans="2:11" x14ac:dyDescent="0.3">
      <c r="B10" s="7" t="s">
        <v>8325</v>
      </c>
      <c r="C10" s="8">
        <v>540</v>
      </c>
      <c r="D10" s="8">
        <v>120</v>
      </c>
      <c r="E10" s="8">
        <v>20</v>
      </c>
      <c r="F10" s="8">
        <v>20</v>
      </c>
      <c r="G10" s="8">
        <v>700</v>
      </c>
    </row>
    <row r="11" spans="2:11" x14ac:dyDescent="0.3">
      <c r="B11" s="7" t="s">
        <v>8338</v>
      </c>
      <c r="C11" s="8">
        <v>103</v>
      </c>
      <c r="D11" s="8">
        <v>117</v>
      </c>
      <c r="E11" s="8"/>
      <c r="F11" s="8"/>
      <c r="G11" s="8">
        <v>220</v>
      </c>
    </row>
    <row r="12" spans="2:11" x14ac:dyDescent="0.3">
      <c r="B12" s="7" t="s">
        <v>8322</v>
      </c>
      <c r="C12" s="8">
        <v>80</v>
      </c>
      <c r="D12" s="8">
        <v>127</v>
      </c>
      <c r="E12" s="8">
        <v>30</v>
      </c>
      <c r="F12" s="8"/>
      <c r="G12" s="8">
        <v>237</v>
      </c>
    </row>
    <row r="13" spans="2:11" x14ac:dyDescent="0.3">
      <c r="B13" s="7" t="s">
        <v>8319</v>
      </c>
      <c r="C13" s="8">
        <v>209</v>
      </c>
      <c r="D13" s="8">
        <v>213</v>
      </c>
      <c r="E13" s="8">
        <v>178</v>
      </c>
      <c r="F13" s="8"/>
      <c r="G13" s="8">
        <v>600</v>
      </c>
    </row>
    <row r="14" spans="2:11" x14ac:dyDescent="0.3">
      <c r="B14" s="7" t="s">
        <v>8317</v>
      </c>
      <c r="C14" s="8">
        <v>839</v>
      </c>
      <c r="D14" s="8">
        <v>493</v>
      </c>
      <c r="E14" s="8">
        <v>37</v>
      </c>
      <c r="F14" s="8">
        <v>24</v>
      </c>
      <c r="G14" s="8">
        <v>1393</v>
      </c>
    </row>
    <row r="15" spans="2:11" x14ac:dyDescent="0.3">
      <c r="B15" s="7" t="s">
        <v>8361</v>
      </c>
      <c r="C15" s="8">
        <v>2185</v>
      </c>
      <c r="D15" s="8">
        <v>1530</v>
      </c>
      <c r="E15" s="8">
        <v>349</v>
      </c>
      <c r="F15" s="8">
        <v>50</v>
      </c>
      <c r="G15" s="8">
        <v>4114</v>
      </c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95678-8C52-4A7B-A541-8E5FD6EDC208}">
  <sheetPr codeName="Sheet2"/>
  <dimension ref="A2:F48"/>
  <sheetViews>
    <sheetView topLeftCell="A49" workbookViewId="0">
      <selection activeCell="N56" sqref="N56"/>
    </sheetView>
  </sheetViews>
  <sheetFormatPr defaultRowHeight="16.5" x14ac:dyDescent="0.3"/>
  <cols>
    <col min="1" max="1" width="14.625" customWidth="1"/>
    <col min="2" max="2" width="14.375" customWidth="1"/>
    <col min="3" max="3" width="5.375" customWidth="1"/>
    <col min="4" max="4" width="7.625" customWidth="1"/>
    <col min="5" max="5" width="3.75" customWidth="1"/>
    <col min="6" max="6" width="10.125" customWidth="1"/>
  </cols>
  <sheetData>
    <row r="2" spans="1:6" x14ac:dyDescent="0.3">
      <c r="A2" s="6" t="s">
        <v>8223</v>
      </c>
      <c r="B2" t="s">
        <v>8364</v>
      </c>
    </row>
    <row r="3" spans="1:6" x14ac:dyDescent="0.3">
      <c r="A3" s="6" t="s">
        <v>8309</v>
      </c>
      <c r="B3" t="s">
        <v>8364</v>
      </c>
    </row>
    <row r="5" spans="1:6" x14ac:dyDescent="0.3">
      <c r="A5" s="6" t="s">
        <v>8362</v>
      </c>
      <c r="B5" s="6" t="s">
        <v>8363</v>
      </c>
    </row>
    <row r="6" spans="1:6" x14ac:dyDescent="0.3">
      <c r="A6" s="6" t="s">
        <v>8360</v>
      </c>
      <c r="B6" t="s">
        <v>8219</v>
      </c>
      <c r="C6" t="s">
        <v>8221</v>
      </c>
      <c r="D6" t="s">
        <v>8220</v>
      </c>
      <c r="E6" t="s">
        <v>8222</v>
      </c>
      <c r="F6" t="s">
        <v>8361</v>
      </c>
    </row>
    <row r="7" spans="1:6" x14ac:dyDescent="0.3">
      <c r="A7" s="7" t="s">
        <v>8316</v>
      </c>
      <c r="B7" s="8"/>
      <c r="C7" s="8">
        <v>100</v>
      </c>
      <c r="D7" s="8"/>
      <c r="E7" s="8"/>
      <c r="F7" s="8">
        <v>100</v>
      </c>
    </row>
    <row r="8" spans="1:6" x14ac:dyDescent="0.3">
      <c r="A8" s="7" t="s">
        <v>8344</v>
      </c>
      <c r="B8" s="8"/>
      <c r="C8" s="8"/>
      <c r="D8" s="8">
        <v>20</v>
      </c>
      <c r="E8" s="8"/>
      <c r="F8" s="8">
        <v>20</v>
      </c>
    </row>
    <row r="9" spans="1:6" x14ac:dyDescent="0.3">
      <c r="A9" s="7" t="s">
        <v>8332</v>
      </c>
      <c r="B9" s="8"/>
      <c r="C9" s="8"/>
      <c r="D9" s="8">
        <v>24</v>
      </c>
      <c r="E9" s="8"/>
      <c r="F9" s="8">
        <v>24</v>
      </c>
    </row>
    <row r="10" spans="1:6" x14ac:dyDescent="0.3">
      <c r="A10" s="7" t="s">
        <v>8358</v>
      </c>
      <c r="B10" s="8"/>
      <c r="C10" s="8">
        <v>40</v>
      </c>
      <c r="D10" s="8"/>
      <c r="E10" s="8"/>
      <c r="F10" s="8">
        <v>40</v>
      </c>
    </row>
    <row r="11" spans="1:6" x14ac:dyDescent="0.3">
      <c r="A11" s="7" t="s">
        <v>8354</v>
      </c>
      <c r="B11" s="8">
        <v>40</v>
      </c>
      <c r="C11" s="8"/>
      <c r="D11" s="8"/>
      <c r="E11" s="8"/>
      <c r="F11" s="8">
        <v>40</v>
      </c>
    </row>
    <row r="12" spans="1:6" x14ac:dyDescent="0.3">
      <c r="A12" s="7" t="s">
        <v>8315</v>
      </c>
      <c r="B12" s="8">
        <v>180</v>
      </c>
      <c r="C12" s="8"/>
      <c r="D12" s="8"/>
      <c r="E12" s="8"/>
      <c r="F12" s="8">
        <v>180</v>
      </c>
    </row>
    <row r="13" spans="1:6" x14ac:dyDescent="0.3">
      <c r="A13" s="7" t="s">
        <v>8314</v>
      </c>
      <c r="B13" s="8"/>
      <c r="C13" s="8">
        <v>80</v>
      </c>
      <c r="D13" s="8"/>
      <c r="E13" s="8"/>
      <c r="F13" s="8">
        <v>80</v>
      </c>
    </row>
    <row r="14" spans="1:6" x14ac:dyDescent="0.3">
      <c r="A14" s="7" t="s">
        <v>8330</v>
      </c>
      <c r="B14" s="8">
        <v>40</v>
      </c>
      <c r="C14" s="8"/>
      <c r="D14" s="8"/>
      <c r="E14" s="8"/>
      <c r="F14" s="8">
        <v>40</v>
      </c>
    </row>
    <row r="15" spans="1:6" x14ac:dyDescent="0.3">
      <c r="A15" s="7" t="s">
        <v>8347</v>
      </c>
      <c r="B15" s="8"/>
      <c r="C15" s="8">
        <v>40</v>
      </c>
      <c r="D15" s="8"/>
      <c r="E15" s="8">
        <v>20</v>
      </c>
      <c r="F15" s="8">
        <v>60</v>
      </c>
    </row>
    <row r="16" spans="1:6" x14ac:dyDescent="0.3">
      <c r="A16" s="7" t="s">
        <v>8324</v>
      </c>
      <c r="B16" s="8"/>
      <c r="C16" s="8">
        <v>40</v>
      </c>
      <c r="D16" s="8"/>
      <c r="E16" s="8"/>
      <c r="F16" s="8">
        <v>40</v>
      </c>
    </row>
    <row r="17" spans="1:6" x14ac:dyDescent="0.3">
      <c r="A17" s="7" t="s">
        <v>8337</v>
      </c>
      <c r="B17" s="8"/>
      <c r="C17" s="8">
        <v>120</v>
      </c>
      <c r="D17" s="8">
        <v>20</v>
      </c>
      <c r="E17" s="8"/>
      <c r="F17" s="8">
        <v>140</v>
      </c>
    </row>
    <row r="18" spans="1:6" x14ac:dyDescent="0.3">
      <c r="A18" s="7" t="s">
        <v>8348</v>
      </c>
      <c r="B18" s="8"/>
      <c r="C18" s="8">
        <v>20</v>
      </c>
      <c r="D18" s="8"/>
      <c r="E18" s="8"/>
      <c r="F18" s="8">
        <v>20</v>
      </c>
    </row>
    <row r="19" spans="1:6" x14ac:dyDescent="0.3">
      <c r="A19" s="7" t="s">
        <v>8349</v>
      </c>
      <c r="B19" s="8">
        <v>140</v>
      </c>
      <c r="C19" s="8"/>
      <c r="D19" s="8"/>
      <c r="E19" s="8"/>
      <c r="F19" s="8">
        <v>140</v>
      </c>
    </row>
    <row r="20" spans="1:6" x14ac:dyDescent="0.3">
      <c r="A20" s="7" t="s">
        <v>8329</v>
      </c>
      <c r="B20" s="8">
        <v>140</v>
      </c>
      <c r="C20" s="8">
        <v>20</v>
      </c>
      <c r="D20" s="8"/>
      <c r="E20" s="8"/>
      <c r="F20" s="8">
        <v>160</v>
      </c>
    </row>
    <row r="21" spans="1:6" x14ac:dyDescent="0.3">
      <c r="A21" s="7" t="s">
        <v>8328</v>
      </c>
      <c r="B21" s="8"/>
      <c r="C21" s="8">
        <v>60</v>
      </c>
      <c r="D21" s="8"/>
      <c r="E21" s="8"/>
      <c r="F21" s="8">
        <v>60</v>
      </c>
    </row>
    <row r="22" spans="1:6" x14ac:dyDescent="0.3">
      <c r="A22" s="7" t="s">
        <v>8356</v>
      </c>
      <c r="B22" s="8">
        <v>9</v>
      </c>
      <c r="C22" s="8">
        <v>11</v>
      </c>
      <c r="D22" s="8"/>
      <c r="E22" s="8"/>
      <c r="F22" s="8">
        <v>20</v>
      </c>
    </row>
    <row r="23" spans="1:6" x14ac:dyDescent="0.3">
      <c r="A23" s="7" t="s">
        <v>8327</v>
      </c>
      <c r="B23" s="8">
        <v>20</v>
      </c>
      <c r="C23" s="8"/>
      <c r="D23" s="8"/>
      <c r="E23" s="8"/>
      <c r="F23" s="8">
        <v>20</v>
      </c>
    </row>
    <row r="24" spans="1:6" x14ac:dyDescent="0.3">
      <c r="A24" s="7" t="s">
        <v>8335</v>
      </c>
      <c r="B24" s="8"/>
      <c r="C24" s="8">
        <v>40</v>
      </c>
      <c r="D24" s="8"/>
      <c r="E24" s="8"/>
      <c r="F24" s="8">
        <v>40</v>
      </c>
    </row>
    <row r="25" spans="1:6" x14ac:dyDescent="0.3">
      <c r="A25" s="7" t="s">
        <v>8359</v>
      </c>
      <c r="B25" s="8">
        <v>60</v>
      </c>
      <c r="C25" s="8">
        <v>60</v>
      </c>
      <c r="D25" s="8">
        <v>20</v>
      </c>
      <c r="E25" s="8"/>
      <c r="F25" s="8">
        <v>140</v>
      </c>
    </row>
    <row r="26" spans="1:6" x14ac:dyDescent="0.3">
      <c r="A26" s="7" t="s">
        <v>8343</v>
      </c>
      <c r="B26" s="8"/>
      <c r="C26" s="8">
        <v>20</v>
      </c>
      <c r="D26" s="8"/>
      <c r="E26" s="8"/>
      <c r="F26" s="8">
        <v>20</v>
      </c>
    </row>
    <row r="27" spans="1:6" x14ac:dyDescent="0.3">
      <c r="A27" s="7" t="s">
        <v>8323</v>
      </c>
      <c r="B27" s="8">
        <v>60</v>
      </c>
      <c r="C27" s="8"/>
      <c r="D27" s="8"/>
      <c r="E27" s="8"/>
      <c r="F27" s="8">
        <v>60</v>
      </c>
    </row>
    <row r="28" spans="1:6" x14ac:dyDescent="0.3">
      <c r="A28" s="7" t="s">
        <v>8350</v>
      </c>
      <c r="B28" s="8"/>
      <c r="C28" s="8">
        <v>20</v>
      </c>
      <c r="D28" s="8"/>
      <c r="E28" s="8"/>
      <c r="F28" s="8">
        <v>20</v>
      </c>
    </row>
    <row r="29" spans="1:6" x14ac:dyDescent="0.3">
      <c r="A29" s="7" t="s">
        <v>8339</v>
      </c>
      <c r="B29" s="8">
        <v>103</v>
      </c>
      <c r="C29" s="8">
        <v>57</v>
      </c>
      <c r="D29" s="8"/>
      <c r="E29" s="8"/>
      <c r="F29" s="8">
        <v>160</v>
      </c>
    </row>
    <row r="30" spans="1:6" x14ac:dyDescent="0.3">
      <c r="A30" s="7" t="s">
        <v>8345</v>
      </c>
      <c r="B30" s="8"/>
      <c r="C30" s="8">
        <v>20</v>
      </c>
      <c r="D30" s="8"/>
      <c r="E30" s="8"/>
      <c r="F30" s="8">
        <v>20</v>
      </c>
    </row>
    <row r="31" spans="1:6" x14ac:dyDescent="0.3">
      <c r="A31" s="7" t="s">
        <v>8318</v>
      </c>
      <c r="B31" s="8">
        <v>694</v>
      </c>
      <c r="C31" s="8">
        <v>353</v>
      </c>
      <c r="D31" s="8"/>
      <c r="E31" s="8">
        <v>19</v>
      </c>
      <c r="F31" s="8">
        <v>1066</v>
      </c>
    </row>
    <row r="32" spans="1:6" x14ac:dyDescent="0.3">
      <c r="A32" s="7" t="s">
        <v>8346</v>
      </c>
      <c r="B32" s="8">
        <v>40</v>
      </c>
      <c r="C32" s="8"/>
      <c r="D32" s="8"/>
      <c r="E32" s="8"/>
      <c r="F32" s="8">
        <v>40</v>
      </c>
    </row>
    <row r="33" spans="1:6" x14ac:dyDescent="0.3">
      <c r="A33" s="7" t="s">
        <v>8342</v>
      </c>
      <c r="B33" s="8">
        <v>20</v>
      </c>
      <c r="C33" s="8"/>
      <c r="D33" s="8"/>
      <c r="E33" s="8"/>
      <c r="F33" s="8">
        <v>20</v>
      </c>
    </row>
    <row r="34" spans="1:6" x14ac:dyDescent="0.3">
      <c r="A34" s="7" t="s">
        <v>8353</v>
      </c>
      <c r="B34" s="8"/>
      <c r="C34" s="8">
        <v>20</v>
      </c>
      <c r="D34" s="8"/>
      <c r="E34" s="8"/>
      <c r="F34" s="8">
        <v>20</v>
      </c>
    </row>
    <row r="35" spans="1:6" x14ac:dyDescent="0.3">
      <c r="A35" s="7" t="s">
        <v>8326</v>
      </c>
      <c r="B35" s="8">
        <v>260</v>
      </c>
      <c r="C35" s="8"/>
      <c r="D35" s="8"/>
      <c r="E35" s="8"/>
      <c r="F35" s="8">
        <v>260</v>
      </c>
    </row>
    <row r="36" spans="1:6" x14ac:dyDescent="0.3">
      <c r="A36" s="7" t="s">
        <v>8313</v>
      </c>
      <c r="B36" s="8"/>
      <c r="C36" s="8"/>
      <c r="D36" s="8">
        <v>40</v>
      </c>
      <c r="E36" s="8"/>
      <c r="F36" s="8">
        <v>40</v>
      </c>
    </row>
    <row r="37" spans="1:6" x14ac:dyDescent="0.3">
      <c r="A37" s="7" t="s">
        <v>8312</v>
      </c>
      <c r="B37" s="8">
        <v>60</v>
      </c>
      <c r="C37" s="8"/>
      <c r="D37" s="8"/>
      <c r="E37" s="8"/>
      <c r="F37" s="8">
        <v>60</v>
      </c>
    </row>
    <row r="38" spans="1:6" x14ac:dyDescent="0.3">
      <c r="A38" s="7" t="s">
        <v>8352</v>
      </c>
      <c r="B38" s="8">
        <v>34</v>
      </c>
      <c r="C38" s="8"/>
      <c r="D38" s="8"/>
      <c r="E38" s="8">
        <v>6</v>
      </c>
      <c r="F38" s="8">
        <v>40</v>
      </c>
    </row>
    <row r="39" spans="1:6" x14ac:dyDescent="0.3">
      <c r="A39" s="7" t="s">
        <v>8355</v>
      </c>
      <c r="B39" s="8">
        <v>40</v>
      </c>
      <c r="C39" s="8">
        <v>2</v>
      </c>
      <c r="D39" s="8">
        <v>18</v>
      </c>
      <c r="E39" s="8"/>
      <c r="F39" s="8">
        <v>60</v>
      </c>
    </row>
    <row r="40" spans="1:6" x14ac:dyDescent="0.3">
      <c r="A40" s="7" t="s">
        <v>8357</v>
      </c>
      <c r="B40" s="8">
        <v>85</v>
      </c>
      <c r="C40" s="8">
        <v>80</v>
      </c>
      <c r="D40" s="8">
        <v>17</v>
      </c>
      <c r="E40" s="8">
        <v>5</v>
      </c>
      <c r="F40" s="8">
        <v>187</v>
      </c>
    </row>
    <row r="41" spans="1:6" x14ac:dyDescent="0.3">
      <c r="A41" s="7" t="s">
        <v>8351</v>
      </c>
      <c r="B41" s="8">
        <v>80</v>
      </c>
      <c r="C41" s="8"/>
      <c r="D41" s="8"/>
      <c r="E41" s="8"/>
      <c r="F41" s="8">
        <v>80</v>
      </c>
    </row>
    <row r="42" spans="1:6" x14ac:dyDescent="0.3">
      <c r="A42" s="7" t="s">
        <v>8311</v>
      </c>
      <c r="B42" s="8">
        <v>60</v>
      </c>
      <c r="C42" s="8"/>
      <c r="D42" s="8"/>
      <c r="E42" s="8"/>
      <c r="F42" s="8">
        <v>60</v>
      </c>
    </row>
    <row r="43" spans="1:6" x14ac:dyDescent="0.3">
      <c r="A43" s="7" t="s">
        <v>8341</v>
      </c>
      <c r="B43" s="8"/>
      <c r="C43" s="8">
        <v>47</v>
      </c>
      <c r="D43" s="8">
        <v>10</v>
      </c>
      <c r="E43" s="8"/>
      <c r="F43" s="8">
        <v>57</v>
      </c>
    </row>
    <row r="44" spans="1:6" x14ac:dyDescent="0.3">
      <c r="A44" s="7" t="s">
        <v>8334</v>
      </c>
      <c r="B44" s="8"/>
      <c r="C44" s="8">
        <v>100</v>
      </c>
      <c r="D44" s="8"/>
      <c r="E44" s="8"/>
      <c r="F44" s="8">
        <v>100</v>
      </c>
    </row>
    <row r="45" spans="1:6" x14ac:dyDescent="0.3">
      <c r="A45" s="7" t="s">
        <v>8321</v>
      </c>
      <c r="B45" s="8">
        <v>20</v>
      </c>
      <c r="C45" s="8">
        <v>120</v>
      </c>
      <c r="D45" s="8">
        <v>60</v>
      </c>
      <c r="E45" s="8"/>
      <c r="F45" s="8">
        <v>200</v>
      </c>
    </row>
    <row r="46" spans="1:6" x14ac:dyDescent="0.3">
      <c r="A46" s="7" t="s">
        <v>8320</v>
      </c>
      <c r="B46" s="8"/>
      <c r="C46" s="8">
        <v>60</v>
      </c>
      <c r="D46" s="8">
        <v>100</v>
      </c>
      <c r="E46" s="8"/>
      <c r="F46" s="8">
        <v>160</v>
      </c>
    </row>
    <row r="47" spans="1:6" x14ac:dyDescent="0.3">
      <c r="A47" s="7" t="s">
        <v>8340</v>
      </c>
      <c r="B47" s="8"/>
      <c r="C47" s="8"/>
      <c r="D47" s="8">
        <v>20</v>
      </c>
      <c r="E47" s="8"/>
      <c r="F47" s="8">
        <v>20</v>
      </c>
    </row>
    <row r="48" spans="1:6" x14ac:dyDescent="0.3">
      <c r="A48" s="7" t="s">
        <v>8361</v>
      </c>
      <c r="B48" s="8">
        <v>2185</v>
      </c>
      <c r="C48" s="8">
        <v>1530</v>
      </c>
      <c r="D48" s="8">
        <v>349</v>
      </c>
      <c r="E48" s="8">
        <v>50</v>
      </c>
      <c r="F48" s="8">
        <v>4114</v>
      </c>
    </row>
  </sheetData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FCB1B-1DB0-4590-95F4-51DAA956A20B}">
  <sheetPr codeName="Sheet3"/>
  <dimension ref="A1:E18"/>
  <sheetViews>
    <sheetView topLeftCell="A22" zoomScaleNormal="100" workbookViewId="0">
      <selection activeCell="L31" sqref="L31"/>
    </sheetView>
  </sheetViews>
  <sheetFormatPr defaultRowHeight="16.5" x14ac:dyDescent="0.3"/>
  <cols>
    <col min="1" max="1" width="11.75" customWidth="1"/>
    <col min="2" max="2" width="14.375" customWidth="1"/>
    <col min="3" max="3" width="5.375" customWidth="1"/>
    <col min="4" max="4" width="7.625" customWidth="1"/>
    <col min="5" max="6" width="10.125" customWidth="1"/>
  </cols>
  <sheetData>
    <row r="1" spans="1:5" x14ac:dyDescent="0.3">
      <c r="A1" s="6" t="s">
        <v>8309</v>
      </c>
      <c r="B1" t="s">
        <v>8364</v>
      </c>
    </row>
    <row r="2" spans="1:5" x14ac:dyDescent="0.3">
      <c r="A2" s="6" t="s">
        <v>8379</v>
      </c>
      <c r="B2" t="s">
        <v>8364</v>
      </c>
    </row>
    <row r="4" spans="1:5" x14ac:dyDescent="0.3">
      <c r="A4" s="6" t="s">
        <v>8362</v>
      </c>
      <c r="B4" s="6" t="s">
        <v>8363</v>
      </c>
    </row>
    <row r="5" spans="1:5" x14ac:dyDescent="0.3">
      <c r="A5" s="6" t="s">
        <v>8360</v>
      </c>
      <c r="B5" t="s">
        <v>8219</v>
      </c>
      <c r="C5" t="s">
        <v>8221</v>
      </c>
      <c r="D5" t="s">
        <v>8220</v>
      </c>
      <c r="E5" t="s">
        <v>8361</v>
      </c>
    </row>
    <row r="6" spans="1:5" x14ac:dyDescent="0.3">
      <c r="A6" s="10" t="s">
        <v>8372</v>
      </c>
      <c r="B6" s="8">
        <v>182</v>
      </c>
      <c r="C6" s="8">
        <v>149</v>
      </c>
      <c r="D6" s="8">
        <v>34</v>
      </c>
      <c r="E6" s="8">
        <v>365</v>
      </c>
    </row>
    <row r="7" spans="1:5" x14ac:dyDescent="0.3">
      <c r="A7" s="10" t="s">
        <v>8373</v>
      </c>
      <c r="B7" s="8">
        <v>202</v>
      </c>
      <c r="C7" s="8">
        <v>106</v>
      </c>
      <c r="D7" s="8">
        <v>27</v>
      </c>
      <c r="E7" s="8">
        <v>335</v>
      </c>
    </row>
    <row r="8" spans="1:5" x14ac:dyDescent="0.3">
      <c r="A8" s="10" t="s">
        <v>8374</v>
      </c>
      <c r="B8" s="8">
        <v>180</v>
      </c>
      <c r="C8" s="8">
        <v>108</v>
      </c>
      <c r="D8" s="8">
        <v>28</v>
      </c>
      <c r="E8" s="8">
        <v>316</v>
      </c>
    </row>
    <row r="9" spans="1:5" x14ac:dyDescent="0.3">
      <c r="A9" s="10" t="s">
        <v>8375</v>
      </c>
      <c r="B9" s="8">
        <v>192</v>
      </c>
      <c r="C9" s="8">
        <v>102</v>
      </c>
      <c r="D9" s="8">
        <v>27</v>
      </c>
      <c r="E9" s="8">
        <v>321</v>
      </c>
    </row>
    <row r="10" spans="1:5" x14ac:dyDescent="0.3">
      <c r="A10" s="10" t="s">
        <v>8376</v>
      </c>
      <c r="B10" s="8">
        <v>234</v>
      </c>
      <c r="C10" s="8">
        <v>126</v>
      </c>
      <c r="D10" s="8">
        <v>26</v>
      </c>
      <c r="E10" s="8">
        <v>386</v>
      </c>
    </row>
    <row r="11" spans="1:5" x14ac:dyDescent="0.3">
      <c r="A11" s="10" t="s">
        <v>8377</v>
      </c>
      <c r="B11" s="8">
        <v>211</v>
      </c>
      <c r="C11" s="8">
        <v>147</v>
      </c>
      <c r="D11" s="8">
        <v>27</v>
      </c>
      <c r="E11" s="8">
        <v>385</v>
      </c>
    </row>
    <row r="12" spans="1:5" x14ac:dyDescent="0.3">
      <c r="A12" s="10" t="s">
        <v>8378</v>
      </c>
      <c r="B12" s="8">
        <v>194</v>
      </c>
      <c r="C12" s="8">
        <v>150</v>
      </c>
      <c r="D12" s="8">
        <v>43</v>
      </c>
      <c r="E12" s="8">
        <v>387</v>
      </c>
    </row>
    <row r="13" spans="1:5" x14ac:dyDescent="0.3">
      <c r="A13" s="10" t="s">
        <v>8367</v>
      </c>
      <c r="B13" s="8">
        <v>166</v>
      </c>
      <c r="C13" s="8">
        <v>134</v>
      </c>
      <c r="D13" s="8">
        <v>33</v>
      </c>
      <c r="E13" s="8">
        <v>333</v>
      </c>
    </row>
    <row r="14" spans="1:5" x14ac:dyDescent="0.3">
      <c r="A14" s="10" t="s">
        <v>8368</v>
      </c>
      <c r="B14" s="8">
        <v>147</v>
      </c>
      <c r="C14" s="8">
        <v>127</v>
      </c>
      <c r="D14" s="8">
        <v>24</v>
      </c>
      <c r="E14" s="8">
        <v>298</v>
      </c>
    </row>
    <row r="15" spans="1:5" x14ac:dyDescent="0.3">
      <c r="A15" s="10" t="s">
        <v>8369</v>
      </c>
      <c r="B15" s="8">
        <v>183</v>
      </c>
      <c r="C15" s="8">
        <v>149</v>
      </c>
      <c r="D15" s="8">
        <v>20</v>
      </c>
      <c r="E15" s="8">
        <v>352</v>
      </c>
    </row>
    <row r="16" spans="1:5" x14ac:dyDescent="0.3">
      <c r="A16" s="10" t="s">
        <v>8370</v>
      </c>
      <c r="B16" s="8">
        <v>183</v>
      </c>
      <c r="C16" s="8">
        <v>114</v>
      </c>
      <c r="D16" s="8">
        <v>37</v>
      </c>
      <c r="E16" s="8">
        <v>334</v>
      </c>
    </row>
    <row r="17" spans="1:5" x14ac:dyDescent="0.3">
      <c r="A17" s="10" t="s">
        <v>8371</v>
      </c>
      <c r="B17" s="8">
        <v>111</v>
      </c>
      <c r="C17" s="8">
        <v>118</v>
      </c>
      <c r="D17" s="8">
        <v>23</v>
      </c>
      <c r="E17" s="8">
        <v>252</v>
      </c>
    </row>
    <row r="18" spans="1:5" x14ac:dyDescent="0.3">
      <c r="A18" s="10" t="s">
        <v>8361</v>
      </c>
      <c r="B18" s="8">
        <v>2185</v>
      </c>
      <c r="C18" s="8">
        <v>1530</v>
      </c>
      <c r="D18" s="8">
        <v>349</v>
      </c>
      <c r="E18" s="8">
        <v>4064</v>
      </c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24ED7-7D84-4027-A595-EF554A6B671D}">
  <sheetPr codeName="Sheet8"/>
  <dimension ref="A2:O13"/>
  <sheetViews>
    <sheetView topLeftCell="A10" workbookViewId="0">
      <selection activeCell="K27" sqref="K27"/>
    </sheetView>
  </sheetViews>
  <sheetFormatPr defaultRowHeight="16.5" x14ac:dyDescent="0.3"/>
  <cols>
    <col min="1" max="1" width="11.75" customWidth="1"/>
    <col min="2" max="2" width="14.375" customWidth="1"/>
    <col min="3" max="3" width="5" customWidth="1"/>
    <col min="4" max="4" width="10.125" customWidth="1"/>
    <col min="5" max="5" width="7.125" customWidth="1"/>
    <col min="6" max="6" width="5" customWidth="1"/>
    <col min="7" max="7" width="9.75" customWidth="1"/>
    <col min="8" max="8" width="9.375" customWidth="1"/>
    <col min="9" max="9" width="5" customWidth="1"/>
    <col min="10" max="10" width="12" customWidth="1"/>
    <col min="11" max="11" width="5.5" customWidth="1"/>
    <col min="12" max="12" width="10.125" style="13" customWidth="1"/>
    <col min="13" max="13" width="8.125" style="13" customWidth="1"/>
    <col min="14" max="14" width="10.125" style="13" customWidth="1"/>
    <col min="15" max="15" width="9" style="13"/>
  </cols>
  <sheetData>
    <row r="2" spans="1:15" x14ac:dyDescent="0.3">
      <c r="A2" s="6" t="s">
        <v>8309</v>
      </c>
      <c r="B2" t="s">
        <v>8364</v>
      </c>
      <c r="L2" s="16" t="s">
        <v>8401</v>
      </c>
      <c r="M2" s="16" t="b">
        <v>0</v>
      </c>
      <c r="N2" s="16" t="b">
        <v>1</v>
      </c>
      <c r="O2" s="16" t="s">
        <v>8404</v>
      </c>
    </row>
    <row r="3" spans="1:15" x14ac:dyDescent="0.3">
      <c r="L3" s="17" t="s">
        <v>8219</v>
      </c>
      <c r="M3" s="17">
        <v>1699</v>
      </c>
      <c r="N3" s="17">
        <v>486</v>
      </c>
      <c r="O3" s="17">
        <v>2185</v>
      </c>
    </row>
    <row r="4" spans="1:15" x14ac:dyDescent="0.3">
      <c r="A4" s="6" t="s">
        <v>8362</v>
      </c>
      <c r="B4" s="6" t="s">
        <v>8363</v>
      </c>
      <c r="L4" s="17" t="s">
        <v>8221</v>
      </c>
      <c r="M4" s="17">
        <v>1464</v>
      </c>
      <c r="N4" s="17">
        <v>66</v>
      </c>
      <c r="O4" s="17">
        <v>1530</v>
      </c>
    </row>
    <row r="5" spans="1:15" x14ac:dyDescent="0.3">
      <c r="A5" s="6" t="s">
        <v>8360</v>
      </c>
      <c r="B5" t="s">
        <v>8380</v>
      </c>
      <c r="C5" t="s">
        <v>8381</v>
      </c>
      <c r="D5" t="s">
        <v>8361</v>
      </c>
      <c r="L5" s="17" t="s">
        <v>8220</v>
      </c>
      <c r="M5" s="17">
        <v>345</v>
      </c>
      <c r="N5" s="17">
        <v>4</v>
      </c>
      <c r="O5" s="17">
        <v>349</v>
      </c>
    </row>
    <row r="6" spans="1:15" x14ac:dyDescent="0.3">
      <c r="A6" s="7" t="s">
        <v>8219</v>
      </c>
      <c r="B6" s="8">
        <v>1699</v>
      </c>
      <c r="C6" s="8">
        <v>486</v>
      </c>
      <c r="D6" s="8">
        <v>2185</v>
      </c>
      <c r="L6" s="17" t="s">
        <v>8222</v>
      </c>
      <c r="M6" s="17">
        <v>49</v>
      </c>
      <c r="N6" s="17">
        <v>1</v>
      </c>
      <c r="O6" s="17">
        <v>50</v>
      </c>
    </row>
    <row r="7" spans="1:15" x14ac:dyDescent="0.3">
      <c r="A7" s="7" t="s">
        <v>8221</v>
      </c>
      <c r="B7" s="8">
        <v>1464</v>
      </c>
      <c r="C7" s="8">
        <v>66</v>
      </c>
      <c r="D7" s="8">
        <v>1530</v>
      </c>
      <c r="L7" s="16" t="s">
        <v>8361</v>
      </c>
      <c r="M7" s="16">
        <v>3557</v>
      </c>
      <c r="N7" s="16">
        <v>557</v>
      </c>
      <c r="O7" s="16">
        <v>4114</v>
      </c>
    </row>
    <row r="8" spans="1:15" x14ac:dyDescent="0.3">
      <c r="A8" s="7" t="s">
        <v>8220</v>
      </c>
      <c r="B8" s="8">
        <v>345</v>
      </c>
      <c r="C8" s="8">
        <v>4</v>
      </c>
      <c r="D8" s="8">
        <v>349</v>
      </c>
    </row>
    <row r="9" spans="1:15" x14ac:dyDescent="0.3">
      <c r="A9" s="7" t="s">
        <v>8222</v>
      </c>
      <c r="B9" s="8">
        <v>49</v>
      </c>
      <c r="C9" s="8">
        <v>1</v>
      </c>
      <c r="D9" s="8">
        <v>50</v>
      </c>
    </row>
    <row r="10" spans="1:15" x14ac:dyDescent="0.3">
      <c r="A10" s="7" t="s">
        <v>8361</v>
      </c>
      <c r="B10" s="8">
        <v>3557</v>
      </c>
      <c r="C10" s="8">
        <v>557</v>
      </c>
      <c r="D10" s="8">
        <v>4114</v>
      </c>
    </row>
    <row r="13" spans="1:15" x14ac:dyDescent="0.3">
      <c r="N13" s="13" t="s">
        <v>8382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15E3-7C67-4D37-ADD7-1843D8A94A8E}">
  <sheetPr codeName="Sheet9"/>
  <dimension ref="A3:L21"/>
  <sheetViews>
    <sheetView topLeftCell="A7" workbookViewId="0">
      <selection activeCell="L16" sqref="L16"/>
    </sheetView>
  </sheetViews>
  <sheetFormatPr defaultRowHeight="16.5" x14ac:dyDescent="0.3"/>
  <cols>
    <col min="1" max="1" width="11.75" customWidth="1"/>
    <col min="2" max="2" width="14.375" customWidth="1"/>
    <col min="3" max="3" width="5" customWidth="1"/>
    <col min="4" max="4" width="10.125" customWidth="1"/>
    <col min="5" max="5" width="8.625" customWidth="1"/>
    <col min="6" max="6" width="10.125" customWidth="1"/>
    <col min="8" max="8" width="10.125" customWidth="1"/>
  </cols>
  <sheetData>
    <row r="3" spans="1:12" x14ac:dyDescent="0.3">
      <c r="A3" s="6" t="s">
        <v>8362</v>
      </c>
      <c r="B3" s="6" t="s">
        <v>8363</v>
      </c>
      <c r="H3" s="17" t="s">
        <v>8401</v>
      </c>
      <c r="I3" s="17" t="b">
        <v>0</v>
      </c>
      <c r="J3" s="17" t="b">
        <v>1</v>
      </c>
      <c r="K3" s="17" t="s">
        <v>8404</v>
      </c>
    </row>
    <row r="4" spans="1:12" x14ac:dyDescent="0.3">
      <c r="A4" s="6" t="s">
        <v>8360</v>
      </c>
      <c r="B4" t="s">
        <v>8380</v>
      </c>
      <c r="C4" t="s">
        <v>8381</v>
      </c>
      <c r="D4" t="s">
        <v>8361</v>
      </c>
      <c r="H4" s="17" t="s">
        <v>8220</v>
      </c>
      <c r="I4" s="17">
        <v>349</v>
      </c>
      <c r="J4" s="17"/>
      <c r="K4" s="17">
        <v>349</v>
      </c>
    </row>
    <row r="5" spans="1:12" x14ac:dyDescent="0.3">
      <c r="A5" s="7" t="s">
        <v>8220</v>
      </c>
      <c r="B5" s="8">
        <v>349</v>
      </c>
      <c r="C5" s="8"/>
      <c r="D5" s="8">
        <v>349</v>
      </c>
      <c r="H5" s="17" t="s">
        <v>8221</v>
      </c>
      <c r="I5" s="17">
        <v>1530</v>
      </c>
      <c r="J5" s="17"/>
      <c r="K5" s="17">
        <v>1530</v>
      </c>
    </row>
    <row r="6" spans="1:12" x14ac:dyDescent="0.3">
      <c r="A6" s="7" t="s">
        <v>8221</v>
      </c>
      <c r="B6" s="8">
        <v>1530</v>
      </c>
      <c r="C6" s="8"/>
      <c r="D6" s="8">
        <v>1530</v>
      </c>
      <c r="H6" s="17" t="s">
        <v>8222</v>
      </c>
      <c r="I6" s="17">
        <v>50</v>
      </c>
      <c r="J6" s="17"/>
      <c r="K6" s="17">
        <v>50</v>
      </c>
    </row>
    <row r="7" spans="1:12" x14ac:dyDescent="0.3">
      <c r="A7" s="7" t="s">
        <v>8222</v>
      </c>
      <c r="B7" s="8">
        <v>50</v>
      </c>
      <c r="C7" s="8"/>
      <c r="D7" s="8">
        <v>50</v>
      </c>
      <c r="H7" s="17" t="s">
        <v>8219</v>
      </c>
      <c r="I7" s="17"/>
      <c r="J7" s="17">
        <v>2185</v>
      </c>
      <c r="K7" s="17">
        <v>2185</v>
      </c>
    </row>
    <row r="8" spans="1:12" x14ac:dyDescent="0.3">
      <c r="A8" s="7" t="s">
        <v>8219</v>
      </c>
      <c r="B8" s="8"/>
      <c r="C8" s="8">
        <v>2185</v>
      </c>
      <c r="D8" s="8">
        <v>2185</v>
      </c>
      <c r="H8" s="17" t="s">
        <v>8361</v>
      </c>
      <c r="I8" s="17">
        <v>1929</v>
      </c>
      <c r="J8" s="17">
        <v>2185</v>
      </c>
      <c r="K8" s="17">
        <v>4114</v>
      </c>
    </row>
    <row r="9" spans="1:12" x14ac:dyDescent="0.3">
      <c r="A9" s="7" t="s">
        <v>8361</v>
      </c>
      <c r="B9" s="8">
        <v>1929</v>
      </c>
      <c r="C9" s="8">
        <v>2185</v>
      </c>
      <c r="D9" s="8">
        <v>4114</v>
      </c>
    </row>
    <row r="14" spans="1:12" x14ac:dyDescent="0.3">
      <c r="L14" t="s">
        <v>8382</v>
      </c>
    </row>
    <row r="21" spans="11:11" x14ac:dyDescent="0.3">
      <c r="K21" t="s">
        <v>8382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457F8-871A-41A3-B4CF-E29E68F43FD7}">
  <sheetPr codeName="Sheet16"/>
  <dimension ref="A3:B13"/>
  <sheetViews>
    <sheetView workbookViewId="0">
      <selection activeCell="G16" sqref="G16"/>
    </sheetView>
  </sheetViews>
  <sheetFormatPr defaultRowHeight="16.5" x14ac:dyDescent="0.3"/>
  <cols>
    <col min="1" max="1" width="13.125" bestFit="1" customWidth="1"/>
    <col min="2" max="2" width="18.625" bestFit="1" customWidth="1"/>
  </cols>
  <sheetData>
    <row r="3" spans="1:2" x14ac:dyDescent="0.3">
      <c r="A3" s="6" t="s">
        <v>8360</v>
      </c>
      <c r="B3" t="s">
        <v>8407</v>
      </c>
    </row>
    <row r="4" spans="1:2" x14ac:dyDescent="0.3">
      <c r="A4" s="7" t="s">
        <v>8310</v>
      </c>
      <c r="B4" s="11">
        <v>0.12639766650461837</v>
      </c>
    </row>
    <row r="5" spans="1:2" x14ac:dyDescent="0.3">
      <c r="A5" s="7" t="s">
        <v>8336</v>
      </c>
      <c r="B5" s="11">
        <v>4.8614487117160911E-2</v>
      </c>
    </row>
    <row r="6" spans="1:2" x14ac:dyDescent="0.3">
      <c r="A6" s="7" t="s">
        <v>8333</v>
      </c>
      <c r="B6" s="11">
        <v>5.3475935828877004E-2</v>
      </c>
    </row>
    <row r="7" spans="1:2" x14ac:dyDescent="0.3">
      <c r="A7" s="7" t="s">
        <v>8331</v>
      </c>
      <c r="B7" s="11">
        <v>5.8337384540593099E-3</v>
      </c>
    </row>
    <row r="8" spans="1:2" x14ac:dyDescent="0.3">
      <c r="A8" s="7" t="s">
        <v>8325</v>
      </c>
      <c r="B8" s="11">
        <v>0.17015070491006321</v>
      </c>
    </row>
    <row r="9" spans="1:2" x14ac:dyDescent="0.3">
      <c r="A9" s="7" t="s">
        <v>8338</v>
      </c>
      <c r="B9" s="11">
        <v>5.3475935828877004E-2</v>
      </c>
    </row>
    <row r="10" spans="1:2" x14ac:dyDescent="0.3">
      <c r="A10" s="7" t="s">
        <v>8322</v>
      </c>
      <c r="B10" s="11">
        <v>5.7608167233835682E-2</v>
      </c>
    </row>
    <row r="11" spans="1:2" x14ac:dyDescent="0.3">
      <c r="A11" s="7" t="s">
        <v>8319</v>
      </c>
      <c r="B11" s="11">
        <v>0.14584346135148274</v>
      </c>
    </row>
    <row r="12" spans="1:2" x14ac:dyDescent="0.3">
      <c r="A12" s="7" t="s">
        <v>8317</v>
      </c>
      <c r="B12" s="11">
        <v>0.33859990277102575</v>
      </c>
    </row>
    <row r="13" spans="1:2" x14ac:dyDescent="0.3">
      <c r="A13" s="7" t="s">
        <v>8361</v>
      </c>
      <c r="B13" s="1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B9975-E96F-4AAE-93A6-B5DA012CCB3E}">
  <sheetPr codeName="Sheet17"/>
  <dimension ref="A3:K9"/>
  <sheetViews>
    <sheetView workbookViewId="0">
      <selection activeCell="H18" sqref="H18"/>
    </sheetView>
  </sheetViews>
  <sheetFormatPr defaultRowHeight="16.5" x14ac:dyDescent="0.3"/>
  <cols>
    <col min="1" max="1" width="13.5" bestFit="1" customWidth="1"/>
    <col min="2" max="2" width="16.625" bestFit="1" customWidth="1"/>
    <col min="3" max="3" width="6" bestFit="1" customWidth="1"/>
    <col min="4" max="4" width="7.125" bestFit="1" customWidth="1"/>
    <col min="5" max="5" width="10.25" bestFit="1" customWidth="1"/>
    <col min="6" max="6" width="7" bestFit="1" customWidth="1"/>
    <col min="7" max="7" width="13" bestFit="1" customWidth="1"/>
    <col min="8" max="8" width="10.25" bestFit="1" customWidth="1"/>
    <col min="9" max="9" width="11.5" bestFit="1" customWidth="1"/>
    <col min="10" max="10" width="7.375" bestFit="1" customWidth="1"/>
    <col min="11" max="11" width="11.5" bestFit="1" customWidth="1"/>
  </cols>
  <sheetData>
    <row r="3" spans="1:11" x14ac:dyDescent="0.3">
      <c r="A3" s="6" t="s">
        <v>8362</v>
      </c>
      <c r="B3" s="6" t="s">
        <v>8363</v>
      </c>
    </row>
    <row r="4" spans="1:11" x14ac:dyDescent="0.3">
      <c r="A4" s="6" t="s">
        <v>8360</v>
      </c>
      <c r="B4" t="s">
        <v>8310</v>
      </c>
      <c r="C4" t="s">
        <v>8336</v>
      </c>
      <c r="D4" t="s">
        <v>8333</v>
      </c>
      <c r="E4" t="s">
        <v>8331</v>
      </c>
      <c r="F4" t="s">
        <v>8325</v>
      </c>
      <c r="G4" t="s">
        <v>8338</v>
      </c>
      <c r="H4" t="s">
        <v>8322</v>
      </c>
      <c r="I4" t="s">
        <v>8319</v>
      </c>
      <c r="J4" t="s">
        <v>8317</v>
      </c>
      <c r="K4" t="s">
        <v>8361</v>
      </c>
    </row>
    <row r="5" spans="1:11" x14ac:dyDescent="0.3">
      <c r="A5" s="7" t="s">
        <v>8220</v>
      </c>
      <c r="B5" s="11">
        <v>9.7228974234321829E-3</v>
      </c>
      <c r="C5" s="11">
        <v>4.8614487117160914E-3</v>
      </c>
      <c r="D5" s="11">
        <v>0</v>
      </c>
      <c r="E5" s="11">
        <v>5.8337384540593099E-3</v>
      </c>
      <c r="F5" s="11">
        <v>4.8614487117160914E-3</v>
      </c>
      <c r="G5" s="11">
        <v>0</v>
      </c>
      <c r="H5" s="11">
        <v>7.2921730675741371E-3</v>
      </c>
      <c r="I5" s="11">
        <v>4.3266893534273217E-2</v>
      </c>
      <c r="J5" s="11">
        <v>8.9936801166747692E-3</v>
      </c>
      <c r="K5" s="11">
        <v>8.4832280019445788E-2</v>
      </c>
    </row>
    <row r="6" spans="1:11" x14ac:dyDescent="0.3">
      <c r="A6" s="7" t="s">
        <v>8221</v>
      </c>
      <c r="B6" s="11">
        <v>4.3753038405444825E-2</v>
      </c>
      <c r="C6" s="11">
        <v>3.4030140982012638E-2</v>
      </c>
      <c r="D6" s="11">
        <v>3.4030140982012638E-2</v>
      </c>
      <c r="E6" s="11">
        <v>0</v>
      </c>
      <c r="F6" s="11">
        <v>2.9168692270296549E-2</v>
      </c>
      <c r="G6" s="11">
        <v>2.8439474963539133E-2</v>
      </c>
      <c r="H6" s="11">
        <v>3.087019931939718E-2</v>
      </c>
      <c r="I6" s="11">
        <v>5.1774428779776373E-2</v>
      </c>
      <c r="J6" s="11">
        <v>0.11983471074380166</v>
      </c>
      <c r="K6" s="11">
        <v>0.37190082644628097</v>
      </c>
    </row>
    <row r="7" spans="1:11" x14ac:dyDescent="0.3">
      <c r="A7" s="7" t="s">
        <v>8222</v>
      </c>
      <c r="B7" s="11">
        <v>0</v>
      </c>
      <c r="C7" s="11">
        <v>1.4584346135148275E-3</v>
      </c>
      <c r="D7" s="11">
        <v>0</v>
      </c>
      <c r="E7" s="11">
        <v>0</v>
      </c>
      <c r="F7" s="11">
        <v>4.8614487117160914E-3</v>
      </c>
      <c r="G7" s="11">
        <v>0</v>
      </c>
      <c r="H7" s="11">
        <v>0</v>
      </c>
      <c r="I7" s="11">
        <v>0</v>
      </c>
      <c r="J7" s="11">
        <v>5.8337384540593099E-3</v>
      </c>
      <c r="K7" s="11">
        <v>1.2153621779290228E-2</v>
      </c>
    </row>
    <row r="8" spans="1:11" x14ac:dyDescent="0.3">
      <c r="A8" s="7" t="s">
        <v>8219</v>
      </c>
      <c r="B8" s="11">
        <v>7.292173067574137E-2</v>
      </c>
      <c r="C8" s="11">
        <v>8.2644628099173556E-3</v>
      </c>
      <c r="D8" s="11">
        <v>1.9445794846864366E-2</v>
      </c>
      <c r="E8" s="11">
        <v>0</v>
      </c>
      <c r="F8" s="11">
        <v>0.13125911521633446</v>
      </c>
      <c r="G8" s="11">
        <v>2.5036460865337871E-2</v>
      </c>
      <c r="H8" s="11">
        <v>1.9445794846864366E-2</v>
      </c>
      <c r="I8" s="11">
        <v>5.0802139037433157E-2</v>
      </c>
      <c r="J8" s="11">
        <v>0.20393777345649003</v>
      </c>
      <c r="K8" s="11">
        <v>0.53111327175498302</v>
      </c>
    </row>
    <row r="9" spans="1:11" x14ac:dyDescent="0.3">
      <c r="A9" s="7" t="s">
        <v>8361</v>
      </c>
      <c r="B9" s="11">
        <v>0.12639766650461837</v>
      </c>
      <c r="C9" s="11">
        <v>4.8614487117160911E-2</v>
      </c>
      <c r="D9" s="11">
        <v>5.3475935828877004E-2</v>
      </c>
      <c r="E9" s="11">
        <v>5.8337384540593099E-3</v>
      </c>
      <c r="F9" s="11">
        <v>0.17015070491006321</v>
      </c>
      <c r="G9" s="11">
        <v>5.3475935828877004E-2</v>
      </c>
      <c r="H9" s="11">
        <v>5.7608167233835682E-2</v>
      </c>
      <c r="I9" s="11">
        <v>0.14584346135148274</v>
      </c>
      <c r="J9" s="11">
        <v>0.33859990277102575</v>
      </c>
      <c r="K9" s="1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375D0-B844-47CE-BE96-ACC5D69B8174}">
  <sheetPr codeName="Sheet18"/>
  <dimension ref="A1:M1442"/>
  <sheetViews>
    <sheetView workbookViewId="0">
      <selection activeCell="C17" sqref="C17"/>
    </sheetView>
  </sheetViews>
  <sheetFormatPr defaultRowHeight="16.5" x14ac:dyDescent="0.3"/>
  <cols>
    <col min="1" max="1" width="16" bestFit="1" customWidth="1"/>
    <col min="2" max="2" width="16.625" style="19" bestFit="1" customWidth="1"/>
    <col min="3" max="3" width="9.375" style="19" bestFit="1" customWidth="1"/>
    <col min="4" max="4" width="8.375" style="19" bestFit="1" customWidth="1"/>
    <col min="5" max="5" width="10.125" style="19" bestFit="1" customWidth="1"/>
    <col min="6" max="6" width="11.5" style="19" bestFit="1" customWidth="1"/>
    <col min="7" max="13" width="4.375" bestFit="1" customWidth="1"/>
    <col min="14" max="14" width="5.375" bestFit="1" customWidth="1"/>
    <col min="15" max="21" width="4.375" bestFit="1" customWidth="1"/>
    <col min="22" max="22" width="5.375" bestFit="1" customWidth="1"/>
    <col min="23" max="24" width="4.375" bestFit="1" customWidth="1"/>
    <col min="25" max="25" width="5.375" bestFit="1" customWidth="1"/>
    <col min="26" max="27" width="4.375" bestFit="1" customWidth="1"/>
    <col min="28" max="28" width="5.375" bestFit="1" customWidth="1"/>
    <col min="29" max="31" width="4.375" bestFit="1" customWidth="1"/>
    <col min="32" max="33" width="5.375" bestFit="1" customWidth="1"/>
    <col min="34" max="38" width="4.375" bestFit="1" customWidth="1"/>
    <col min="39" max="39" width="6.375" bestFit="1" customWidth="1"/>
    <col min="40" max="44" width="4.375" bestFit="1" customWidth="1"/>
    <col min="45" max="45" width="5.375" bestFit="1" customWidth="1"/>
    <col min="46" max="46" width="4.375" bestFit="1" customWidth="1"/>
    <col min="47" max="47" width="5.375" bestFit="1" customWidth="1"/>
    <col min="48" max="53" width="4.375" bestFit="1" customWidth="1"/>
    <col min="54" max="54" width="5.375" bestFit="1" customWidth="1"/>
    <col min="55" max="56" width="4.375" bestFit="1" customWidth="1"/>
    <col min="57" max="57" width="5.375" bestFit="1" customWidth="1"/>
    <col min="58" max="60" width="4.375" bestFit="1" customWidth="1"/>
    <col min="61" max="61" width="5.375" bestFit="1" customWidth="1"/>
    <col min="62" max="63" width="4.375" bestFit="1" customWidth="1"/>
    <col min="64" max="64" width="5.375" bestFit="1" customWidth="1"/>
    <col min="65" max="69" width="4.375" bestFit="1" customWidth="1"/>
    <col min="70" max="70" width="6.375" bestFit="1" customWidth="1"/>
    <col min="71" max="73" width="4.875" bestFit="1" customWidth="1"/>
    <col min="74" max="74" width="5.375" bestFit="1" customWidth="1"/>
    <col min="75" max="76" width="4.875" bestFit="1" customWidth="1"/>
    <col min="77" max="78" width="5.375" bestFit="1" customWidth="1"/>
    <col min="79" max="85" width="4.875" bestFit="1" customWidth="1"/>
    <col min="86" max="86" width="6.375" bestFit="1" customWidth="1"/>
    <col min="87" max="89" width="4.875" bestFit="1" customWidth="1"/>
    <col min="90" max="90" width="7.875" bestFit="1" customWidth="1"/>
    <col min="91" max="95" width="4.875" bestFit="1" customWidth="1"/>
    <col min="96" max="96" width="5.375" bestFit="1" customWidth="1"/>
    <col min="97" max="101" width="4.875" bestFit="1" customWidth="1"/>
    <col min="102" max="102" width="7.875" bestFit="1" customWidth="1"/>
    <col min="103" max="103" width="4.875" bestFit="1" customWidth="1"/>
    <col min="104" max="104" width="6.375" bestFit="1" customWidth="1"/>
    <col min="105" max="106" width="4.875" bestFit="1" customWidth="1"/>
    <col min="107" max="107" width="5.375" bestFit="1" customWidth="1"/>
    <col min="108" max="116" width="4.875" bestFit="1" customWidth="1"/>
    <col min="117" max="117" width="6.375" bestFit="1" customWidth="1"/>
    <col min="118" max="124" width="4.875" bestFit="1" customWidth="1"/>
    <col min="125" max="125" width="5.375" bestFit="1" customWidth="1"/>
    <col min="126" max="134" width="4.875" bestFit="1" customWidth="1"/>
    <col min="135" max="135" width="6.375" bestFit="1" customWidth="1"/>
    <col min="136" max="142" width="4.875" bestFit="1" customWidth="1"/>
    <col min="143" max="143" width="5.375" bestFit="1" customWidth="1"/>
    <col min="144" max="149" width="4.875" bestFit="1" customWidth="1"/>
    <col min="150" max="150" width="5.375" bestFit="1" customWidth="1"/>
    <col min="151" max="164" width="4.875" bestFit="1" customWidth="1"/>
    <col min="165" max="165" width="6.375" bestFit="1" customWidth="1"/>
    <col min="166" max="175" width="4.875" bestFit="1" customWidth="1"/>
    <col min="176" max="176" width="5.375" bestFit="1" customWidth="1"/>
    <col min="177" max="184" width="4.875" bestFit="1" customWidth="1"/>
    <col min="185" max="185" width="6.375" bestFit="1" customWidth="1"/>
    <col min="186" max="191" width="4.875" bestFit="1" customWidth="1"/>
    <col min="192" max="192" width="5.375" bestFit="1" customWidth="1"/>
    <col min="193" max="193" width="7.875" bestFit="1" customWidth="1"/>
    <col min="194" max="199" width="4.875" bestFit="1" customWidth="1"/>
    <col min="200" max="200" width="5.375" bestFit="1" customWidth="1"/>
    <col min="201" max="204" width="4.875" bestFit="1" customWidth="1"/>
    <col min="205" max="205" width="5.375" bestFit="1" customWidth="1"/>
    <col min="206" max="209" width="4.875" bestFit="1" customWidth="1"/>
    <col min="210" max="210" width="5.375" bestFit="1" customWidth="1"/>
    <col min="211" max="213" width="4.875" bestFit="1" customWidth="1"/>
    <col min="214" max="214" width="5.375" bestFit="1" customWidth="1"/>
    <col min="215" max="219" width="4.875" bestFit="1" customWidth="1"/>
    <col min="220" max="220" width="5.375" bestFit="1" customWidth="1"/>
    <col min="221" max="224" width="4.875" bestFit="1" customWidth="1"/>
    <col min="225" max="225" width="5.375" bestFit="1" customWidth="1"/>
    <col min="226" max="231" width="4.875" bestFit="1" customWidth="1"/>
    <col min="232" max="232" width="5.375" bestFit="1" customWidth="1"/>
    <col min="233" max="241" width="4.875" bestFit="1" customWidth="1"/>
    <col min="242" max="242" width="6.375" bestFit="1" customWidth="1"/>
    <col min="243" max="274" width="5.875" bestFit="1" customWidth="1"/>
    <col min="275" max="275" width="6.375" bestFit="1" customWidth="1"/>
    <col min="276" max="296" width="5.875" bestFit="1" customWidth="1"/>
    <col min="297" max="297" width="6.375" bestFit="1" customWidth="1"/>
    <col min="298" max="307" width="5.875" bestFit="1" customWidth="1"/>
    <col min="308" max="308" width="6.375" bestFit="1" customWidth="1"/>
    <col min="309" max="350" width="5.875" bestFit="1" customWidth="1"/>
    <col min="351" max="351" width="6.375" bestFit="1" customWidth="1"/>
    <col min="352" max="383" width="5.875" bestFit="1" customWidth="1"/>
    <col min="384" max="430" width="6.875" bestFit="1" customWidth="1"/>
    <col min="431" max="442" width="7.875" bestFit="1" customWidth="1"/>
    <col min="443" max="445" width="8.875" bestFit="1" customWidth="1"/>
    <col min="446" max="446" width="9.875" bestFit="1" customWidth="1"/>
    <col min="447" max="447" width="11.5" bestFit="1" customWidth="1"/>
    <col min="448" max="450" width="5.875" bestFit="1" customWidth="1"/>
    <col min="451" max="452" width="11.875" bestFit="1" customWidth="1"/>
    <col min="453" max="453" width="5.875" bestFit="1" customWidth="1"/>
    <col min="454" max="454" width="4.875" bestFit="1" customWidth="1"/>
    <col min="455" max="455" width="11.875" bestFit="1" customWidth="1"/>
    <col min="456" max="456" width="4.875" bestFit="1" customWidth="1"/>
    <col min="457" max="460" width="5.875" bestFit="1" customWidth="1"/>
    <col min="461" max="462" width="11.875" bestFit="1" customWidth="1"/>
    <col min="463" max="465" width="5.875" bestFit="1" customWidth="1"/>
    <col min="466" max="466" width="4.875" bestFit="1" customWidth="1"/>
    <col min="467" max="469" width="5.875" bestFit="1" customWidth="1"/>
    <col min="470" max="470" width="11.875" bestFit="1" customWidth="1"/>
    <col min="471" max="471" width="5.875" bestFit="1" customWidth="1"/>
    <col min="472" max="472" width="7.875" bestFit="1" customWidth="1"/>
    <col min="473" max="478" width="5.875" bestFit="1" customWidth="1"/>
    <col min="479" max="479" width="4.875" bestFit="1" customWidth="1"/>
    <col min="480" max="481" width="5.875" bestFit="1" customWidth="1"/>
    <col min="482" max="482" width="4.875" bestFit="1" customWidth="1"/>
    <col min="483" max="484" width="5.875" bestFit="1" customWidth="1"/>
    <col min="485" max="485" width="11.875" bestFit="1" customWidth="1"/>
    <col min="486" max="487" width="5.875" bestFit="1" customWidth="1"/>
    <col min="488" max="488" width="11.875" bestFit="1" customWidth="1"/>
    <col min="489" max="489" width="4.875" bestFit="1" customWidth="1"/>
    <col min="490" max="496" width="5.875" bestFit="1" customWidth="1"/>
    <col min="497" max="497" width="4.875" bestFit="1" customWidth="1"/>
    <col min="498" max="506" width="5.875" bestFit="1" customWidth="1"/>
    <col min="507" max="507" width="11.875" bestFit="1" customWidth="1"/>
    <col min="508" max="508" width="5.875" bestFit="1" customWidth="1"/>
    <col min="509" max="509" width="6.875" bestFit="1" customWidth="1"/>
    <col min="510" max="512" width="5.875" bestFit="1" customWidth="1"/>
    <col min="513" max="513" width="4.875" bestFit="1" customWidth="1"/>
    <col min="514" max="515" width="5.875" bestFit="1" customWidth="1"/>
    <col min="516" max="516" width="3.875" bestFit="1" customWidth="1"/>
    <col min="517" max="517" width="11.875" bestFit="1" customWidth="1"/>
    <col min="518" max="524" width="5.875" bestFit="1" customWidth="1"/>
    <col min="525" max="525" width="6.875" bestFit="1" customWidth="1"/>
    <col min="526" max="526" width="5.875" bestFit="1" customWidth="1"/>
    <col min="527" max="527" width="4.875" bestFit="1" customWidth="1"/>
    <col min="528" max="534" width="5.875" bestFit="1" customWidth="1"/>
    <col min="535" max="535" width="6.875" bestFit="1" customWidth="1"/>
    <col min="536" max="540" width="5.875" bestFit="1" customWidth="1"/>
    <col min="541" max="541" width="4.875" bestFit="1" customWidth="1"/>
    <col min="542" max="542" width="11.875" bestFit="1" customWidth="1"/>
    <col min="543" max="543" width="4.875" bestFit="1" customWidth="1"/>
    <col min="544" max="546" width="5.875" bestFit="1" customWidth="1"/>
    <col min="547" max="547" width="6.875" bestFit="1" customWidth="1"/>
    <col min="548" max="549" width="5.875" bestFit="1" customWidth="1"/>
    <col min="550" max="550" width="4.875" bestFit="1" customWidth="1"/>
    <col min="551" max="560" width="5.875" bestFit="1" customWidth="1"/>
    <col min="561" max="561" width="4.875" bestFit="1" customWidth="1"/>
    <col min="562" max="569" width="5.875" bestFit="1" customWidth="1"/>
    <col min="570" max="570" width="6.875" bestFit="1" customWidth="1"/>
    <col min="571" max="572" width="4.875" bestFit="1" customWidth="1"/>
    <col min="573" max="573" width="5.875" bestFit="1" customWidth="1"/>
    <col min="574" max="574" width="4.875" bestFit="1" customWidth="1"/>
    <col min="575" max="578" width="5.875" bestFit="1" customWidth="1"/>
    <col min="579" max="579" width="11.875" bestFit="1" customWidth="1"/>
    <col min="580" max="581" width="5.875" bestFit="1" customWidth="1"/>
    <col min="582" max="582" width="4.875" bestFit="1" customWidth="1"/>
    <col min="583" max="585" width="5.875" bestFit="1" customWidth="1"/>
    <col min="586" max="586" width="6.875" bestFit="1" customWidth="1"/>
    <col min="587" max="587" width="5.875" bestFit="1" customWidth="1"/>
    <col min="588" max="588" width="4.875" bestFit="1" customWidth="1"/>
    <col min="589" max="590" width="5.875" bestFit="1" customWidth="1"/>
    <col min="591" max="591" width="6.875" bestFit="1" customWidth="1"/>
    <col min="592" max="592" width="5.875" bestFit="1" customWidth="1"/>
    <col min="593" max="593" width="6.875" bestFit="1" customWidth="1"/>
    <col min="594" max="606" width="5.875" bestFit="1" customWidth="1"/>
    <col min="607" max="607" width="4.875" bestFit="1" customWidth="1"/>
    <col min="608" max="616" width="5.875" bestFit="1" customWidth="1"/>
    <col min="617" max="617" width="6.875" bestFit="1" customWidth="1"/>
    <col min="618" max="619" width="5.875" bestFit="1" customWidth="1"/>
    <col min="620" max="620" width="4.875" bestFit="1" customWidth="1"/>
    <col min="621" max="621" width="5.875" bestFit="1" customWidth="1"/>
    <col min="622" max="622" width="3.875" bestFit="1" customWidth="1"/>
    <col min="623" max="623" width="5.875" bestFit="1" customWidth="1"/>
    <col min="624" max="624" width="4.875" bestFit="1" customWidth="1"/>
    <col min="625" max="629" width="5.875" bestFit="1" customWidth="1"/>
    <col min="630" max="630" width="6.875" bestFit="1" customWidth="1"/>
    <col min="631" max="639" width="5.875" bestFit="1" customWidth="1"/>
    <col min="640" max="641" width="4.875" bestFit="1" customWidth="1"/>
    <col min="642" max="644" width="5.875" bestFit="1" customWidth="1"/>
    <col min="645" max="645" width="4.875" bestFit="1" customWidth="1"/>
    <col min="646" max="650" width="5.875" bestFit="1" customWidth="1"/>
    <col min="651" max="651" width="4.875" bestFit="1" customWidth="1"/>
    <col min="652" max="652" width="5.875" bestFit="1" customWidth="1"/>
    <col min="653" max="653" width="4.875" bestFit="1" customWidth="1"/>
    <col min="654" max="655" width="5.875" bestFit="1" customWidth="1"/>
    <col min="656" max="656" width="6.875" bestFit="1" customWidth="1"/>
    <col min="657" max="658" width="5.875" bestFit="1" customWidth="1"/>
    <col min="659" max="659" width="6.875" bestFit="1" customWidth="1"/>
    <col min="660" max="661" width="5.875" bestFit="1" customWidth="1"/>
    <col min="662" max="662" width="4.875" bestFit="1" customWidth="1"/>
    <col min="663" max="663" width="6.875" bestFit="1" customWidth="1"/>
    <col min="664" max="666" width="5.875" bestFit="1" customWidth="1"/>
    <col min="667" max="667" width="6.875" bestFit="1" customWidth="1"/>
    <col min="668" max="669" width="5.875" bestFit="1" customWidth="1"/>
    <col min="670" max="670" width="4.875" bestFit="1" customWidth="1"/>
    <col min="671" max="673" width="5.875" bestFit="1" customWidth="1"/>
    <col min="674" max="674" width="6.875" bestFit="1" customWidth="1"/>
    <col min="675" max="675" width="5.875" bestFit="1" customWidth="1"/>
    <col min="676" max="677" width="6.875" bestFit="1" customWidth="1"/>
    <col min="678" max="678" width="5.875" bestFit="1" customWidth="1"/>
    <col min="679" max="679" width="6.875" bestFit="1" customWidth="1"/>
    <col min="680" max="683" width="5.875" bestFit="1" customWidth="1"/>
    <col min="684" max="684" width="6.875" bestFit="1" customWidth="1"/>
    <col min="685" max="689" width="5.875" bestFit="1" customWidth="1"/>
    <col min="690" max="691" width="4.875" bestFit="1" customWidth="1"/>
    <col min="692" max="692" width="6.875" bestFit="1" customWidth="1"/>
    <col min="693" max="695" width="5.875" bestFit="1" customWidth="1"/>
    <col min="696" max="696" width="6.875" bestFit="1" customWidth="1"/>
    <col min="697" max="701" width="5.875" bestFit="1" customWidth="1"/>
    <col min="702" max="702" width="4.875" bestFit="1" customWidth="1"/>
    <col min="703" max="704" width="5.875" bestFit="1" customWidth="1"/>
    <col min="705" max="706" width="6.875" bestFit="1" customWidth="1"/>
    <col min="707" max="707" width="5.875" bestFit="1" customWidth="1"/>
    <col min="708" max="710" width="6.875" bestFit="1" customWidth="1"/>
    <col min="711" max="711" width="4.875" bestFit="1" customWidth="1"/>
    <col min="712" max="712" width="6.875" bestFit="1" customWidth="1"/>
    <col min="713" max="714" width="5.875" bestFit="1" customWidth="1"/>
    <col min="715" max="715" width="15" bestFit="1" customWidth="1"/>
    <col min="716" max="716" width="11.875" bestFit="1" customWidth="1"/>
  </cols>
  <sheetData>
    <row r="1" spans="1:13" x14ac:dyDescent="0.3">
      <c r="B1"/>
    </row>
    <row r="3" spans="1:13" x14ac:dyDescent="0.3">
      <c r="A3" s="6" t="s">
        <v>8408</v>
      </c>
      <c r="B3" s="20" t="s">
        <v>8363</v>
      </c>
      <c r="C3" s="12"/>
      <c r="D3" s="12"/>
      <c r="E3" s="12"/>
      <c r="F3" s="12"/>
    </row>
    <row r="4" spans="1:13" x14ac:dyDescent="0.3">
      <c r="A4" s="6" t="s">
        <v>8360</v>
      </c>
      <c r="B4" t="s">
        <v>8220</v>
      </c>
      <c r="C4" t="s">
        <v>8221</v>
      </c>
      <c r="D4" t="s">
        <v>8222</v>
      </c>
      <c r="E4" t="s">
        <v>8219</v>
      </c>
      <c r="F4" s="12" t="s">
        <v>8361</v>
      </c>
    </row>
    <row r="5" spans="1:13" x14ac:dyDescent="0.3">
      <c r="A5" s="7" t="s">
        <v>8310</v>
      </c>
      <c r="B5" s="12">
        <v>2591988.9750000001</v>
      </c>
      <c r="C5" s="12">
        <v>167296.02777777778</v>
      </c>
      <c r="D5" s="12"/>
      <c r="E5" s="12">
        <v>14998.25</v>
      </c>
      <c r="F5" s="12">
        <v>265946.76730769232</v>
      </c>
    </row>
    <row r="6" spans="1:13" x14ac:dyDescent="0.3">
      <c r="A6" s="7" t="s">
        <v>8336</v>
      </c>
      <c r="B6" s="12">
        <v>37800</v>
      </c>
      <c r="C6" s="12">
        <v>31593.657142857144</v>
      </c>
      <c r="D6" s="12">
        <v>6167.833333333333</v>
      </c>
      <c r="E6" s="12">
        <v>14379.411764705883</v>
      </c>
      <c r="F6" s="12">
        <v>28525.095000000001</v>
      </c>
      <c r="M6" s="12"/>
    </row>
    <row r="7" spans="1:13" x14ac:dyDescent="0.3">
      <c r="A7" s="7" t="s">
        <v>8333</v>
      </c>
      <c r="B7" s="12"/>
      <c r="C7" s="12">
        <v>50976.457142857143</v>
      </c>
      <c r="D7" s="12"/>
      <c r="E7" s="12">
        <v>8405.3250000000007</v>
      </c>
      <c r="F7" s="12">
        <v>35496.045454545456</v>
      </c>
    </row>
    <row r="8" spans="1:13" x14ac:dyDescent="0.3">
      <c r="A8" s="7" t="s">
        <v>8331</v>
      </c>
      <c r="B8" s="12">
        <v>13368.125</v>
      </c>
      <c r="C8" s="12"/>
      <c r="D8" s="12"/>
      <c r="E8" s="12"/>
      <c r="F8" s="12">
        <v>13368.125</v>
      </c>
    </row>
    <row r="9" spans="1:13" x14ac:dyDescent="0.3">
      <c r="A9" s="7" t="s">
        <v>8325</v>
      </c>
      <c r="B9" s="12">
        <v>35159.75</v>
      </c>
      <c r="C9" s="12">
        <v>8420.2250000000004</v>
      </c>
      <c r="D9" s="12">
        <v>31467.75</v>
      </c>
      <c r="E9" s="12">
        <v>4695.8018888888892</v>
      </c>
      <c r="F9" s="12">
        <v>6969.5857428571426</v>
      </c>
    </row>
    <row r="10" spans="1:13" x14ac:dyDescent="0.3">
      <c r="A10" s="7" t="s">
        <v>8338</v>
      </c>
      <c r="B10" s="12"/>
      <c r="C10" s="12">
        <v>14510.008547008547</v>
      </c>
      <c r="D10" s="12"/>
      <c r="E10" s="12">
        <v>14338.184466019418</v>
      </c>
      <c r="F10" s="12">
        <v>14429.563636363637</v>
      </c>
    </row>
    <row r="11" spans="1:13" x14ac:dyDescent="0.3">
      <c r="A11" s="7" t="s">
        <v>8322</v>
      </c>
      <c r="B11" s="12">
        <v>844226</v>
      </c>
      <c r="C11" s="12">
        <v>19035.858267716536</v>
      </c>
      <c r="D11" s="12"/>
      <c r="E11" s="12">
        <v>9047.2000000000007</v>
      </c>
      <c r="F11" s="12">
        <v>120118.60759493671</v>
      </c>
    </row>
    <row r="12" spans="1:13" x14ac:dyDescent="0.3">
      <c r="A12" s="7" t="s">
        <v>8319</v>
      </c>
      <c r="B12" s="12">
        <v>91275.219101123599</v>
      </c>
      <c r="C12" s="12">
        <v>89713.215962441318</v>
      </c>
      <c r="D12" s="12"/>
      <c r="E12" s="12">
        <v>32129.994210526314</v>
      </c>
      <c r="F12" s="12">
        <v>70118.45465</v>
      </c>
    </row>
    <row r="13" spans="1:13" x14ac:dyDescent="0.3">
      <c r="A13" s="7" t="s">
        <v>8317</v>
      </c>
      <c r="B13" s="12">
        <v>911984.59459459456</v>
      </c>
      <c r="C13" s="12">
        <v>54246.67545638945</v>
      </c>
      <c r="D13" s="12">
        <v>12611.541666666666</v>
      </c>
      <c r="E13" s="12">
        <v>5300.4195470798568</v>
      </c>
      <c r="F13" s="12">
        <v>46831.852117731512</v>
      </c>
    </row>
    <row r="14" spans="1:13" x14ac:dyDescent="0.3">
      <c r="A14" s="7" t="s">
        <v>8361</v>
      </c>
      <c r="B14" s="12">
        <v>517985.06590257882</v>
      </c>
      <c r="C14" s="12">
        <v>60556.391503267972</v>
      </c>
      <c r="D14" s="12">
        <v>19380.78</v>
      </c>
      <c r="E14" s="12">
        <v>9866.9857254004564</v>
      </c>
      <c r="F14" s="12">
        <v>71938.859944093347</v>
      </c>
    </row>
    <row r="15" spans="1:13" x14ac:dyDescent="0.3">
      <c r="B15"/>
      <c r="C15"/>
      <c r="D15"/>
      <c r="E15"/>
      <c r="F15"/>
    </row>
    <row r="16" spans="1:13" x14ac:dyDescent="0.3">
      <c r="B16"/>
      <c r="C16"/>
      <c r="D16"/>
      <c r="E16"/>
      <c r="F16"/>
    </row>
    <row r="17" spans="2:6" x14ac:dyDescent="0.3">
      <c r="B17"/>
      <c r="C17"/>
      <c r="D17"/>
      <c r="E17"/>
      <c r="F17"/>
    </row>
    <row r="18" spans="2:6" x14ac:dyDescent="0.3">
      <c r="B18"/>
      <c r="C18"/>
      <c r="D18"/>
      <c r="E18"/>
      <c r="F18"/>
    </row>
    <row r="19" spans="2:6" x14ac:dyDescent="0.3">
      <c r="B19"/>
      <c r="C19"/>
      <c r="D19"/>
      <c r="E19"/>
      <c r="F19"/>
    </row>
    <row r="20" spans="2:6" x14ac:dyDescent="0.3">
      <c r="B20"/>
      <c r="C20"/>
      <c r="D20"/>
      <c r="E20"/>
      <c r="F20"/>
    </row>
    <row r="21" spans="2:6" x14ac:dyDescent="0.3">
      <c r="B21"/>
      <c r="C21"/>
      <c r="D21"/>
      <c r="E21"/>
      <c r="F21"/>
    </row>
    <row r="22" spans="2:6" x14ac:dyDescent="0.3">
      <c r="B22"/>
      <c r="C22"/>
      <c r="D22"/>
      <c r="E22"/>
      <c r="F22"/>
    </row>
    <row r="23" spans="2:6" x14ac:dyDescent="0.3">
      <c r="B23"/>
      <c r="C23"/>
      <c r="D23"/>
      <c r="E23"/>
      <c r="F23"/>
    </row>
    <row r="24" spans="2:6" x14ac:dyDescent="0.3">
      <c r="B24"/>
      <c r="C24"/>
      <c r="D24"/>
      <c r="E24"/>
      <c r="F24"/>
    </row>
    <row r="25" spans="2:6" x14ac:dyDescent="0.3">
      <c r="B25"/>
      <c r="C25"/>
      <c r="D25"/>
      <c r="E25"/>
      <c r="F25"/>
    </row>
    <row r="26" spans="2:6" x14ac:dyDescent="0.3">
      <c r="B26"/>
      <c r="C26"/>
      <c r="D26"/>
      <c r="E26"/>
      <c r="F26"/>
    </row>
    <row r="27" spans="2:6" x14ac:dyDescent="0.3">
      <c r="B27"/>
      <c r="C27"/>
      <c r="D27"/>
      <c r="E27"/>
      <c r="F27"/>
    </row>
    <row r="28" spans="2:6" x14ac:dyDescent="0.3">
      <c r="B28"/>
      <c r="C28"/>
      <c r="D28"/>
      <c r="E28"/>
      <c r="F28"/>
    </row>
    <row r="29" spans="2:6" x14ac:dyDescent="0.3">
      <c r="B29"/>
      <c r="C29"/>
      <c r="D29"/>
      <c r="E29"/>
      <c r="F29"/>
    </row>
    <row r="30" spans="2:6" x14ac:dyDescent="0.3">
      <c r="B30"/>
      <c r="C30"/>
      <c r="D30"/>
      <c r="E30"/>
      <c r="F30"/>
    </row>
    <row r="31" spans="2:6" x14ac:dyDescent="0.3">
      <c r="B31"/>
      <c r="C31"/>
      <c r="D31"/>
      <c r="E31"/>
      <c r="F31"/>
    </row>
    <row r="32" spans="2:6" x14ac:dyDescent="0.3">
      <c r="B32"/>
      <c r="C32"/>
      <c r="D32"/>
      <c r="E32"/>
      <c r="F32"/>
    </row>
    <row r="33" spans="2:6" x14ac:dyDescent="0.3">
      <c r="B33"/>
      <c r="C33"/>
      <c r="D33"/>
      <c r="E33"/>
      <c r="F33"/>
    </row>
    <row r="34" spans="2:6" x14ac:dyDescent="0.3">
      <c r="B34"/>
      <c r="C34"/>
      <c r="D34"/>
      <c r="E34"/>
      <c r="F34"/>
    </row>
    <row r="35" spans="2:6" x14ac:dyDescent="0.3">
      <c r="B35"/>
      <c r="C35"/>
      <c r="D35"/>
      <c r="E35"/>
      <c r="F35"/>
    </row>
    <row r="36" spans="2:6" x14ac:dyDescent="0.3">
      <c r="B36"/>
      <c r="C36"/>
      <c r="D36"/>
      <c r="E36"/>
      <c r="F36"/>
    </row>
    <row r="37" spans="2:6" x14ac:dyDescent="0.3">
      <c r="B37"/>
      <c r="C37"/>
      <c r="D37"/>
      <c r="E37"/>
      <c r="F37"/>
    </row>
    <row r="38" spans="2:6" x14ac:dyDescent="0.3">
      <c r="B38"/>
      <c r="C38"/>
      <c r="D38"/>
      <c r="E38"/>
      <c r="F38"/>
    </row>
    <row r="39" spans="2:6" x14ac:dyDescent="0.3">
      <c r="B39"/>
      <c r="C39"/>
      <c r="D39"/>
      <c r="E39"/>
      <c r="F39"/>
    </row>
    <row r="40" spans="2:6" x14ac:dyDescent="0.3">
      <c r="B40"/>
      <c r="C40"/>
      <c r="D40"/>
      <c r="E40"/>
      <c r="F40"/>
    </row>
    <row r="41" spans="2:6" x14ac:dyDescent="0.3">
      <c r="B41"/>
      <c r="C41"/>
      <c r="D41"/>
      <c r="E41"/>
      <c r="F41"/>
    </row>
    <row r="42" spans="2:6" x14ac:dyDescent="0.3">
      <c r="B42"/>
      <c r="C42"/>
      <c r="D42"/>
      <c r="E42"/>
      <c r="F42"/>
    </row>
    <row r="43" spans="2:6" x14ac:dyDescent="0.3">
      <c r="B43"/>
      <c r="C43"/>
      <c r="D43"/>
      <c r="E43"/>
      <c r="F43"/>
    </row>
    <row r="44" spans="2:6" x14ac:dyDescent="0.3">
      <c r="B44"/>
      <c r="C44"/>
      <c r="D44"/>
      <c r="E44"/>
      <c r="F44"/>
    </row>
    <row r="45" spans="2:6" x14ac:dyDescent="0.3">
      <c r="B45"/>
      <c r="C45"/>
      <c r="D45"/>
      <c r="E45"/>
      <c r="F45"/>
    </row>
    <row r="46" spans="2:6" x14ac:dyDescent="0.3">
      <c r="B46"/>
      <c r="C46"/>
      <c r="D46"/>
      <c r="E46"/>
      <c r="F46"/>
    </row>
    <row r="47" spans="2:6" x14ac:dyDescent="0.3">
      <c r="B47"/>
      <c r="C47"/>
      <c r="D47"/>
      <c r="E47"/>
      <c r="F47"/>
    </row>
    <row r="48" spans="2:6" x14ac:dyDescent="0.3">
      <c r="B48"/>
      <c r="C48"/>
      <c r="D48"/>
      <c r="E48"/>
      <c r="F48"/>
    </row>
    <row r="49" spans="2:6" x14ac:dyDescent="0.3">
      <c r="B49"/>
      <c r="C49"/>
      <c r="D49"/>
      <c r="E49"/>
      <c r="F49"/>
    </row>
    <row r="50" spans="2:6" x14ac:dyDescent="0.3">
      <c r="B50"/>
      <c r="C50"/>
      <c r="D50"/>
      <c r="E50"/>
      <c r="F50"/>
    </row>
    <row r="51" spans="2:6" x14ac:dyDescent="0.3">
      <c r="B51"/>
      <c r="C51"/>
      <c r="D51"/>
      <c r="E51"/>
      <c r="F51"/>
    </row>
    <row r="52" spans="2:6" x14ac:dyDescent="0.3">
      <c r="B52"/>
      <c r="C52"/>
      <c r="D52"/>
      <c r="E52"/>
      <c r="F52"/>
    </row>
    <row r="53" spans="2:6" x14ac:dyDescent="0.3">
      <c r="B53"/>
      <c r="C53"/>
      <c r="D53"/>
      <c r="E53"/>
      <c r="F53"/>
    </row>
    <row r="54" spans="2:6" x14ac:dyDescent="0.3">
      <c r="B54"/>
      <c r="C54"/>
      <c r="D54"/>
      <c r="E54"/>
      <c r="F54"/>
    </row>
    <row r="55" spans="2:6" x14ac:dyDescent="0.3">
      <c r="B55"/>
      <c r="C55"/>
      <c r="D55"/>
      <c r="E55"/>
      <c r="F55"/>
    </row>
    <row r="56" spans="2:6" x14ac:dyDescent="0.3">
      <c r="B56"/>
      <c r="C56"/>
      <c r="D56"/>
      <c r="E56"/>
      <c r="F56"/>
    </row>
    <row r="57" spans="2:6" x14ac:dyDescent="0.3">
      <c r="B57"/>
      <c r="C57"/>
      <c r="D57"/>
      <c r="E57"/>
      <c r="F57"/>
    </row>
    <row r="58" spans="2:6" x14ac:dyDescent="0.3">
      <c r="B58"/>
      <c r="C58"/>
      <c r="D58"/>
      <c r="E58"/>
      <c r="F58"/>
    </row>
    <row r="59" spans="2:6" x14ac:dyDescent="0.3">
      <c r="B59"/>
      <c r="C59"/>
      <c r="D59"/>
      <c r="E59"/>
      <c r="F59"/>
    </row>
    <row r="60" spans="2:6" x14ac:dyDescent="0.3">
      <c r="B60"/>
      <c r="C60"/>
      <c r="D60"/>
      <c r="E60"/>
      <c r="F60"/>
    </row>
    <row r="61" spans="2:6" x14ac:dyDescent="0.3">
      <c r="B61"/>
      <c r="C61"/>
      <c r="D61"/>
      <c r="E61"/>
      <c r="F61"/>
    </row>
    <row r="62" spans="2:6" x14ac:dyDescent="0.3">
      <c r="B62"/>
      <c r="C62"/>
      <c r="D62"/>
      <c r="E62"/>
      <c r="F62"/>
    </row>
    <row r="63" spans="2:6" x14ac:dyDescent="0.3">
      <c r="B63"/>
      <c r="C63"/>
      <c r="D63"/>
      <c r="E63"/>
      <c r="F63"/>
    </row>
    <row r="64" spans="2:6" x14ac:dyDescent="0.3">
      <c r="B64"/>
      <c r="C64"/>
      <c r="D64"/>
      <c r="E64"/>
      <c r="F64"/>
    </row>
    <row r="65" spans="2:6" x14ac:dyDescent="0.3">
      <c r="B65"/>
      <c r="C65"/>
      <c r="D65"/>
      <c r="E65"/>
      <c r="F65"/>
    </row>
    <row r="66" spans="2:6" x14ac:dyDescent="0.3">
      <c r="B66"/>
      <c r="C66"/>
      <c r="D66"/>
      <c r="E66"/>
      <c r="F66"/>
    </row>
    <row r="67" spans="2:6" x14ac:dyDescent="0.3">
      <c r="B67"/>
      <c r="C67"/>
      <c r="D67"/>
      <c r="E67"/>
      <c r="F67"/>
    </row>
    <row r="68" spans="2:6" x14ac:dyDescent="0.3">
      <c r="B68"/>
      <c r="C68"/>
      <c r="D68"/>
      <c r="E68"/>
      <c r="F68"/>
    </row>
    <row r="69" spans="2:6" x14ac:dyDescent="0.3">
      <c r="B69"/>
      <c r="C69"/>
      <c r="D69"/>
      <c r="E69"/>
      <c r="F69"/>
    </row>
    <row r="70" spans="2:6" x14ac:dyDescent="0.3">
      <c r="B70"/>
      <c r="C70"/>
      <c r="D70"/>
      <c r="E70"/>
      <c r="F70"/>
    </row>
    <row r="71" spans="2:6" x14ac:dyDescent="0.3">
      <c r="B71"/>
      <c r="C71"/>
      <c r="D71"/>
      <c r="E71"/>
      <c r="F71"/>
    </row>
    <row r="72" spans="2:6" x14ac:dyDescent="0.3">
      <c r="B72"/>
      <c r="C72"/>
      <c r="D72"/>
      <c r="E72"/>
      <c r="F72"/>
    </row>
    <row r="73" spans="2:6" x14ac:dyDescent="0.3">
      <c r="B73"/>
      <c r="C73"/>
      <c r="D73"/>
      <c r="E73"/>
      <c r="F73"/>
    </row>
    <row r="74" spans="2:6" x14ac:dyDescent="0.3">
      <c r="B74"/>
      <c r="C74"/>
      <c r="D74"/>
      <c r="E74"/>
      <c r="F74"/>
    </row>
    <row r="75" spans="2:6" x14ac:dyDescent="0.3">
      <c r="B75"/>
      <c r="C75"/>
      <c r="D75"/>
      <c r="E75"/>
      <c r="F75"/>
    </row>
    <row r="76" spans="2:6" x14ac:dyDescent="0.3">
      <c r="B76"/>
      <c r="C76"/>
      <c r="D76"/>
      <c r="E76"/>
      <c r="F76"/>
    </row>
    <row r="77" spans="2:6" x14ac:dyDescent="0.3">
      <c r="B77"/>
      <c r="C77"/>
      <c r="D77"/>
      <c r="E77"/>
      <c r="F77"/>
    </row>
    <row r="78" spans="2:6" x14ac:dyDescent="0.3">
      <c r="B78"/>
      <c r="C78"/>
      <c r="D78"/>
      <c r="E78"/>
      <c r="F78"/>
    </row>
    <row r="79" spans="2:6" x14ac:dyDescent="0.3">
      <c r="B79"/>
      <c r="C79"/>
      <c r="D79"/>
      <c r="E79"/>
      <c r="F79"/>
    </row>
    <row r="80" spans="2:6" x14ac:dyDescent="0.3">
      <c r="B80"/>
      <c r="C80"/>
      <c r="D80"/>
      <c r="E80"/>
      <c r="F80"/>
    </row>
    <row r="81" spans="2:6" x14ac:dyDescent="0.3">
      <c r="B81"/>
      <c r="C81"/>
      <c r="D81"/>
      <c r="E81"/>
      <c r="F81"/>
    </row>
    <row r="82" spans="2:6" x14ac:dyDescent="0.3">
      <c r="B82"/>
      <c r="C82"/>
      <c r="D82"/>
      <c r="E82"/>
      <c r="F82"/>
    </row>
    <row r="83" spans="2:6" x14ac:dyDescent="0.3">
      <c r="B83"/>
      <c r="C83"/>
      <c r="D83"/>
      <c r="E83"/>
      <c r="F83"/>
    </row>
    <row r="84" spans="2:6" x14ac:dyDescent="0.3">
      <c r="B84"/>
      <c r="C84"/>
      <c r="D84"/>
      <c r="E84"/>
      <c r="F84"/>
    </row>
    <row r="85" spans="2:6" x14ac:dyDescent="0.3">
      <c r="B85"/>
      <c r="C85"/>
      <c r="D85"/>
      <c r="E85"/>
      <c r="F85"/>
    </row>
    <row r="86" spans="2:6" x14ac:dyDescent="0.3">
      <c r="B86"/>
      <c r="C86"/>
      <c r="D86"/>
      <c r="E86"/>
      <c r="F86"/>
    </row>
    <row r="87" spans="2:6" x14ac:dyDescent="0.3">
      <c r="B87"/>
      <c r="C87"/>
      <c r="D87"/>
      <c r="E87"/>
      <c r="F87"/>
    </row>
    <row r="88" spans="2:6" x14ac:dyDescent="0.3">
      <c r="B88"/>
      <c r="C88"/>
      <c r="D88"/>
      <c r="E88"/>
      <c r="F88"/>
    </row>
    <row r="89" spans="2:6" x14ac:dyDescent="0.3">
      <c r="B89"/>
      <c r="C89"/>
      <c r="D89"/>
      <c r="E89"/>
      <c r="F89"/>
    </row>
    <row r="90" spans="2:6" x14ac:dyDescent="0.3">
      <c r="B90"/>
      <c r="C90"/>
      <c r="D90"/>
      <c r="E90"/>
      <c r="F90"/>
    </row>
    <row r="91" spans="2:6" x14ac:dyDescent="0.3">
      <c r="B91"/>
      <c r="C91"/>
      <c r="D91"/>
      <c r="E91"/>
      <c r="F91"/>
    </row>
    <row r="92" spans="2:6" x14ac:dyDescent="0.3">
      <c r="B92"/>
      <c r="C92"/>
      <c r="D92"/>
      <c r="E92"/>
      <c r="F92"/>
    </row>
    <row r="93" spans="2:6" x14ac:dyDescent="0.3">
      <c r="B93"/>
      <c r="C93"/>
      <c r="D93"/>
      <c r="E93"/>
      <c r="F93"/>
    </row>
    <row r="94" spans="2:6" x14ac:dyDescent="0.3">
      <c r="B94"/>
      <c r="C94"/>
      <c r="D94"/>
      <c r="E94"/>
      <c r="F94"/>
    </row>
    <row r="95" spans="2:6" x14ac:dyDescent="0.3">
      <c r="B95"/>
      <c r="C95"/>
      <c r="D95"/>
      <c r="E95"/>
      <c r="F95"/>
    </row>
    <row r="96" spans="2:6" x14ac:dyDescent="0.3">
      <c r="B96"/>
      <c r="C96"/>
      <c r="D96"/>
      <c r="E96"/>
      <c r="F96"/>
    </row>
    <row r="97" spans="2:6" x14ac:dyDescent="0.3">
      <c r="B97"/>
      <c r="C97"/>
      <c r="D97"/>
      <c r="E97"/>
      <c r="F97"/>
    </row>
    <row r="98" spans="2:6" x14ac:dyDescent="0.3">
      <c r="B98"/>
      <c r="C98"/>
      <c r="D98"/>
      <c r="E98"/>
      <c r="F98"/>
    </row>
    <row r="99" spans="2:6" x14ac:dyDescent="0.3">
      <c r="B99"/>
      <c r="C99"/>
      <c r="D99"/>
      <c r="E99"/>
      <c r="F99"/>
    </row>
    <row r="100" spans="2:6" x14ac:dyDescent="0.3">
      <c r="B100"/>
      <c r="C100"/>
      <c r="D100"/>
      <c r="E100"/>
      <c r="F100"/>
    </row>
    <row r="101" spans="2:6" x14ac:dyDescent="0.3">
      <c r="B101"/>
      <c r="C101"/>
      <c r="D101"/>
      <c r="E101"/>
      <c r="F101"/>
    </row>
    <row r="102" spans="2:6" x14ac:dyDescent="0.3">
      <c r="B102"/>
      <c r="C102"/>
      <c r="D102"/>
      <c r="E102"/>
      <c r="F102"/>
    </row>
    <row r="103" spans="2:6" x14ac:dyDescent="0.3">
      <c r="B103"/>
      <c r="C103"/>
      <c r="D103"/>
      <c r="E103"/>
      <c r="F103"/>
    </row>
    <row r="104" spans="2:6" x14ac:dyDescent="0.3">
      <c r="B104"/>
      <c r="C104"/>
      <c r="D104"/>
      <c r="E104"/>
      <c r="F104"/>
    </row>
    <row r="105" spans="2:6" x14ac:dyDescent="0.3">
      <c r="B105"/>
      <c r="C105"/>
      <c r="D105"/>
      <c r="E105"/>
      <c r="F105"/>
    </row>
    <row r="106" spans="2:6" x14ac:dyDescent="0.3">
      <c r="B106"/>
      <c r="C106"/>
      <c r="D106"/>
      <c r="E106"/>
      <c r="F106"/>
    </row>
    <row r="107" spans="2:6" x14ac:dyDescent="0.3">
      <c r="B107"/>
      <c r="C107"/>
      <c r="D107"/>
      <c r="E107"/>
      <c r="F107"/>
    </row>
    <row r="108" spans="2:6" x14ac:dyDescent="0.3">
      <c r="B108"/>
      <c r="C108"/>
      <c r="D108"/>
      <c r="E108"/>
      <c r="F108"/>
    </row>
    <row r="109" spans="2:6" x14ac:dyDescent="0.3">
      <c r="B109"/>
      <c r="C109"/>
      <c r="D109"/>
      <c r="E109"/>
      <c r="F109"/>
    </row>
    <row r="110" spans="2:6" x14ac:dyDescent="0.3">
      <c r="B110"/>
      <c r="C110"/>
      <c r="D110"/>
      <c r="E110"/>
      <c r="F110"/>
    </row>
    <row r="111" spans="2:6" x14ac:dyDescent="0.3">
      <c r="B111"/>
      <c r="C111"/>
      <c r="D111"/>
      <c r="E111"/>
      <c r="F111"/>
    </row>
    <row r="112" spans="2:6" x14ac:dyDescent="0.3">
      <c r="B112"/>
      <c r="C112"/>
      <c r="D112"/>
      <c r="E112"/>
      <c r="F112"/>
    </row>
    <row r="113" spans="2:6" x14ac:dyDescent="0.3">
      <c r="B113"/>
      <c r="C113"/>
      <c r="D113"/>
      <c r="E113"/>
      <c r="F113"/>
    </row>
    <row r="114" spans="2:6" x14ac:dyDescent="0.3">
      <c r="B114"/>
      <c r="C114"/>
      <c r="D114"/>
      <c r="E114"/>
      <c r="F114"/>
    </row>
    <row r="115" spans="2:6" x14ac:dyDescent="0.3">
      <c r="B115"/>
      <c r="C115"/>
      <c r="D115"/>
      <c r="E115"/>
      <c r="F115"/>
    </row>
    <row r="116" spans="2:6" x14ac:dyDescent="0.3">
      <c r="B116"/>
      <c r="C116"/>
      <c r="D116"/>
      <c r="E116"/>
      <c r="F116"/>
    </row>
    <row r="117" spans="2:6" x14ac:dyDescent="0.3">
      <c r="B117"/>
      <c r="C117"/>
      <c r="D117"/>
      <c r="E117"/>
      <c r="F117"/>
    </row>
    <row r="118" spans="2:6" x14ac:dyDescent="0.3">
      <c r="B118"/>
      <c r="C118"/>
      <c r="D118"/>
      <c r="E118"/>
      <c r="F118"/>
    </row>
    <row r="119" spans="2:6" x14ac:dyDescent="0.3">
      <c r="B119"/>
      <c r="C119"/>
      <c r="D119"/>
      <c r="E119"/>
      <c r="F119"/>
    </row>
    <row r="120" spans="2:6" x14ac:dyDescent="0.3">
      <c r="B120"/>
      <c r="C120"/>
      <c r="D120"/>
      <c r="E120"/>
      <c r="F120"/>
    </row>
    <row r="121" spans="2:6" x14ac:dyDescent="0.3">
      <c r="B121"/>
      <c r="C121"/>
      <c r="D121"/>
      <c r="E121"/>
      <c r="F121"/>
    </row>
    <row r="122" spans="2:6" x14ac:dyDescent="0.3">
      <c r="B122"/>
      <c r="C122"/>
      <c r="D122"/>
      <c r="E122"/>
      <c r="F122"/>
    </row>
    <row r="123" spans="2:6" x14ac:dyDescent="0.3">
      <c r="B123"/>
      <c r="C123"/>
      <c r="D123"/>
      <c r="E123"/>
      <c r="F123"/>
    </row>
    <row r="124" spans="2:6" x14ac:dyDescent="0.3">
      <c r="B124"/>
      <c r="C124"/>
      <c r="D124"/>
      <c r="E124"/>
      <c r="F124"/>
    </row>
    <row r="125" spans="2:6" x14ac:dyDescent="0.3">
      <c r="B125"/>
      <c r="C125"/>
      <c r="D125"/>
      <c r="E125"/>
      <c r="F125"/>
    </row>
    <row r="126" spans="2:6" x14ac:dyDescent="0.3">
      <c r="B126"/>
      <c r="C126"/>
      <c r="D126"/>
      <c r="E126"/>
      <c r="F126"/>
    </row>
    <row r="127" spans="2:6" x14ac:dyDescent="0.3">
      <c r="B127"/>
      <c r="C127"/>
      <c r="D127"/>
      <c r="E127"/>
      <c r="F127"/>
    </row>
    <row r="128" spans="2:6" x14ac:dyDescent="0.3">
      <c r="B128"/>
      <c r="C128"/>
      <c r="D128"/>
      <c r="E128"/>
      <c r="F128"/>
    </row>
    <row r="129" spans="2:6" x14ac:dyDescent="0.3">
      <c r="B129"/>
      <c r="C129"/>
      <c r="D129"/>
      <c r="E129"/>
      <c r="F129"/>
    </row>
    <row r="130" spans="2:6" x14ac:dyDescent="0.3">
      <c r="B130"/>
      <c r="C130"/>
      <c r="D130"/>
      <c r="E130"/>
      <c r="F130"/>
    </row>
    <row r="131" spans="2:6" x14ac:dyDescent="0.3">
      <c r="B131"/>
      <c r="C131"/>
      <c r="D131"/>
      <c r="E131"/>
      <c r="F131"/>
    </row>
    <row r="132" spans="2:6" x14ac:dyDescent="0.3">
      <c r="B132"/>
      <c r="C132"/>
      <c r="D132"/>
      <c r="E132"/>
      <c r="F132"/>
    </row>
    <row r="133" spans="2:6" x14ac:dyDescent="0.3">
      <c r="B133"/>
      <c r="C133"/>
      <c r="D133"/>
      <c r="E133"/>
      <c r="F133"/>
    </row>
    <row r="134" spans="2:6" x14ac:dyDescent="0.3">
      <c r="B134"/>
      <c r="C134"/>
      <c r="D134"/>
      <c r="E134"/>
      <c r="F134"/>
    </row>
    <row r="135" spans="2:6" x14ac:dyDescent="0.3">
      <c r="B135"/>
      <c r="C135"/>
      <c r="D135"/>
      <c r="E135"/>
      <c r="F135"/>
    </row>
    <row r="136" spans="2:6" x14ac:dyDescent="0.3">
      <c r="B136"/>
      <c r="C136"/>
      <c r="D136"/>
      <c r="E136"/>
      <c r="F136"/>
    </row>
    <row r="137" spans="2:6" x14ac:dyDescent="0.3">
      <c r="B137"/>
      <c r="C137"/>
      <c r="D137"/>
      <c r="E137"/>
      <c r="F137"/>
    </row>
    <row r="138" spans="2:6" x14ac:dyDescent="0.3">
      <c r="B138"/>
      <c r="C138"/>
      <c r="D138"/>
      <c r="E138"/>
      <c r="F138"/>
    </row>
    <row r="139" spans="2:6" x14ac:dyDescent="0.3">
      <c r="B139"/>
      <c r="C139"/>
      <c r="D139"/>
      <c r="E139"/>
      <c r="F139"/>
    </row>
    <row r="140" spans="2:6" x14ac:dyDescent="0.3">
      <c r="B140"/>
      <c r="C140"/>
      <c r="D140"/>
      <c r="E140"/>
      <c r="F140"/>
    </row>
    <row r="141" spans="2:6" x14ac:dyDescent="0.3">
      <c r="B141"/>
      <c r="C141"/>
      <c r="D141"/>
      <c r="E141"/>
      <c r="F141"/>
    </row>
    <row r="142" spans="2:6" x14ac:dyDescent="0.3">
      <c r="B142"/>
      <c r="C142"/>
      <c r="D142"/>
      <c r="E142"/>
      <c r="F142"/>
    </row>
    <row r="143" spans="2:6" x14ac:dyDescent="0.3">
      <c r="B143"/>
      <c r="C143"/>
      <c r="D143"/>
      <c r="E143"/>
      <c r="F143"/>
    </row>
    <row r="144" spans="2:6" x14ac:dyDescent="0.3">
      <c r="B144"/>
      <c r="C144"/>
      <c r="D144"/>
      <c r="E144"/>
      <c r="F144"/>
    </row>
    <row r="145" spans="2:6" x14ac:dyDescent="0.3">
      <c r="B145"/>
      <c r="C145"/>
      <c r="D145"/>
      <c r="E145"/>
      <c r="F145"/>
    </row>
    <row r="146" spans="2:6" x14ac:dyDescent="0.3">
      <c r="B146"/>
      <c r="C146"/>
      <c r="D146"/>
      <c r="E146"/>
      <c r="F146"/>
    </row>
    <row r="147" spans="2:6" x14ac:dyDescent="0.3">
      <c r="B147"/>
      <c r="C147"/>
      <c r="D147"/>
      <c r="E147"/>
      <c r="F147"/>
    </row>
    <row r="148" spans="2:6" x14ac:dyDescent="0.3">
      <c r="B148"/>
      <c r="C148"/>
      <c r="D148"/>
      <c r="E148"/>
      <c r="F148"/>
    </row>
    <row r="149" spans="2:6" x14ac:dyDescent="0.3">
      <c r="B149"/>
      <c r="C149"/>
      <c r="D149"/>
      <c r="E149"/>
      <c r="F149"/>
    </row>
    <row r="150" spans="2:6" x14ac:dyDescent="0.3">
      <c r="B150"/>
      <c r="C150"/>
      <c r="D150"/>
      <c r="E150"/>
      <c r="F150"/>
    </row>
    <row r="151" spans="2:6" x14ac:dyDescent="0.3">
      <c r="B151"/>
      <c r="C151"/>
      <c r="D151"/>
      <c r="E151"/>
      <c r="F151"/>
    </row>
    <row r="152" spans="2:6" x14ac:dyDescent="0.3">
      <c r="B152"/>
      <c r="C152"/>
      <c r="D152"/>
      <c r="E152"/>
      <c r="F152"/>
    </row>
    <row r="153" spans="2:6" x14ac:dyDescent="0.3">
      <c r="B153"/>
      <c r="C153"/>
      <c r="D153"/>
      <c r="E153"/>
      <c r="F153"/>
    </row>
    <row r="154" spans="2:6" x14ac:dyDescent="0.3">
      <c r="B154"/>
      <c r="C154"/>
      <c r="D154"/>
      <c r="E154"/>
      <c r="F154"/>
    </row>
    <row r="155" spans="2:6" x14ac:dyDescent="0.3">
      <c r="B155"/>
      <c r="C155"/>
      <c r="D155"/>
      <c r="E155"/>
      <c r="F155"/>
    </row>
    <row r="156" spans="2:6" x14ac:dyDescent="0.3">
      <c r="B156"/>
      <c r="C156"/>
      <c r="D156"/>
      <c r="E156"/>
      <c r="F156"/>
    </row>
    <row r="157" spans="2:6" x14ac:dyDescent="0.3">
      <c r="B157"/>
      <c r="C157"/>
      <c r="D157"/>
      <c r="E157"/>
      <c r="F157"/>
    </row>
    <row r="158" spans="2:6" x14ac:dyDescent="0.3">
      <c r="B158"/>
      <c r="C158"/>
      <c r="D158"/>
      <c r="E158"/>
      <c r="F158"/>
    </row>
    <row r="159" spans="2:6" x14ac:dyDescent="0.3">
      <c r="B159"/>
      <c r="C159"/>
      <c r="D159"/>
      <c r="E159"/>
      <c r="F159"/>
    </row>
    <row r="160" spans="2:6" x14ac:dyDescent="0.3">
      <c r="B160"/>
      <c r="C160"/>
      <c r="D160"/>
      <c r="E160"/>
      <c r="F160"/>
    </row>
    <row r="161" spans="2:6" x14ac:dyDescent="0.3">
      <c r="B161"/>
      <c r="C161"/>
      <c r="D161"/>
      <c r="E161"/>
      <c r="F161"/>
    </row>
    <row r="162" spans="2:6" x14ac:dyDescent="0.3">
      <c r="B162"/>
      <c r="C162"/>
      <c r="D162"/>
      <c r="E162"/>
      <c r="F162"/>
    </row>
    <row r="163" spans="2:6" x14ac:dyDescent="0.3">
      <c r="B163"/>
      <c r="C163"/>
      <c r="D163"/>
      <c r="E163"/>
      <c r="F163"/>
    </row>
    <row r="164" spans="2:6" x14ac:dyDescent="0.3">
      <c r="B164"/>
      <c r="C164"/>
      <c r="D164"/>
      <c r="E164"/>
      <c r="F164"/>
    </row>
    <row r="165" spans="2:6" x14ac:dyDescent="0.3">
      <c r="B165"/>
      <c r="C165"/>
      <c r="D165"/>
      <c r="E165"/>
      <c r="F165"/>
    </row>
    <row r="166" spans="2:6" x14ac:dyDescent="0.3">
      <c r="B166"/>
      <c r="C166"/>
      <c r="D166"/>
      <c r="E166"/>
      <c r="F166"/>
    </row>
    <row r="167" spans="2:6" x14ac:dyDescent="0.3">
      <c r="B167"/>
      <c r="C167"/>
      <c r="D167"/>
      <c r="E167"/>
      <c r="F167"/>
    </row>
    <row r="168" spans="2:6" x14ac:dyDescent="0.3">
      <c r="B168"/>
      <c r="C168"/>
      <c r="D168"/>
      <c r="E168"/>
      <c r="F168"/>
    </row>
    <row r="169" spans="2:6" x14ac:dyDescent="0.3">
      <c r="B169"/>
      <c r="C169"/>
      <c r="D169"/>
      <c r="E169"/>
      <c r="F169"/>
    </row>
    <row r="170" spans="2:6" x14ac:dyDescent="0.3">
      <c r="B170"/>
      <c r="C170"/>
      <c r="D170"/>
      <c r="E170"/>
      <c r="F170"/>
    </row>
    <row r="171" spans="2:6" x14ac:dyDescent="0.3">
      <c r="B171"/>
      <c r="C171"/>
      <c r="D171"/>
      <c r="E171"/>
      <c r="F171"/>
    </row>
    <row r="172" spans="2:6" x14ac:dyDescent="0.3">
      <c r="B172"/>
      <c r="C172"/>
      <c r="D172"/>
      <c r="E172"/>
      <c r="F172"/>
    </row>
    <row r="173" spans="2:6" x14ac:dyDescent="0.3">
      <c r="B173"/>
      <c r="C173"/>
      <c r="D173"/>
      <c r="E173"/>
      <c r="F173"/>
    </row>
    <row r="174" spans="2:6" x14ac:dyDescent="0.3">
      <c r="B174"/>
      <c r="C174"/>
      <c r="D174"/>
      <c r="E174"/>
      <c r="F174"/>
    </row>
    <row r="175" spans="2:6" x14ac:dyDescent="0.3">
      <c r="B175"/>
      <c r="C175"/>
      <c r="D175"/>
      <c r="E175"/>
      <c r="F175"/>
    </row>
    <row r="176" spans="2:6" x14ac:dyDescent="0.3">
      <c r="B176"/>
      <c r="C176"/>
      <c r="D176"/>
      <c r="E176"/>
      <c r="F176"/>
    </row>
    <row r="177" spans="2:6" x14ac:dyDescent="0.3">
      <c r="B177"/>
      <c r="C177"/>
      <c r="D177"/>
      <c r="E177"/>
      <c r="F177"/>
    </row>
    <row r="178" spans="2:6" x14ac:dyDescent="0.3">
      <c r="B178"/>
      <c r="C178"/>
      <c r="D178"/>
      <c r="E178"/>
      <c r="F178"/>
    </row>
    <row r="179" spans="2:6" x14ac:dyDescent="0.3">
      <c r="B179"/>
      <c r="C179"/>
      <c r="D179"/>
      <c r="E179"/>
      <c r="F179"/>
    </row>
    <row r="180" spans="2:6" x14ac:dyDescent="0.3">
      <c r="B180"/>
      <c r="C180"/>
      <c r="D180"/>
      <c r="E180"/>
      <c r="F180"/>
    </row>
    <row r="181" spans="2:6" x14ac:dyDescent="0.3">
      <c r="B181"/>
      <c r="C181"/>
      <c r="D181"/>
      <c r="E181"/>
      <c r="F181"/>
    </row>
    <row r="182" spans="2:6" x14ac:dyDescent="0.3">
      <c r="B182"/>
      <c r="C182"/>
      <c r="D182"/>
      <c r="E182"/>
      <c r="F182"/>
    </row>
    <row r="183" spans="2:6" x14ac:dyDescent="0.3">
      <c r="B183"/>
      <c r="C183"/>
      <c r="D183"/>
      <c r="E183"/>
      <c r="F183"/>
    </row>
    <row r="184" spans="2:6" x14ac:dyDescent="0.3">
      <c r="B184"/>
      <c r="C184"/>
      <c r="D184"/>
      <c r="E184"/>
      <c r="F184"/>
    </row>
    <row r="185" spans="2:6" x14ac:dyDescent="0.3">
      <c r="B185"/>
      <c r="C185"/>
      <c r="D185"/>
      <c r="E185"/>
      <c r="F185"/>
    </row>
    <row r="186" spans="2:6" x14ac:dyDescent="0.3">
      <c r="B186"/>
      <c r="C186"/>
      <c r="D186"/>
      <c r="E186"/>
      <c r="F186"/>
    </row>
    <row r="187" spans="2:6" x14ac:dyDescent="0.3">
      <c r="B187"/>
      <c r="C187"/>
      <c r="D187"/>
      <c r="E187"/>
      <c r="F187"/>
    </row>
    <row r="188" spans="2:6" x14ac:dyDescent="0.3">
      <c r="B188"/>
      <c r="C188"/>
      <c r="D188"/>
      <c r="E188"/>
      <c r="F188"/>
    </row>
    <row r="189" spans="2:6" x14ac:dyDescent="0.3">
      <c r="B189"/>
      <c r="C189"/>
      <c r="D189"/>
      <c r="E189"/>
      <c r="F189"/>
    </row>
    <row r="190" spans="2:6" x14ac:dyDescent="0.3">
      <c r="B190"/>
      <c r="C190"/>
      <c r="D190"/>
      <c r="E190"/>
      <c r="F190"/>
    </row>
    <row r="191" spans="2:6" x14ac:dyDescent="0.3">
      <c r="B191"/>
      <c r="C191"/>
      <c r="D191"/>
      <c r="E191"/>
      <c r="F191"/>
    </row>
    <row r="192" spans="2:6" x14ac:dyDescent="0.3">
      <c r="B192"/>
      <c r="C192"/>
      <c r="D192"/>
      <c r="E192"/>
      <c r="F192"/>
    </row>
    <row r="193" spans="2:6" x14ac:dyDescent="0.3">
      <c r="B193"/>
      <c r="C193"/>
      <c r="D193"/>
      <c r="E193"/>
      <c r="F193"/>
    </row>
    <row r="194" spans="2:6" x14ac:dyDescent="0.3">
      <c r="B194"/>
      <c r="C194"/>
      <c r="D194"/>
      <c r="E194"/>
      <c r="F194"/>
    </row>
    <row r="195" spans="2:6" x14ac:dyDescent="0.3">
      <c r="B195"/>
      <c r="C195"/>
      <c r="D195"/>
      <c r="E195"/>
      <c r="F195"/>
    </row>
    <row r="196" spans="2:6" x14ac:dyDescent="0.3">
      <c r="B196"/>
      <c r="C196"/>
      <c r="D196"/>
      <c r="E196"/>
      <c r="F196"/>
    </row>
    <row r="197" spans="2:6" x14ac:dyDescent="0.3">
      <c r="B197"/>
      <c r="C197"/>
      <c r="D197"/>
      <c r="E197"/>
      <c r="F197"/>
    </row>
    <row r="198" spans="2:6" x14ac:dyDescent="0.3">
      <c r="B198"/>
      <c r="C198"/>
      <c r="D198"/>
      <c r="E198"/>
      <c r="F198"/>
    </row>
    <row r="199" spans="2:6" x14ac:dyDescent="0.3">
      <c r="B199"/>
      <c r="C199"/>
      <c r="D199"/>
      <c r="E199"/>
      <c r="F199"/>
    </row>
    <row r="200" spans="2:6" x14ac:dyDescent="0.3">
      <c r="B200"/>
      <c r="C200"/>
      <c r="D200"/>
      <c r="E200"/>
      <c r="F200"/>
    </row>
    <row r="201" spans="2:6" x14ac:dyDescent="0.3">
      <c r="B201"/>
      <c r="C201"/>
      <c r="D201"/>
      <c r="E201"/>
      <c r="F201"/>
    </row>
    <row r="202" spans="2:6" x14ac:dyDescent="0.3">
      <c r="B202"/>
      <c r="C202"/>
      <c r="D202"/>
      <c r="E202"/>
      <c r="F202"/>
    </row>
    <row r="203" spans="2:6" x14ac:dyDescent="0.3">
      <c r="B203"/>
      <c r="C203"/>
      <c r="D203"/>
      <c r="E203"/>
      <c r="F203"/>
    </row>
    <row r="204" spans="2:6" x14ac:dyDescent="0.3">
      <c r="B204"/>
      <c r="C204"/>
      <c r="D204"/>
      <c r="E204"/>
      <c r="F204"/>
    </row>
    <row r="205" spans="2:6" x14ac:dyDescent="0.3">
      <c r="B205"/>
      <c r="C205"/>
      <c r="D205"/>
      <c r="E205"/>
      <c r="F205"/>
    </row>
    <row r="206" spans="2:6" x14ac:dyDescent="0.3">
      <c r="B206"/>
      <c r="C206"/>
      <c r="D206"/>
      <c r="E206"/>
      <c r="F206"/>
    </row>
    <row r="207" spans="2:6" x14ac:dyDescent="0.3">
      <c r="B207"/>
      <c r="C207"/>
      <c r="D207"/>
      <c r="E207"/>
      <c r="F207"/>
    </row>
    <row r="208" spans="2:6" x14ac:dyDescent="0.3">
      <c r="B208"/>
      <c r="C208"/>
      <c r="D208"/>
      <c r="E208"/>
      <c r="F208"/>
    </row>
    <row r="209" spans="2:6" x14ac:dyDescent="0.3">
      <c r="B209"/>
      <c r="C209"/>
      <c r="D209"/>
      <c r="E209"/>
      <c r="F209"/>
    </row>
    <row r="210" spans="2:6" x14ac:dyDescent="0.3">
      <c r="B210"/>
      <c r="C210"/>
      <c r="D210"/>
      <c r="E210"/>
      <c r="F210"/>
    </row>
    <row r="211" spans="2:6" x14ac:dyDescent="0.3">
      <c r="B211"/>
      <c r="C211"/>
      <c r="D211"/>
      <c r="E211"/>
      <c r="F211"/>
    </row>
    <row r="212" spans="2:6" x14ac:dyDescent="0.3">
      <c r="B212"/>
      <c r="C212"/>
      <c r="D212"/>
      <c r="E212"/>
      <c r="F212"/>
    </row>
    <row r="213" spans="2:6" x14ac:dyDescent="0.3">
      <c r="B213"/>
      <c r="C213"/>
      <c r="D213"/>
      <c r="E213"/>
      <c r="F213"/>
    </row>
    <row r="214" spans="2:6" x14ac:dyDescent="0.3">
      <c r="B214"/>
      <c r="C214"/>
      <c r="D214"/>
      <c r="E214"/>
      <c r="F214"/>
    </row>
    <row r="215" spans="2:6" x14ac:dyDescent="0.3">
      <c r="B215"/>
      <c r="C215"/>
      <c r="D215"/>
      <c r="E215"/>
      <c r="F215"/>
    </row>
    <row r="216" spans="2:6" x14ac:dyDescent="0.3">
      <c r="B216"/>
      <c r="C216"/>
      <c r="D216"/>
      <c r="E216"/>
      <c r="F216"/>
    </row>
    <row r="217" spans="2:6" x14ac:dyDescent="0.3">
      <c r="B217"/>
      <c r="C217"/>
      <c r="D217"/>
      <c r="E217"/>
      <c r="F217"/>
    </row>
    <row r="218" spans="2:6" x14ac:dyDescent="0.3">
      <c r="B218"/>
      <c r="C218"/>
      <c r="D218"/>
      <c r="E218"/>
      <c r="F218"/>
    </row>
    <row r="219" spans="2:6" x14ac:dyDescent="0.3">
      <c r="B219"/>
      <c r="C219"/>
      <c r="D219"/>
      <c r="E219"/>
      <c r="F219"/>
    </row>
    <row r="220" spans="2:6" x14ac:dyDescent="0.3">
      <c r="B220"/>
      <c r="C220"/>
      <c r="D220"/>
      <c r="E220"/>
      <c r="F220"/>
    </row>
    <row r="221" spans="2:6" x14ac:dyDescent="0.3">
      <c r="B221"/>
      <c r="C221"/>
      <c r="D221"/>
      <c r="E221"/>
      <c r="F221"/>
    </row>
    <row r="222" spans="2:6" x14ac:dyDescent="0.3">
      <c r="B222"/>
      <c r="C222"/>
      <c r="D222"/>
      <c r="E222"/>
      <c r="F222"/>
    </row>
    <row r="223" spans="2:6" x14ac:dyDescent="0.3">
      <c r="B223"/>
      <c r="C223"/>
      <c r="D223"/>
      <c r="E223"/>
      <c r="F223"/>
    </row>
    <row r="224" spans="2:6" x14ac:dyDescent="0.3">
      <c r="B224"/>
      <c r="C224"/>
      <c r="D224"/>
      <c r="E224"/>
      <c r="F224"/>
    </row>
    <row r="225" spans="2:6" x14ac:dyDescent="0.3">
      <c r="B225"/>
      <c r="C225"/>
      <c r="D225"/>
      <c r="E225"/>
      <c r="F225"/>
    </row>
    <row r="226" spans="2:6" x14ac:dyDescent="0.3">
      <c r="B226"/>
      <c r="C226"/>
      <c r="D226"/>
      <c r="E226"/>
      <c r="F226"/>
    </row>
    <row r="227" spans="2:6" x14ac:dyDescent="0.3">
      <c r="B227"/>
      <c r="C227"/>
      <c r="D227"/>
      <c r="E227"/>
      <c r="F227"/>
    </row>
    <row r="228" spans="2:6" x14ac:dyDescent="0.3">
      <c r="B228"/>
      <c r="C228"/>
      <c r="D228"/>
      <c r="E228"/>
      <c r="F228"/>
    </row>
    <row r="229" spans="2:6" x14ac:dyDescent="0.3">
      <c r="B229"/>
      <c r="C229"/>
      <c r="D229"/>
      <c r="E229"/>
      <c r="F229"/>
    </row>
    <row r="230" spans="2:6" x14ac:dyDescent="0.3">
      <c r="B230"/>
      <c r="C230"/>
      <c r="D230"/>
      <c r="E230"/>
      <c r="F230"/>
    </row>
    <row r="231" spans="2:6" x14ac:dyDescent="0.3">
      <c r="B231"/>
      <c r="C231"/>
      <c r="D231"/>
      <c r="E231"/>
      <c r="F231"/>
    </row>
    <row r="232" spans="2:6" x14ac:dyDescent="0.3">
      <c r="B232"/>
      <c r="C232"/>
      <c r="D232"/>
      <c r="E232"/>
      <c r="F232"/>
    </row>
    <row r="233" spans="2:6" x14ac:dyDescent="0.3">
      <c r="B233"/>
      <c r="C233"/>
      <c r="D233"/>
      <c r="E233"/>
      <c r="F233"/>
    </row>
    <row r="234" spans="2:6" x14ac:dyDescent="0.3">
      <c r="B234"/>
      <c r="C234"/>
      <c r="D234"/>
      <c r="E234"/>
      <c r="F234"/>
    </row>
    <row r="235" spans="2:6" x14ac:dyDescent="0.3">
      <c r="B235"/>
      <c r="C235"/>
      <c r="D235"/>
      <c r="E235"/>
      <c r="F235"/>
    </row>
    <row r="236" spans="2:6" x14ac:dyDescent="0.3">
      <c r="B236"/>
      <c r="C236"/>
      <c r="D236"/>
      <c r="E236"/>
      <c r="F236"/>
    </row>
    <row r="237" spans="2:6" x14ac:dyDescent="0.3">
      <c r="B237"/>
      <c r="C237"/>
      <c r="D237"/>
      <c r="E237"/>
      <c r="F237"/>
    </row>
    <row r="238" spans="2:6" x14ac:dyDescent="0.3">
      <c r="B238"/>
      <c r="C238"/>
      <c r="D238"/>
      <c r="E238"/>
      <c r="F238"/>
    </row>
    <row r="239" spans="2:6" x14ac:dyDescent="0.3">
      <c r="B239"/>
      <c r="C239"/>
      <c r="D239"/>
      <c r="E239"/>
      <c r="F239"/>
    </row>
    <row r="240" spans="2:6" x14ac:dyDescent="0.3">
      <c r="B240"/>
      <c r="C240"/>
      <c r="D240"/>
      <c r="E240"/>
      <c r="F240"/>
    </row>
    <row r="241" spans="2:6" x14ac:dyDescent="0.3">
      <c r="B241"/>
      <c r="C241"/>
      <c r="D241"/>
      <c r="E241"/>
      <c r="F241"/>
    </row>
    <row r="242" spans="2:6" x14ac:dyDescent="0.3">
      <c r="B242"/>
      <c r="C242"/>
      <c r="D242"/>
      <c r="E242"/>
      <c r="F242"/>
    </row>
    <row r="243" spans="2:6" x14ac:dyDescent="0.3">
      <c r="B243"/>
      <c r="C243"/>
      <c r="D243"/>
      <c r="E243"/>
      <c r="F243"/>
    </row>
    <row r="244" spans="2:6" x14ac:dyDescent="0.3">
      <c r="B244"/>
      <c r="C244"/>
      <c r="D244"/>
      <c r="E244"/>
      <c r="F244"/>
    </row>
    <row r="245" spans="2:6" x14ac:dyDescent="0.3">
      <c r="B245"/>
      <c r="C245"/>
      <c r="D245"/>
      <c r="E245"/>
      <c r="F245"/>
    </row>
    <row r="246" spans="2:6" x14ac:dyDescent="0.3">
      <c r="B246"/>
      <c r="C246"/>
      <c r="D246"/>
      <c r="E246"/>
      <c r="F246"/>
    </row>
    <row r="247" spans="2:6" x14ac:dyDescent="0.3">
      <c r="B247"/>
      <c r="C247"/>
      <c r="D247"/>
      <c r="E247"/>
      <c r="F247"/>
    </row>
    <row r="248" spans="2:6" x14ac:dyDescent="0.3">
      <c r="B248"/>
      <c r="C248"/>
      <c r="D248"/>
      <c r="E248"/>
      <c r="F248"/>
    </row>
    <row r="249" spans="2:6" x14ac:dyDescent="0.3">
      <c r="B249"/>
      <c r="C249"/>
      <c r="D249"/>
      <c r="E249"/>
      <c r="F249"/>
    </row>
    <row r="250" spans="2:6" x14ac:dyDescent="0.3">
      <c r="B250"/>
      <c r="C250"/>
      <c r="D250"/>
      <c r="E250"/>
      <c r="F250"/>
    </row>
    <row r="251" spans="2:6" x14ac:dyDescent="0.3">
      <c r="B251"/>
      <c r="C251"/>
      <c r="D251"/>
      <c r="E251"/>
      <c r="F251"/>
    </row>
    <row r="252" spans="2:6" x14ac:dyDescent="0.3">
      <c r="B252"/>
      <c r="C252"/>
      <c r="D252"/>
      <c r="E252"/>
      <c r="F252"/>
    </row>
    <row r="253" spans="2:6" x14ac:dyDescent="0.3">
      <c r="B253"/>
      <c r="C253"/>
      <c r="D253"/>
      <c r="E253"/>
      <c r="F253"/>
    </row>
    <row r="254" spans="2:6" x14ac:dyDescent="0.3">
      <c r="B254"/>
      <c r="C254"/>
      <c r="D254"/>
      <c r="E254"/>
      <c r="F254"/>
    </row>
    <row r="255" spans="2:6" x14ac:dyDescent="0.3">
      <c r="B255"/>
      <c r="C255"/>
      <c r="D255"/>
      <c r="E255"/>
      <c r="F255"/>
    </row>
    <row r="256" spans="2:6" x14ac:dyDescent="0.3">
      <c r="B256"/>
      <c r="C256"/>
      <c r="D256"/>
      <c r="E256"/>
      <c r="F256"/>
    </row>
    <row r="257" spans="2:6" x14ac:dyDescent="0.3">
      <c r="B257"/>
      <c r="C257"/>
      <c r="D257"/>
      <c r="E257"/>
      <c r="F257"/>
    </row>
    <row r="258" spans="2:6" x14ac:dyDescent="0.3">
      <c r="B258"/>
      <c r="C258"/>
      <c r="D258"/>
      <c r="E258"/>
      <c r="F258"/>
    </row>
    <row r="259" spans="2:6" x14ac:dyDescent="0.3">
      <c r="B259"/>
      <c r="C259"/>
      <c r="D259"/>
      <c r="E259"/>
      <c r="F259"/>
    </row>
    <row r="260" spans="2:6" x14ac:dyDescent="0.3">
      <c r="B260"/>
      <c r="C260"/>
      <c r="D260"/>
      <c r="E260"/>
      <c r="F260"/>
    </row>
    <row r="261" spans="2:6" x14ac:dyDescent="0.3">
      <c r="B261"/>
      <c r="C261"/>
      <c r="D261"/>
      <c r="E261"/>
      <c r="F261"/>
    </row>
    <row r="262" spans="2:6" x14ac:dyDescent="0.3">
      <c r="B262"/>
      <c r="C262"/>
      <c r="D262"/>
      <c r="E262"/>
      <c r="F262"/>
    </row>
    <row r="263" spans="2:6" x14ac:dyDescent="0.3">
      <c r="B263"/>
      <c r="C263"/>
      <c r="D263"/>
      <c r="E263"/>
      <c r="F263"/>
    </row>
    <row r="264" spans="2:6" x14ac:dyDescent="0.3">
      <c r="B264"/>
      <c r="C264"/>
      <c r="D264"/>
      <c r="E264"/>
      <c r="F264"/>
    </row>
    <row r="265" spans="2:6" x14ac:dyDescent="0.3">
      <c r="B265"/>
      <c r="C265"/>
      <c r="D265"/>
      <c r="E265"/>
      <c r="F265"/>
    </row>
    <row r="266" spans="2:6" x14ac:dyDescent="0.3">
      <c r="B266"/>
      <c r="C266"/>
      <c r="D266"/>
      <c r="E266"/>
      <c r="F266"/>
    </row>
    <row r="267" spans="2:6" x14ac:dyDescent="0.3">
      <c r="B267"/>
      <c r="C267"/>
      <c r="D267"/>
      <c r="E267"/>
      <c r="F267"/>
    </row>
    <row r="268" spans="2:6" x14ac:dyDescent="0.3">
      <c r="B268"/>
      <c r="C268"/>
      <c r="D268"/>
      <c r="E268"/>
      <c r="F268"/>
    </row>
    <row r="269" spans="2:6" x14ac:dyDescent="0.3">
      <c r="B269"/>
      <c r="C269"/>
      <c r="D269"/>
      <c r="E269"/>
      <c r="F269"/>
    </row>
    <row r="270" spans="2:6" x14ac:dyDescent="0.3">
      <c r="B270"/>
      <c r="C270"/>
      <c r="D270"/>
      <c r="E270"/>
      <c r="F270"/>
    </row>
    <row r="271" spans="2:6" x14ac:dyDescent="0.3">
      <c r="B271"/>
      <c r="C271"/>
      <c r="D271"/>
      <c r="E271"/>
      <c r="F271"/>
    </row>
    <row r="272" spans="2:6" x14ac:dyDescent="0.3">
      <c r="B272"/>
      <c r="C272"/>
      <c r="D272"/>
      <c r="E272"/>
      <c r="F272"/>
    </row>
    <row r="273" spans="2:6" x14ac:dyDescent="0.3">
      <c r="B273"/>
      <c r="C273"/>
      <c r="D273"/>
      <c r="E273"/>
      <c r="F273"/>
    </row>
    <row r="274" spans="2:6" x14ac:dyDescent="0.3">
      <c r="B274"/>
      <c r="C274"/>
      <c r="D274"/>
      <c r="E274"/>
      <c r="F274"/>
    </row>
    <row r="275" spans="2:6" x14ac:dyDescent="0.3">
      <c r="B275"/>
      <c r="C275"/>
      <c r="D275"/>
      <c r="E275"/>
      <c r="F275"/>
    </row>
    <row r="276" spans="2:6" x14ac:dyDescent="0.3">
      <c r="B276"/>
      <c r="C276"/>
      <c r="D276"/>
      <c r="E276"/>
      <c r="F276"/>
    </row>
    <row r="277" spans="2:6" x14ac:dyDescent="0.3">
      <c r="B277"/>
      <c r="C277"/>
      <c r="D277"/>
      <c r="E277"/>
      <c r="F277"/>
    </row>
    <row r="278" spans="2:6" x14ac:dyDescent="0.3">
      <c r="B278"/>
      <c r="C278"/>
      <c r="D278"/>
      <c r="E278"/>
      <c r="F278"/>
    </row>
    <row r="279" spans="2:6" x14ac:dyDescent="0.3">
      <c r="B279"/>
      <c r="C279"/>
      <c r="D279"/>
      <c r="E279"/>
      <c r="F279"/>
    </row>
    <row r="280" spans="2:6" x14ac:dyDescent="0.3">
      <c r="B280"/>
      <c r="C280"/>
      <c r="D280"/>
      <c r="E280"/>
      <c r="F280"/>
    </row>
    <row r="281" spans="2:6" x14ac:dyDescent="0.3">
      <c r="B281"/>
      <c r="C281"/>
      <c r="D281"/>
      <c r="E281"/>
      <c r="F281"/>
    </row>
    <row r="282" spans="2:6" x14ac:dyDescent="0.3">
      <c r="B282"/>
      <c r="C282"/>
      <c r="D282"/>
      <c r="E282"/>
      <c r="F282"/>
    </row>
    <row r="283" spans="2:6" x14ac:dyDescent="0.3">
      <c r="B283"/>
      <c r="C283"/>
      <c r="D283"/>
      <c r="E283"/>
      <c r="F283"/>
    </row>
    <row r="284" spans="2:6" x14ac:dyDescent="0.3">
      <c r="B284"/>
      <c r="C284"/>
      <c r="D284"/>
      <c r="E284"/>
      <c r="F284"/>
    </row>
    <row r="285" spans="2:6" x14ac:dyDescent="0.3">
      <c r="B285"/>
      <c r="C285"/>
      <c r="D285"/>
      <c r="E285"/>
      <c r="F285"/>
    </row>
    <row r="286" spans="2:6" x14ac:dyDescent="0.3">
      <c r="B286"/>
      <c r="C286"/>
      <c r="D286"/>
      <c r="E286"/>
      <c r="F286"/>
    </row>
    <row r="287" spans="2:6" x14ac:dyDescent="0.3">
      <c r="B287"/>
      <c r="C287"/>
      <c r="D287"/>
      <c r="E287"/>
      <c r="F287"/>
    </row>
    <row r="288" spans="2:6" x14ac:dyDescent="0.3">
      <c r="B288"/>
      <c r="C288"/>
      <c r="D288"/>
      <c r="E288"/>
      <c r="F288"/>
    </row>
    <row r="289" spans="2:6" x14ac:dyDescent="0.3">
      <c r="B289"/>
      <c r="C289"/>
      <c r="D289"/>
      <c r="E289"/>
      <c r="F289"/>
    </row>
    <row r="290" spans="2:6" x14ac:dyDescent="0.3">
      <c r="B290"/>
      <c r="C290"/>
      <c r="D290"/>
      <c r="E290"/>
      <c r="F290"/>
    </row>
    <row r="291" spans="2:6" x14ac:dyDescent="0.3">
      <c r="B291"/>
      <c r="C291"/>
      <c r="D291"/>
      <c r="E291"/>
      <c r="F291"/>
    </row>
    <row r="292" spans="2:6" x14ac:dyDescent="0.3">
      <c r="B292"/>
      <c r="C292"/>
      <c r="D292"/>
      <c r="E292"/>
      <c r="F292"/>
    </row>
    <row r="293" spans="2:6" x14ac:dyDescent="0.3">
      <c r="B293"/>
      <c r="C293"/>
      <c r="D293"/>
      <c r="E293"/>
      <c r="F293"/>
    </row>
    <row r="294" spans="2:6" x14ac:dyDescent="0.3">
      <c r="B294"/>
      <c r="C294"/>
      <c r="D294"/>
      <c r="E294"/>
      <c r="F294"/>
    </row>
    <row r="295" spans="2:6" x14ac:dyDescent="0.3">
      <c r="B295"/>
      <c r="C295"/>
      <c r="D295"/>
      <c r="E295"/>
      <c r="F295"/>
    </row>
    <row r="296" spans="2:6" x14ac:dyDescent="0.3">
      <c r="B296"/>
      <c r="C296"/>
      <c r="D296"/>
      <c r="E296"/>
      <c r="F296"/>
    </row>
    <row r="297" spans="2:6" x14ac:dyDescent="0.3">
      <c r="B297"/>
      <c r="C297"/>
      <c r="D297"/>
      <c r="E297"/>
      <c r="F297"/>
    </row>
    <row r="298" spans="2:6" x14ac:dyDescent="0.3">
      <c r="B298"/>
      <c r="C298"/>
      <c r="D298"/>
      <c r="E298"/>
      <c r="F298"/>
    </row>
    <row r="299" spans="2:6" x14ac:dyDescent="0.3">
      <c r="B299"/>
      <c r="C299"/>
      <c r="D299"/>
      <c r="E299"/>
      <c r="F299"/>
    </row>
    <row r="300" spans="2:6" x14ac:dyDescent="0.3">
      <c r="B300"/>
      <c r="C300"/>
      <c r="D300"/>
      <c r="E300"/>
      <c r="F300"/>
    </row>
    <row r="301" spans="2:6" x14ac:dyDescent="0.3">
      <c r="B301"/>
      <c r="C301"/>
      <c r="D301"/>
      <c r="E301"/>
      <c r="F301"/>
    </row>
    <row r="302" spans="2:6" x14ac:dyDescent="0.3">
      <c r="B302"/>
      <c r="C302"/>
      <c r="D302"/>
      <c r="E302"/>
      <c r="F302"/>
    </row>
    <row r="303" spans="2:6" x14ac:dyDescent="0.3">
      <c r="B303"/>
      <c r="C303"/>
      <c r="D303"/>
      <c r="E303"/>
      <c r="F303"/>
    </row>
    <row r="304" spans="2:6" x14ac:dyDescent="0.3">
      <c r="B304"/>
      <c r="C304"/>
      <c r="D304"/>
      <c r="E304"/>
      <c r="F304"/>
    </row>
    <row r="305" spans="2:6" x14ac:dyDescent="0.3">
      <c r="B305"/>
      <c r="C305"/>
      <c r="D305"/>
      <c r="E305"/>
      <c r="F305"/>
    </row>
    <row r="306" spans="2:6" x14ac:dyDescent="0.3">
      <c r="B306"/>
      <c r="C306"/>
      <c r="D306"/>
      <c r="E306"/>
      <c r="F306"/>
    </row>
    <row r="307" spans="2:6" x14ac:dyDescent="0.3">
      <c r="B307"/>
      <c r="C307"/>
      <c r="D307"/>
      <c r="E307"/>
      <c r="F307"/>
    </row>
    <row r="308" spans="2:6" x14ac:dyDescent="0.3">
      <c r="B308"/>
      <c r="C308"/>
      <c r="D308"/>
      <c r="E308"/>
      <c r="F308"/>
    </row>
    <row r="309" spans="2:6" x14ac:dyDescent="0.3">
      <c r="B309"/>
      <c r="C309"/>
      <c r="D309"/>
      <c r="E309"/>
      <c r="F309"/>
    </row>
    <row r="310" spans="2:6" x14ac:dyDescent="0.3">
      <c r="B310"/>
      <c r="C310"/>
      <c r="D310"/>
      <c r="E310"/>
      <c r="F310"/>
    </row>
    <row r="311" spans="2:6" x14ac:dyDescent="0.3">
      <c r="B311"/>
      <c r="C311"/>
      <c r="D311"/>
      <c r="E311"/>
      <c r="F311"/>
    </row>
    <row r="312" spans="2:6" x14ac:dyDescent="0.3">
      <c r="B312"/>
      <c r="C312"/>
      <c r="D312"/>
      <c r="E312"/>
      <c r="F312"/>
    </row>
    <row r="313" spans="2:6" x14ac:dyDescent="0.3">
      <c r="B313"/>
      <c r="C313"/>
      <c r="D313"/>
      <c r="E313"/>
      <c r="F313"/>
    </row>
    <row r="314" spans="2:6" x14ac:dyDescent="0.3">
      <c r="B314"/>
      <c r="C314"/>
      <c r="D314"/>
      <c r="E314"/>
      <c r="F314"/>
    </row>
    <row r="315" spans="2:6" x14ac:dyDescent="0.3">
      <c r="B315"/>
      <c r="C315"/>
      <c r="D315"/>
      <c r="E315"/>
      <c r="F315"/>
    </row>
    <row r="316" spans="2:6" x14ac:dyDescent="0.3">
      <c r="B316"/>
      <c r="C316"/>
      <c r="D316"/>
      <c r="E316"/>
      <c r="F316"/>
    </row>
    <row r="317" spans="2:6" x14ac:dyDescent="0.3">
      <c r="B317"/>
      <c r="C317"/>
      <c r="D317"/>
      <c r="E317"/>
      <c r="F317"/>
    </row>
    <row r="318" spans="2:6" x14ac:dyDescent="0.3">
      <c r="B318"/>
      <c r="C318"/>
      <c r="D318"/>
      <c r="E318"/>
      <c r="F318"/>
    </row>
    <row r="319" spans="2:6" x14ac:dyDescent="0.3">
      <c r="B319"/>
      <c r="C319"/>
      <c r="D319"/>
      <c r="E319"/>
      <c r="F319"/>
    </row>
    <row r="320" spans="2:6" x14ac:dyDescent="0.3">
      <c r="B320"/>
      <c r="C320"/>
      <c r="D320"/>
      <c r="E320"/>
      <c r="F320"/>
    </row>
    <row r="321" spans="2:6" x14ac:dyDescent="0.3">
      <c r="B321"/>
      <c r="C321"/>
      <c r="D321"/>
      <c r="E321"/>
      <c r="F321"/>
    </row>
    <row r="322" spans="2:6" x14ac:dyDescent="0.3">
      <c r="B322"/>
      <c r="C322"/>
      <c r="D322"/>
      <c r="E322"/>
      <c r="F322"/>
    </row>
    <row r="323" spans="2:6" x14ac:dyDescent="0.3">
      <c r="B323"/>
      <c r="C323"/>
      <c r="D323"/>
      <c r="E323"/>
      <c r="F323"/>
    </row>
    <row r="324" spans="2:6" x14ac:dyDescent="0.3">
      <c r="B324"/>
      <c r="C324"/>
      <c r="D324"/>
      <c r="E324"/>
      <c r="F324"/>
    </row>
    <row r="325" spans="2:6" x14ac:dyDescent="0.3">
      <c r="B325"/>
      <c r="C325"/>
      <c r="D325"/>
      <c r="E325"/>
      <c r="F325"/>
    </row>
    <row r="326" spans="2:6" x14ac:dyDescent="0.3">
      <c r="B326"/>
      <c r="C326"/>
      <c r="D326"/>
      <c r="E326"/>
      <c r="F326"/>
    </row>
    <row r="327" spans="2:6" x14ac:dyDescent="0.3">
      <c r="B327"/>
      <c r="C327"/>
      <c r="D327"/>
      <c r="E327"/>
      <c r="F327"/>
    </row>
    <row r="328" spans="2:6" x14ac:dyDescent="0.3">
      <c r="B328"/>
      <c r="C328"/>
      <c r="D328"/>
      <c r="E328"/>
      <c r="F328"/>
    </row>
    <row r="329" spans="2:6" x14ac:dyDescent="0.3">
      <c r="B329"/>
      <c r="C329"/>
      <c r="D329"/>
      <c r="E329"/>
      <c r="F329"/>
    </row>
    <row r="330" spans="2:6" x14ac:dyDescent="0.3">
      <c r="B330"/>
      <c r="C330"/>
      <c r="D330"/>
      <c r="E330"/>
      <c r="F330"/>
    </row>
    <row r="331" spans="2:6" x14ac:dyDescent="0.3">
      <c r="B331"/>
      <c r="C331"/>
      <c r="D331"/>
      <c r="E331"/>
      <c r="F331"/>
    </row>
    <row r="332" spans="2:6" x14ac:dyDescent="0.3">
      <c r="B332"/>
      <c r="C332"/>
      <c r="D332"/>
      <c r="E332"/>
      <c r="F332"/>
    </row>
    <row r="333" spans="2:6" x14ac:dyDescent="0.3">
      <c r="B333"/>
      <c r="C333"/>
      <c r="D333"/>
      <c r="E333"/>
      <c r="F333"/>
    </row>
    <row r="334" spans="2:6" x14ac:dyDescent="0.3">
      <c r="B334"/>
      <c r="C334"/>
      <c r="D334"/>
      <c r="E334"/>
      <c r="F334"/>
    </row>
    <row r="335" spans="2:6" x14ac:dyDescent="0.3">
      <c r="B335"/>
      <c r="C335"/>
      <c r="D335"/>
      <c r="E335"/>
      <c r="F335"/>
    </row>
    <row r="336" spans="2:6" x14ac:dyDescent="0.3">
      <c r="B336"/>
      <c r="C336"/>
      <c r="D336"/>
      <c r="E336"/>
      <c r="F336"/>
    </row>
    <row r="337" spans="2:6" x14ac:dyDescent="0.3">
      <c r="B337"/>
      <c r="C337"/>
      <c r="D337"/>
      <c r="E337"/>
      <c r="F337"/>
    </row>
    <row r="338" spans="2:6" x14ac:dyDescent="0.3">
      <c r="B338"/>
      <c r="C338"/>
      <c r="D338"/>
      <c r="E338"/>
      <c r="F338"/>
    </row>
    <row r="339" spans="2:6" x14ac:dyDescent="0.3">
      <c r="B339"/>
      <c r="C339"/>
      <c r="D339"/>
      <c r="E339"/>
      <c r="F339"/>
    </row>
    <row r="340" spans="2:6" x14ac:dyDescent="0.3">
      <c r="B340"/>
      <c r="C340"/>
      <c r="D340"/>
      <c r="E340"/>
      <c r="F340"/>
    </row>
    <row r="341" spans="2:6" x14ac:dyDescent="0.3">
      <c r="B341"/>
      <c r="C341"/>
      <c r="D341"/>
      <c r="E341"/>
      <c r="F341"/>
    </row>
    <row r="342" spans="2:6" x14ac:dyDescent="0.3">
      <c r="B342"/>
      <c r="C342"/>
      <c r="D342"/>
      <c r="E342"/>
      <c r="F342"/>
    </row>
    <row r="343" spans="2:6" x14ac:dyDescent="0.3">
      <c r="B343"/>
      <c r="C343"/>
      <c r="D343"/>
      <c r="E343"/>
      <c r="F343"/>
    </row>
    <row r="344" spans="2:6" x14ac:dyDescent="0.3">
      <c r="B344"/>
      <c r="C344"/>
      <c r="D344"/>
      <c r="E344"/>
      <c r="F344"/>
    </row>
    <row r="345" spans="2:6" x14ac:dyDescent="0.3">
      <c r="B345"/>
      <c r="C345"/>
      <c r="D345"/>
      <c r="E345"/>
      <c r="F345"/>
    </row>
    <row r="346" spans="2:6" x14ac:dyDescent="0.3">
      <c r="B346"/>
      <c r="C346"/>
      <c r="D346"/>
      <c r="E346"/>
      <c r="F346"/>
    </row>
    <row r="347" spans="2:6" x14ac:dyDescent="0.3">
      <c r="B347"/>
      <c r="C347"/>
      <c r="D347"/>
      <c r="E347"/>
      <c r="F347"/>
    </row>
    <row r="348" spans="2:6" x14ac:dyDescent="0.3">
      <c r="B348"/>
      <c r="C348"/>
      <c r="D348"/>
      <c r="E348"/>
      <c r="F348"/>
    </row>
    <row r="349" spans="2:6" x14ac:dyDescent="0.3">
      <c r="B349"/>
      <c r="C349"/>
      <c r="D349"/>
      <c r="E349"/>
      <c r="F349"/>
    </row>
    <row r="350" spans="2:6" x14ac:dyDescent="0.3">
      <c r="B350"/>
      <c r="C350"/>
      <c r="D350"/>
      <c r="E350"/>
      <c r="F350"/>
    </row>
    <row r="351" spans="2:6" x14ac:dyDescent="0.3">
      <c r="B351"/>
      <c r="C351"/>
      <c r="D351"/>
      <c r="E351"/>
      <c r="F351"/>
    </row>
    <row r="352" spans="2:6" x14ac:dyDescent="0.3">
      <c r="B352"/>
      <c r="C352"/>
      <c r="D352"/>
      <c r="E352"/>
      <c r="F352"/>
    </row>
    <row r="353" spans="2:6" x14ac:dyDescent="0.3">
      <c r="B353"/>
      <c r="C353"/>
      <c r="D353"/>
      <c r="E353"/>
      <c r="F353"/>
    </row>
    <row r="354" spans="2:6" x14ac:dyDescent="0.3">
      <c r="B354"/>
      <c r="C354"/>
      <c r="D354"/>
      <c r="E354"/>
      <c r="F354"/>
    </row>
    <row r="355" spans="2:6" x14ac:dyDescent="0.3">
      <c r="B355"/>
      <c r="C355"/>
      <c r="D355"/>
      <c r="E355"/>
      <c r="F355"/>
    </row>
    <row r="356" spans="2:6" x14ac:dyDescent="0.3">
      <c r="B356"/>
      <c r="C356"/>
      <c r="D356"/>
      <c r="E356"/>
      <c r="F356"/>
    </row>
    <row r="357" spans="2:6" x14ac:dyDescent="0.3">
      <c r="B357"/>
      <c r="C357"/>
      <c r="D357"/>
      <c r="E357"/>
      <c r="F357"/>
    </row>
    <row r="358" spans="2:6" x14ac:dyDescent="0.3">
      <c r="B358"/>
      <c r="C358"/>
      <c r="D358"/>
      <c r="E358"/>
      <c r="F358"/>
    </row>
    <row r="359" spans="2:6" x14ac:dyDescent="0.3">
      <c r="B359"/>
      <c r="C359"/>
      <c r="D359"/>
      <c r="E359"/>
      <c r="F359"/>
    </row>
    <row r="360" spans="2:6" x14ac:dyDescent="0.3">
      <c r="B360"/>
      <c r="C360"/>
      <c r="D360"/>
      <c r="E360"/>
      <c r="F360"/>
    </row>
    <row r="361" spans="2:6" x14ac:dyDescent="0.3">
      <c r="B361"/>
      <c r="C361"/>
      <c r="D361"/>
      <c r="E361"/>
      <c r="F361"/>
    </row>
    <row r="362" spans="2:6" x14ac:dyDescent="0.3">
      <c r="B362"/>
      <c r="C362"/>
      <c r="D362"/>
      <c r="E362"/>
      <c r="F362"/>
    </row>
    <row r="363" spans="2:6" x14ac:dyDescent="0.3">
      <c r="B363"/>
      <c r="C363"/>
      <c r="D363"/>
      <c r="E363"/>
      <c r="F363"/>
    </row>
    <row r="364" spans="2:6" x14ac:dyDescent="0.3">
      <c r="B364"/>
      <c r="C364"/>
      <c r="D364"/>
      <c r="E364"/>
      <c r="F364"/>
    </row>
    <row r="365" spans="2:6" x14ac:dyDescent="0.3">
      <c r="B365"/>
      <c r="C365"/>
      <c r="D365"/>
      <c r="E365"/>
      <c r="F365"/>
    </row>
    <row r="366" spans="2:6" x14ac:dyDescent="0.3">
      <c r="B366"/>
      <c r="C366"/>
      <c r="D366"/>
      <c r="E366"/>
      <c r="F366"/>
    </row>
    <row r="367" spans="2:6" x14ac:dyDescent="0.3">
      <c r="B367"/>
      <c r="C367"/>
      <c r="D367"/>
      <c r="E367"/>
      <c r="F367"/>
    </row>
    <row r="368" spans="2:6" x14ac:dyDescent="0.3">
      <c r="B368"/>
      <c r="C368"/>
      <c r="D368"/>
      <c r="E368"/>
      <c r="F368"/>
    </row>
    <row r="369" spans="2:6" x14ac:dyDescent="0.3">
      <c r="B369"/>
      <c r="C369"/>
      <c r="D369"/>
      <c r="E369"/>
      <c r="F369"/>
    </row>
    <row r="370" spans="2:6" x14ac:dyDescent="0.3">
      <c r="B370"/>
      <c r="C370"/>
      <c r="D370"/>
      <c r="E370"/>
      <c r="F370"/>
    </row>
    <row r="371" spans="2:6" x14ac:dyDescent="0.3">
      <c r="B371"/>
      <c r="C371"/>
      <c r="D371"/>
      <c r="E371"/>
      <c r="F371"/>
    </row>
    <row r="372" spans="2:6" x14ac:dyDescent="0.3">
      <c r="B372"/>
      <c r="C372"/>
      <c r="D372"/>
      <c r="E372"/>
      <c r="F372"/>
    </row>
    <row r="373" spans="2:6" x14ac:dyDescent="0.3">
      <c r="B373"/>
      <c r="C373"/>
      <c r="D373"/>
      <c r="E373"/>
      <c r="F373"/>
    </row>
    <row r="374" spans="2:6" x14ac:dyDescent="0.3">
      <c r="B374"/>
      <c r="C374"/>
      <c r="D374"/>
      <c r="E374"/>
      <c r="F374"/>
    </row>
    <row r="375" spans="2:6" x14ac:dyDescent="0.3">
      <c r="B375"/>
      <c r="C375"/>
      <c r="D375"/>
      <c r="E375"/>
      <c r="F375"/>
    </row>
    <row r="376" spans="2:6" x14ac:dyDescent="0.3">
      <c r="B376"/>
      <c r="C376"/>
      <c r="D376"/>
      <c r="E376"/>
      <c r="F376"/>
    </row>
    <row r="377" spans="2:6" x14ac:dyDescent="0.3">
      <c r="B377"/>
      <c r="C377"/>
      <c r="D377"/>
      <c r="E377"/>
      <c r="F377"/>
    </row>
    <row r="378" spans="2:6" x14ac:dyDescent="0.3">
      <c r="B378"/>
      <c r="C378"/>
      <c r="D378"/>
      <c r="E378"/>
      <c r="F378"/>
    </row>
    <row r="379" spans="2:6" x14ac:dyDescent="0.3">
      <c r="B379"/>
      <c r="C379"/>
      <c r="D379"/>
      <c r="E379"/>
      <c r="F379"/>
    </row>
    <row r="380" spans="2:6" x14ac:dyDescent="0.3">
      <c r="B380"/>
      <c r="C380"/>
      <c r="D380"/>
      <c r="E380"/>
      <c r="F380"/>
    </row>
    <row r="381" spans="2:6" x14ac:dyDescent="0.3">
      <c r="B381"/>
      <c r="C381"/>
      <c r="D381"/>
      <c r="E381"/>
      <c r="F381"/>
    </row>
    <row r="382" spans="2:6" x14ac:dyDescent="0.3">
      <c r="B382"/>
      <c r="C382"/>
      <c r="D382"/>
      <c r="E382"/>
      <c r="F382"/>
    </row>
    <row r="383" spans="2:6" x14ac:dyDescent="0.3">
      <c r="B383"/>
      <c r="C383"/>
      <c r="D383"/>
      <c r="E383"/>
      <c r="F383"/>
    </row>
    <row r="384" spans="2:6" x14ac:dyDescent="0.3">
      <c r="B384"/>
      <c r="C384"/>
      <c r="D384"/>
      <c r="E384"/>
      <c r="F384"/>
    </row>
    <row r="385" spans="2:6" x14ac:dyDescent="0.3">
      <c r="B385"/>
      <c r="C385"/>
      <c r="D385"/>
      <c r="E385"/>
      <c r="F385"/>
    </row>
    <row r="386" spans="2:6" x14ac:dyDescent="0.3">
      <c r="B386"/>
      <c r="C386"/>
      <c r="D386"/>
      <c r="E386"/>
      <c r="F386"/>
    </row>
    <row r="387" spans="2:6" x14ac:dyDescent="0.3">
      <c r="B387"/>
      <c r="C387"/>
      <c r="D387"/>
      <c r="E387"/>
      <c r="F387"/>
    </row>
    <row r="388" spans="2:6" x14ac:dyDescent="0.3">
      <c r="B388"/>
      <c r="C388"/>
      <c r="D388"/>
      <c r="E388"/>
      <c r="F388"/>
    </row>
    <row r="389" spans="2:6" x14ac:dyDescent="0.3">
      <c r="B389"/>
      <c r="C389"/>
      <c r="D389"/>
      <c r="E389"/>
      <c r="F389"/>
    </row>
    <row r="390" spans="2:6" x14ac:dyDescent="0.3">
      <c r="B390"/>
      <c r="C390"/>
      <c r="D390"/>
      <c r="E390"/>
      <c r="F390"/>
    </row>
    <row r="391" spans="2:6" x14ac:dyDescent="0.3">
      <c r="B391"/>
      <c r="C391"/>
      <c r="D391"/>
      <c r="E391"/>
      <c r="F391"/>
    </row>
    <row r="392" spans="2:6" x14ac:dyDescent="0.3">
      <c r="B392"/>
      <c r="C392"/>
      <c r="D392"/>
      <c r="E392"/>
      <c r="F392"/>
    </row>
    <row r="393" spans="2:6" x14ac:dyDescent="0.3">
      <c r="B393"/>
      <c r="C393"/>
      <c r="D393"/>
      <c r="E393"/>
      <c r="F393"/>
    </row>
    <row r="394" spans="2:6" x14ac:dyDescent="0.3">
      <c r="B394"/>
      <c r="C394"/>
      <c r="D394"/>
      <c r="E394"/>
      <c r="F394"/>
    </row>
    <row r="395" spans="2:6" x14ac:dyDescent="0.3">
      <c r="B395"/>
      <c r="C395"/>
      <c r="D395"/>
      <c r="E395"/>
      <c r="F395"/>
    </row>
    <row r="396" spans="2:6" x14ac:dyDescent="0.3">
      <c r="B396"/>
      <c r="C396"/>
      <c r="D396"/>
      <c r="E396"/>
      <c r="F396"/>
    </row>
    <row r="397" spans="2:6" x14ac:dyDescent="0.3">
      <c r="B397"/>
      <c r="C397"/>
      <c r="D397"/>
      <c r="E397"/>
      <c r="F397"/>
    </row>
    <row r="398" spans="2:6" x14ac:dyDescent="0.3">
      <c r="B398"/>
      <c r="C398"/>
      <c r="D398"/>
      <c r="E398"/>
      <c r="F398"/>
    </row>
    <row r="399" spans="2:6" x14ac:dyDescent="0.3">
      <c r="B399"/>
      <c r="C399"/>
      <c r="D399"/>
      <c r="E399"/>
      <c r="F399"/>
    </row>
    <row r="400" spans="2:6" x14ac:dyDescent="0.3">
      <c r="B400"/>
      <c r="C400"/>
      <c r="D400"/>
      <c r="E400"/>
      <c r="F400"/>
    </row>
    <row r="401" spans="2:6" x14ac:dyDescent="0.3">
      <c r="B401"/>
      <c r="C401"/>
      <c r="D401"/>
      <c r="E401"/>
      <c r="F401"/>
    </row>
    <row r="402" spans="2:6" x14ac:dyDescent="0.3">
      <c r="B402"/>
      <c r="C402"/>
      <c r="D402"/>
      <c r="E402"/>
      <c r="F402"/>
    </row>
    <row r="403" spans="2:6" x14ac:dyDescent="0.3">
      <c r="B403"/>
      <c r="C403"/>
      <c r="D403"/>
      <c r="E403"/>
      <c r="F403"/>
    </row>
    <row r="404" spans="2:6" x14ac:dyDescent="0.3">
      <c r="B404"/>
      <c r="C404"/>
      <c r="D404"/>
      <c r="E404"/>
      <c r="F404"/>
    </row>
    <row r="405" spans="2:6" x14ac:dyDescent="0.3">
      <c r="B405"/>
      <c r="C405"/>
      <c r="D405"/>
      <c r="E405"/>
      <c r="F405"/>
    </row>
    <row r="406" spans="2:6" x14ac:dyDescent="0.3">
      <c r="B406"/>
      <c r="C406"/>
      <c r="D406"/>
      <c r="E406"/>
      <c r="F406"/>
    </row>
    <row r="407" spans="2:6" x14ac:dyDescent="0.3">
      <c r="B407"/>
      <c r="C407"/>
      <c r="D407"/>
      <c r="E407"/>
      <c r="F407"/>
    </row>
    <row r="408" spans="2:6" x14ac:dyDescent="0.3">
      <c r="B408"/>
      <c r="C408"/>
      <c r="D408"/>
      <c r="E408"/>
      <c r="F408"/>
    </row>
    <row r="409" spans="2:6" x14ac:dyDescent="0.3">
      <c r="B409"/>
      <c r="C409"/>
      <c r="D409"/>
      <c r="E409"/>
      <c r="F409"/>
    </row>
    <row r="410" spans="2:6" x14ac:dyDescent="0.3">
      <c r="B410"/>
      <c r="C410"/>
      <c r="D410"/>
      <c r="E410"/>
      <c r="F410"/>
    </row>
    <row r="411" spans="2:6" x14ac:dyDescent="0.3">
      <c r="B411"/>
      <c r="C411"/>
      <c r="D411"/>
      <c r="E411"/>
      <c r="F411"/>
    </row>
    <row r="412" spans="2:6" x14ac:dyDescent="0.3">
      <c r="B412"/>
      <c r="C412"/>
      <c r="D412"/>
      <c r="E412"/>
      <c r="F412"/>
    </row>
    <row r="413" spans="2:6" x14ac:dyDescent="0.3">
      <c r="B413"/>
      <c r="C413"/>
      <c r="D413"/>
      <c r="E413"/>
      <c r="F413"/>
    </row>
    <row r="414" spans="2:6" x14ac:dyDescent="0.3">
      <c r="B414"/>
      <c r="C414"/>
      <c r="D414"/>
      <c r="E414"/>
      <c r="F414"/>
    </row>
    <row r="415" spans="2:6" x14ac:dyDescent="0.3">
      <c r="B415"/>
      <c r="C415"/>
      <c r="D415"/>
      <c r="E415"/>
      <c r="F415"/>
    </row>
    <row r="416" spans="2:6" x14ac:dyDescent="0.3">
      <c r="B416"/>
      <c r="C416"/>
      <c r="D416"/>
      <c r="E416"/>
      <c r="F416"/>
    </row>
    <row r="417" spans="2:6" x14ac:dyDescent="0.3">
      <c r="B417"/>
      <c r="C417"/>
      <c r="D417"/>
      <c r="E417"/>
      <c r="F417"/>
    </row>
    <row r="418" spans="2:6" x14ac:dyDescent="0.3">
      <c r="B418"/>
      <c r="C418"/>
      <c r="D418"/>
      <c r="E418"/>
      <c r="F418"/>
    </row>
    <row r="419" spans="2:6" x14ac:dyDescent="0.3">
      <c r="B419"/>
      <c r="C419"/>
      <c r="D419"/>
      <c r="E419"/>
      <c r="F419"/>
    </row>
    <row r="420" spans="2:6" x14ac:dyDescent="0.3">
      <c r="B420"/>
      <c r="C420"/>
      <c r="D420"/>
      <c r="E420"/>
      <c r="F420"/>
    </row>
    <row r="421" spans="2:6" x14ac:dyDescent="0.3">
      <c r="B421"/>
      <c r="C421"/>
      <c r="D421"/>
      <c r="E421"/>
      <c r="F421"/>
    </row>
    <row r="422" spans="2:6" x14ac:dyDescent="0.3">
      <c r="B422"/>
      <c r="C422"/>
      <c r="D422"/>
      <c r="E422"/>
      <c r="F422"/>
    </row>
    <row r="423" spans="2:6" x14ac:dyDescent="0.3">
      <c r="B423"/>
      <c r="C423"/>
      <c r="D423"/>
      <c r="E423"/>
      <c r="F423"/>
    </row>
    <row r="424" spans="2:6" x14ac:dyDescent="0.3">
      <c r="B424"/>
      <c r="C424"/>
      <c r="D424"/>
      <c r="E424"/>
      <c r="F424"/>
    </row>
    <row r="425" spans="2:6" x14ac:dyDescent="0.3">
      <c r="B425"/>
      <c r="C425"/>
      <c r="D425"/>
      <c r="E425"/>
      <c r="F425"/>
    </row>
    <row r="426" spans="2:6" x14ac:dyDescent="0.3">
      <c r="B426"/>
      <c r="C426"/>
      <c r="D426"/>
      <c r="E426"/>
      <c r="F426"/>
    </row>
    <row r="427" spans="2:6" x14ac:dyDescent="0.3">
      <c r="B427"/>
      <c r="C427"/>
      <c r="D427"/>
      <c r="E427"/>
      <c r="F427"/>
    </row>
    <row r="428" spans="2:6" x14ac:dyDescent="0.3">
      <c r="B428"/>
      <c r="C428"/>
      <c r="D428"/>
      <c r="E428"/>
      <c r="F428"/>
    </row>
    <row r="429" spans="2:6" x14ac:dyDescent="0.3">
      <c r="B429"/>
      <c r="C429"/>
      <c r="D429"/>
      <c r="E429"/>
      <c r="F429"/>
    </row>
    <row r="430" spans="2:6" x14ac:dyDescent="0.3">
      <c r="B430"/>
      <c r="C430"/>
      <c r="D430"/>
      <c r="E430"/>
      <c r="F430"/>
    </row>
    <row r="431" spans="2:6" x14ac:dyDescent="0.3">
      <c r="B431"/>
      <c r="C431"/>
      <c r="D431"/>
      <c r="E431"/>
      <c r="F431"/>
    </row>
    <row r="432" spans="2:6" x14ac:dyDescent="0.3">
      <c r="B432"/>
      <c r="C432"/>
      <c r="D432"/>
      <c r="E432"/>
      <c r="F432"/>
    </row>
    <row r="433" spans="2:6" x14ac:dyDescent="0.3">
      <c r="B433"/>
      <c r="C433"/>
      <c r="D433"/>
      <c r="E433"/>
      <c r="F433"/>
    </row>
    <row r="434" spans="2:6" x14ac:dyDescent="0.3">
      <c r="B434"/>
      <c r="C434"/>
      <c r="D434"/>
      <c r="E434"/>
      <c r="F434"/>
    </row>
    <row r="435" spans="2:6" x14ac:dyDescent="0.3">
      <c r="B435"/>
      <c r="C435"/>
      <c r="D435"/>
      <c r="E435"/>
      <c r="F435"/>
    </row>
    <row r="436" spans="2:6" x14ac:dyDescent="0.3">
      <c r="B436"/>
      <c r="C436"/>
      <c r="D436"/>
      <c r="E436"/>
      <c r="F436"/>
    </row>
    <row r="437" spans="2:6" x14ac:dyDescent="0.3">
      <c r="B437"/>
      <c r="C437"/>
      <c r="D437"/>
      <c r="E437"/>
      <c r="F437"/>
    </row>
    <row r="438" spans="2:6" x14ac:dyDescent="0.3">
      <c r="B438"/>
      <c r="C438"/>
      <c r="D438"/>
      <c r="E438"/>
      <c r="F438"/>
    </row>
    <row r="439" spans="2:6" x14ac:dyDescent="0.3">
      <c r="B439"/>
      <c r="C439"/>
      <c r="D439"/>
      <c r="E439"/>
      <c r="F439"/>
    </row>
    <row r="440" spans="2:6" x14ac:dyDescent="0.3">
      <c r="B440"/>
      <c r="C440"/>
      <c r="D440"/>
      <c r="E440"/>
      <c r="F440"/>
    </row>
    <row r="441" spans="2:6" x14ac:dyDescent="0.3">
      <c r="B441"/>
      <c r="C441"/>
      <c r="D441"/>
      <c r="E441"/>
      <c r="F441"/>
    </row>
    <row r="442" spans="2:6" x14ac:dyDescent="0.3">
      <c r="B442"/>
      <c r="C442"/>
      <c r="D442"/>
      <c r="E442"/>
      <c r="F442"/>
    </row>
    <row r="443" spans="2:6" x14ac:dyDescent="0.3">
      <c r="B443"/>
      <c r="C443"/>
      <c r="D443"/>
      <c r="E443"/>
      <c r="F443"/>
    </row>
    <row r="444" spans="2:6" x14ac:dyDescent="0.3">
      <c r="B444"/>
      <c r="C444"/>
      <c r="D444"/>
      <c r="E444"/>
      <c r="F444"/>
    </row>
    <row r="445" spans="2:6" x14ac:dyDescent="0.3">
      <c r="B445"/>
      <c r="C445"/>
      <c r="D445"/>
      <c r="E445"/>
      <c r="F445"/>
    </row>
    <row r="446" spans="2:6" x14ac:dyDescent="0.3">
      <c r="B446"/>
      <c r="C446"/>
      <c r="D446"/>
      <c r="E446"/>
      <c r="F446"/>
    </row>
    <row r="447" spans="2:6" x14ac:dyDescent="0.3">
      <c r="B447"/>
      <c r="C447"/>
      <c r="D447"/>
      <c r="E447"/>
      <c r="F447"/>
    </row>
    <row r="448" spans="2:6" x14ac:dyDescent="0.3">
      <c r="B448"/>
      <c r="C448"/>
      <c r="D448"/>
      <c r="E448"/>
      <c r="F448"/>
    </row>
    <row r="449" spans="2:6" x14ac:dyDescent="0.3">
      <c r="B449"/>
      <c r="C449"/>
      <c r="D449"/>
      <c r="E449"/>
      <c r="F449"/>
    </row>
    <row r="450" spans="2:6" x14ac:dyDescent="0.3">
      <c r="B450"/>
      <c r="C450"/>
      <c r="D450"/>
      <c r="E450"/>
      <c r="F450"/>
    </row>
    <row r="451" spans="2:6" x14ac:dyDescent="0.3">
      <c r="B451"/>
      <c r="C451"/>
      <c r="D451"/>
      <c r="E451"/>
      <c r="F451"/>
    </row>
    <row r="452" spans="2:6" x14ac:dyDescent="0.3">
      <c r="B452"/>
      <c r="C452"/>
      <c r="D452"/>
      <c r="E452"/>
      <c r="F452"/>
    </row>
    <row r="453" spans="2:6" x14ac:dyDescent="0.3">
      <c r="B453"/>
      <c r="C453"/>
      <c r="D453"/>
      <c r="E453"/>
      <c r="F453"/>
    </row>
    <row r="454" spans="2:6" x14ac:dyDescent="0.3">
      <c r="B454"/>
      <c r="C454"/>
      <c r="D454"/>
      <c r="E454"/>
      <c r="F454"/>
    </row>
    <row r="455" spans="2:6" x14ac:dyDescent="0.3">
      <c r="B455"/>
      <c r="C455"/>
      <c r="D455"/>
      <c r="E455"/>
      <c r="F455"/>
    </row>
    <row r="456" spans="2:6" x14ac:dyDescent="0.3">
      <c r="B456"/>
      <c r="C456"/>
      <c r="D456"/>
      <c r="E456"/>
      <c r="F456"/>
    </row>
    <row r="457" spans="2:6" x14ac:dyDescent="0.3">
      <c r="B457"/>
      <c r="C457"/>
      <c r="D457"/>
      <c r="E457"/>
      <c r="F457"/>
    </row>
    <row r="458" spans="2:6" x14ac:dyDescent="0.3">
      <c r="B458"/>
      <c r="C458"/>
      <c r="D458"/>
      <c r="E458"/>
      <c r="F458"/>
    </row>
    <row r="459" spans="2:6" x14ac:dyDescent="0.3">
      <c r="B459"/>
      <c r="C459"/>
      <c r="D459"/>
      <c r="E459"/>
      <c r="F459"/>
    </row>
    <row r="460" spans="2:6" x14ac:dyDescent="0.3">
      <c r="B460"/>
      <c r="C460"/>
      <c r="D460"/>
      <c r="E460"/>
      <c r="F460"/>
    </row>
    <row r="461" spans="2:6" x14ac:dyDescent="0.3">
      <c r="B461"/>
      <c r="C461"/>
      <c r="D461"/>
      <c r="E461"/>
      <c r="F461"/>
    </row>
    <row r="462" spans="2:6" x14ac:dyDescent="0.3">
      <c r="B462"/>
      <c r="C462"/>
      <c r="D462"/>
      <c r="E462"/>
      <c r="F462"/>
    </row>
    <row r="463" spans="2:6" x14ac:dyDescent="0.3">
      <c r="B463"/>
      <c r="C463"/>
      <c r="D463"/>
      <c r="E463"/>
      <c r="F463"/>
    </row>
    <row r="464" spans="2:6" x14ac:dyDescent="0.3">
      <c r="B464"/>
      <c r="C464"/>
      <c r="D464"/>
      <c r="E464"/>
      <c r="F464"/>
    </row>
    <row r="465" spans="2:6" x14ac:dyDescent="0.3">
      <c r="B465"/>
      <c r="C465"/>
      <c r="D465"/>
      <c r="E465"/>
      <c r="F465"/>
    </row>
    <row r="466" spans="2:6" x14ac:dyDescent="0.3">
      <c r="B466"/>
      <c r="C466"/>
      <c r="D466"/>
      <c r="E466"/>
      <c r="F466"/>
    </row>
    <row r="467" spans="2:6" x14ac:dyDescent="0.3">
      <c r="B467"/>
      <c r="C467"/>
      <c r="D467"/>
      <c r="E467"/>
      <c r="F467"/>
    </row>
    <row r="468" spans="2:6" x14ac:dyDescent="0.3">
      <c r="B468"/>
      <c r="C468"/>
      <c r="D468"/>
      <c r="E468"/>
      <c r="F468"/>
    </row>
    <row r="469" spans="2:6" x14ac:dyDescent="0.3">
      <c r="B469"/>
      <c r="C469"/>
      <c r="D469"/>
      <c r="E469"/>
      <c r="F469"/>
    </row>
    <row r="470" spans="2:6" x14ac:dyDescent="0.3">
      <c r="B470"/>
      <c r="C470"/>
      <c r="D470"/>
      <c r="E470"/>
      <c r="F470"/>
    </row>
    <row r="471" spans="2:6" x14ac:dyDescent="0.3">
      <c r="B471"/>
      <c r="C471"/>
      <c r="D471"/>
      <c r="E471"/>
      <c r="F471"/>
    </row>
    <row r="472" spans="2:6" x14ac:dyDescent="0.3">
      <c r="B472"/>
      <c r="C472"/>
      <c r="D472"/>
      <c r="E472"/>
      <c r="F472"/>
    </row>
    <row r="473" spans="2:6" x14ac:dyDescent="0.3">
      <c r="B473"/>
      <c r="C473"/>
      <c r="D473"/>
      <c r="E473"/>
      <c r="F473"/>
    </row>
    <row r="474" spans="2:6" x14ac:dyDescent="0.3">
      <c r="B474"/>
      <c r="C474"/>
      <c r="D474"/>
      <c r="E474"/>
      <c r="F474"/>
    </row>
    <row r="475" spans="2:6" x14ac:dyDescent="0.3">
      <c r="B475"/>
      <c r="C475"/>
      <c r="D475"/>
      <c r="E475"/>
      <c r="F475"/>
    </row>
    <row r="476" spans="2:6" x14ac:dyDescent="0.3">
      <c r="B476"/>
      <c r="C476"/>
      <c r="D476"/>
      <c r="E476"/>
      <c r="F476"/>
    </row>
    <row r="477" spans="2:6" x14ac:dyDescent="0.3">
      <c r="B477"/>
      <c r="C477"/>
      <c r="D477"/>
      <c r="E477"/>
      <c r="F477"/>
    </row>
    <row r="478" spans="2:6" x14ac:dyDescent="0.3">
      <c r="B478"/>
      <c r="C478"/>
      <c r="D478"/>
      <c r="E478"/>
      <c r="F478"/>
    </row>
    <row r="479" spans="2:6" x14ac:dyDescent="0.3">
      <c r="B479"/>
      <c r="C479"/>
      <c r="D479"/>
      <c r="E479"/>
      <c r="F479"/>
    </row>
    <row r="480" spans="2:6" x14ac:dyDescent="0.3">
      <c r="B480"/>
      <c r="C480"/>
      <c r="D480"/>
      <c r="E480"/>
      <c r="F480"/>
    </row>
    <row r="481" spans="2:6" x14ac:dyDescent="0.3">
      <c r="B481"/>
      <c r="C481"/>
      <c r="D481"/>
      <c r="E481"/>
      <c r="F481"/>
    </row>
    <row r="482" spans="2:6" x14ac:dyDescent="0.3">
      <c r="B482"/>
      <c r="C482"/>
      <c r="D482"/>
      <c r="E482"/>
      <c r="F482"/>
    </row>
    <row r="483" spans="2:6" x14ac:dyDescent="0.3">
      <c r="B483"/>
      <c r="C483"/>
      <c r="D483"/>
      <c r="E483"/>
      <c r="F483"/>
    </row>
    <row r="484" spans="2:6" x14ac:dyDescent="0.3">
      <c r="B484"/>
      <c r="C484"/>
      <c r="D484"/>
      <c r="E484"/>
      <c r="F484"/>
    </row>
    <row r="485" spans="2:6" x14ac:dyDescent="0.3">
      <c r="B485"/>
      <c r="C485"/>
      <c r="D485"/>
      <c r="E485"/>
      <c r="F485"/>
    </row>
    <row r="486" spans="2:6" x14ac:dyDescent="0.3">
      <c r="B486"/>
      <c r="C486"/>
      <c r="D486"/>
      <c r="E486"/>
      <c r="F486"/>
    </row>
    <row r="487" spans="2:6" x14ac:dyDescent="0.3">
      <c r="B487"/>
      <c r="C487"/>
      <c r="D487"/>
      <c r="E487"/>
      <c r="F487"/>
    </row>
    <row r="488" spans="2:6" x14ac:dyDescent="0.3">
      <c r="B488"/>
      <c r="C488"/>
      <c r="D488"/>
      <c r="E488"/>
      <c r="F488"/>
    </row>
    <row r="489" spans="2:6" x14ac:dyDescent="0.3">
      <c r="B489"/>
      <c r="C489"/>
      <c r="D489"/>
      <c r="E489"/>
      <c r="F489"/>
    </row>
    <row r="490" spans="2:6" x14ac:dyDescent="0.3">
      <c r="B490"/>
      <c r="C490"/>
      <c r="D490"/>
      <c r="E490"/>
      <c r="F490"/>
    </row>
    <row r="491" spans="2:6" x14ac:dyDescent="0.3">
      <c r="B491"/>
      <c r="C491"/>
      <c r="D491"/>
      <c r="E491"/>
      <c r="F491"/>
    </row>
    <row r="492" spans="2:6" x14ac:dyDescent="0.3">
      <c r="B492"/>
      <c r="C492"/>
      <c r="D492"/>
      <c r="E492"/>
      <c r="F492"/>
    </row>
    <row r="493" spans="2:6" x14ac:dyDescent="0.3">
      <c r="B493"/>
      <c r="C493"/>
      <c r="D493"/>
      <c r="E493"/>
      <c r="F493"/>
    </row>
    <row r="494" spans="2:6" x14ac:dyDescent="0.3">
      <c r="B494"/>
      <c r="C494"/>
      <c r="D494"/>
      <c r="E494"/>
      <c r="F494"/>
    </row>
    <row r="495" spans="2:6" x14ac:dyDescent="0.3">
      <c r="B495"/>
      <c r="C495"/>
      <c r="D495"/>
      <c r="E495"/>
      <c r="F495"/>
    </row>
    <row r="496" spans="2:6" x14ac:dyDescent="0.3">
      <c r="B496"/>
      <c r="C496"/>
      <c r="D496"/>
      <c r="E496"/>
      <c r="F496"/>
    </row>
    <row r="497" spans="2:6" x14ac:dyDescent="0.3">
      <c r="B497"/>
      <c r="C497"/>
      <c r="D497"/>
      <c r="E497"/>
      <c r="F497"/>
    </row>
    <row r="498" spans="2:6" x14ac:dyDescent="0.3">
      <c r="B498"/>
      <c r="C498"/>
      <c r="D498"/>
      <c r="E498"/>
      <c r="F498"/>
    </row>
    <row r="499" spans="2:6" x14ac:dyDescent="0.3">
      <c r="B499"/>
      <c r="C499"/>
      <c r="D499"/>
      <c r="E499"/>
      <c r="F499"/>
    </row>
    <row r="500" spans="2:6" x14ac:dyDescent="0.3">
      <c r="B500"/>
      <c r="C500"/>
      <c r="D500"/>
      <c r="E500"/>
      <c r="F500"/>
    </row>
    <row r="501" spans="2:6" x14ac:dyDescent="0.3">
      <c r="B501"/>
      <c r="C501"/>
      <c r="D501"/>
      <c r="E501"/>
      <c r="F501"/>
    </row>
    <row r="502" spans="2:6" x14ac:dyDescent="0.3">
      <c r="B502"/>
      <c r="C502"/>
      <c r="D502"/>
      <c r="E502"/>
      <c r="F502"/>
    </row>
    <row r="503" spans="2:6" x14ac:dyDescent="0.3">
      <c r="B503"/>
      <c r="C503"/>
      <c r="D503"/>
      <c r="E503"/>
      <c r="F503"/>
    </row>
    <row r="504" spans="2:6" x14ac:dyDescent="0.3">
      <c r="B504"/>
      <c r="C504"/>
      <c r="D504"/>
      <c r="E504"/>
      <c r="F504"/>
    </row>
    <row r="505" spans="2:6" x14ac:dyDescent="0.3">
      <c r="B505"/>
      <c r="C505"/>
      <c r="D505"/>
      <c r="E505"/>
      <c r="F505"/>
    </row>
    <row r="506" spans="2:6" x14ac:dyDescent="0.3">
      <c r="B506"/>
      <c r="C506"/>
      <c r="D506"/>
      <c r="E506"/>
      <c r="F506"/>
    </row>
    <row r="507" spans="2:6" x14ac:dyDescent="0.3">
      <c r="B507"/>
      <c r="C507"/>
      <c r="D507"/>
      <c r="E507"/>
      <c r="F507"/>
    </row>
    <row r="508" spans="2:6" x14ac:dyDescent="0.3">
      <c r="B508"/>
      <c r="C508"/>
      <c r="D508"/>
      <c r="E508"/>
      <c r="F508"/>
    </row>
    <row r="509" spans="2:6" x14ac:dyDescent="0.3">
      <c r="B509"/>
      <c r="C509"/>
      <c r="D509"/>
      <c r="E509"/>
      <c r="F509"/>
    </row>
    <row r="510" spans="2:6" x14ac:dyDescent="0.3">
      <c r="B510"/>
      <c r="C510"/>
      <c r="D510"/>
      <c r="E510"/>
      <c r="F510"/>
    </row>
    <row r="511" spans="2:6" x14ac:dyDescent="0.3">
      <c r="B511"/>
      <c r="C511"/>
      <c r="D511"/>
      <c r="E511"/>
      <c r="F511"/>
    </row>
    <row r="512" spans="2:6" x14ac:dyDescent="0.3">
      <c r="B512"/>
      <c r="C512"/>
      <c r="D512"/>
      <c r="E512"/>
      <c r="F512"/>
    </row>
    <row r="513" spans="2:6" x14ac:dyDescent="0.3">
      <c r="B513"/>
      <c r="C513"/>
      <c r="D513"/>
      <c r="E513"/>
      <c r="F513"/>
    </row>
    <row r="514" spans="2:6" x14ac:dyDescent="0.3">
      <c r="B514"/>
      <c r="C514"/>
      <c r="D514"/>
      <c r="E514"/>
      <c r="F514"/>
    </row>
    <row r="515" spans="2:6" x14ac:dyDescent="0.3">
      <c r="B515"/>
      <c r="C515"/>
      <c r="D515"/>
      <c r="E515"/>
      <c r="F515"/>
    </row>
    <row r="516" spans="2:6" x14ac:dyDescent="0.3">
      <c r="B516"/>
      <c r="C516"/>
      <c r="D516"/>
      <c r="E516"/>
      <c r="F516"/>
    </row>
    <row r="517" spans="2:6" x14ac:dyDescent="0.3">
      <c r="B517"/>
      <c r="C517"/>
      <c r="D517"/>
      <c r="E517"/>
      <c r="F517"/>
    </row>
    <row r="518" spans="2:6" x14ac:dyDescent="0.3">
      <c r="B518"/>
      <c r="C518"/>
      <c r="D518"/>
      <c r="E518"/>
      <c r="F518"/>
    </row>
    <row r="519" spans="2:6" x14ac:dyDescent="0.3">
      <c r="B519"/>
      <c r="C519"/>
      <c r="D519"/>
      <c r="E519"/>
      <c r="F519"/>
    </row>
    <row r="520" spans="2:6" x14ac:dyDescent="0.3">
      <c r="B520"/>
      <c r="C520"/>
      <c r="D520"/>
      <c r="E520"/>
      <c r="F520"/>
    </row>
    <row r="521" spans="2:6" x14ac:dyDescent="0.3">
      <c r="B521"/>
      <c r="C521"/>
      <c r="D521"/>
      <c r="E521"/>
      <c r="F521"/>
    </row>
    <row r="522" spans="2:6" x14ac:dyDescent="0.3">
      <c r="B522"/>
      <c r="C522"/>
      <c r="D522"/>
      <c r="E522"/>
      <c r="F522"/>
    </row>
    <row r="523" spans="2:6" x14ac:dyDescent="0.3">
      <c r="B523"/>
      <c r="C523"/>
      <c r="D523"/>
      <c r="E523"/>
      <c r="F523"/>
    </row>
    <row r="524" spans="2:6" x14ac:dyDescent="0.3">
      <c r="B524"/>
      <c r="C524"/>
      <c r="D524"/>
      <c r="E524"/>
      <c r="F524"/>
    </row>
    <row r="525" spans="2:6" x14ac:dyDescent="0.3">
      <c r="B525"/>
      <c r="C525"/>
      <c r="D525"/>
      <c r="E525"/>
      <c r="F525"/>
    </row>
    <row r="526" spans="2:6" x14ac:dyDescent="0.3">
      <c r="B526"/>
      <c r="C526"/>
      <c r="D526"/>
      <c r="E526"/>
      <c r="F526"/>
    </row>
    <row r="527" spans="2:6" x14ac:dyDescent="0.3">
      <c r="B527"/>
      <c r="C527"/>
      <c r="D527"/>
      <c r="E527"/>
      <c r="F527"/>
    </row>
    <row r="528" spans="2:6" x14ac:dyDescent="0.3">
      <c r="B528"/>
      <c r="C528"/>
      <c r="D528"/>
      <c r="E528"/>
      <c r="F528"/>
    </row>
    <row r="529" spans="2:6" x14ac:dyDescent="0.3">
      <c r="B529"/>
      <c r="C529"/>
      <c r="D529"/>
      <c r="E529"/>
      <c r="F529"/>
    </row>
    <row r="530" spans="2:6" x14ac:dyDescent="0.3">
      <c r="B530"/>
      <c r="C530"/>
      <c r="D530"/>
      <c r="E530"/>
      <c r="F530"/>
    </row>
    <row r="531" spans="2:6" x14ac:dyDescent="0.3">
      <c r="B531"/>
      <c r="C531"/>
      <c r="D531"/>
      <c r="E531"/>
      <c r="F531"/>
    </row>
    <row r="532" spans="2:6" x14ac:dyDescent="0.3">
      <c r="B532"/>
      <c r="C532"/>
      <c r="D532"/>
      <c r="E532"/>
      <c r="F532"/>
    </row>
    <row r="533" spans="2:6" x14ac:dyDescent="0.3">
      <c r="B533"/>
      <c r="C533"/>
      <c r="D533"/>
      <c r="E533"/>
      <c r="F533"/>
    </row>
    <row r="534" spans="2:6" x14ac:dyDescent="0.3">
      <c r="B534"/>
      <c r="C534"/>
      <c r="D534"/>
      <c r="E534"/>
      <c r="F534"/>
    </row>
    <row r="535" spans="2:6" x14ac:dyDescent="0.3">
      <c r="B535"/>
      <c r="C535"/>
      <c r="D535"/>
      <c r="E535"/>
      <c r="F535"/>
    </row>
    <row r="536" spans="2:6" x14ac:dyDescent="0.3">
      <c r="B536"/>
      <c r="C536"/>
      <c r="D536"/>
      <c r="E536"/>
      <c r="F536"/>
    </row>
    <row r="537" spans="2:6" x14ac:dyDescent="0.3">
      <c r="B537"/>
      <c r="C537"/>
      <c r="D537"/>
      <c r="E537"/>
      <c r="F537"/>
    </row>
    <row r="538" spans="2:6" x14ac:dyDescent="0.3">
      <c r="B538"/>
      <c r="C538"/>
      <c r="D538"/>
      <c r="E538"/>
      <c r="F538"/>
    </row>
    <row r="539" spans="2:6" x14ac:dyDescent="0.3">
      <c r="B539"/>
      <c r="C539"/>
      <c r="D539"/>
      <c r="E539"/>
      <c r="F539"/>
    </row>
    <row r="540" spans="2:6" x14ac:dyDescent="0.3">
      <c r="B540"/>
      <c r="C540"/>
      <c r="D540"/>
      <c r="E540"/>
      <c r="F540"/>
    </row>
    <row r="541" spans="2:6" x14ac:dyDescent="0.3">
      <c r="B541"/>
      <c r="C541"/>
      <c r="D541"/>
      <c r="E541"/>
      <c r="F541"/>
    </row>
    <row r="542" spans="2:6" x14ac:dyDescent="0.3">
      <c r="B542"/>
      <c r="C542"/>
      <c r="D542"/>
      <c r="E542"/>
      <c r="F542"/>
    </row>
    <row r="543" spans="2:6" x14ac:dyDescent="0.3">
      <c r="B543"/>
      <c r="C543"/>
      <c r="D543"/>
      <c r="E543"/>
      <c r="F543"/>
    </row>
    <row r="544" spans="2:6" x14ac:dyDescent="0.3">
      <c r="B544"/>
      <c r="C544"/>
      <c r="D544"/>
      <c r="E544"/>
      <c r="F544"/>
    </row>
    <row r="545" spans="2:6" x14ac:dyDescent="0.3">
      <c r="B545"/>
      <c r="C545"/>
      <c r="D545"/>
      <c r="E545"/>
      <c r="F545"/>
    </row>
    <row r="546" spans="2:6" x14ac:dyDescent="0.3">
      <c r="B546"/>
      <c r="C546"/>
      <c r="D546"/>
      <c r="E546"/>
      <c r="F546"/>
    </row>
    <row r="547" spans="2:6" x14ac:dyDescent="0.3">
      <c r="B547"/>
      <c r="C547"/>
      <c r="D547"/>
      <c r="E547"/>
      <c r="F547"/>
    </row>
    <row r="548" spans="2:6" x14ac:dyDescent="0.3">
      <c r="B548"/>
      <c r="C548"/>
      <c r="D548"/>
      <c r="E548"/>
      <c r="F548"/>
    </row>
    <row r="549" spans="2:6" x14ac:dyDescent="0.3">
      <c r="B549"/>
      <c r="C549"/>
      <c r="D549"/>
      <c r="E549"/>
      <c r="F549"/>
    </row>
    <row r="550" spans="2:6" x14ac:dyDescent="0.3">
      <c r="B550"/>
      <c r="C550"/>
      <c r="D550"/>
      <c r="E550"/>
      <c r="F550"/>
    </row>
    <row r="551" spans="2:6" x14ac:dyDescent="0.3">
      <c r="B551"/>
      <c r="C551"/>
      <c r="D551"/>
      <c r="E551"/>
      <c r="F551"/>
    </row>
    <row r="552" spans="2:6" x14ac:dyDescent="0.3">
      <c r="B552"/>
      <c r="C552"/>
      <c r="D552"/>
      <c r="E552"/>
      <c r="F552"/>
    </row>
    <row r="553" spans="2:6" x14ac:dyDescent="0.3">
      <c r="B553"/>
      <c r="C553"/>
      <c r="D553"/>
      <c r="E553"/>
      <c r="F553"/>
    </row>
    <row r="554" spans="2:6" x14ac:dyDescent="0.3">
      <c r="B554"/>
      <c r="C554"/>
      <c r="D554"/>
      <c r="E554"/>
      <c r="F554"/>
    </row>
    <row r="555" spans="2:6" x14ac:dyDescent="0.3">
      <c r="B555"/>
      <c r="C555"/>
      <c r="D555"/>
      <c r="E555"/>
      <c r="F555"/>
    </row>
    <row r="556" spans="2:6" x14ac:dyDescent="0.3">
      <c r="B556"/>
      <c r="C556"/>
      <c r="D556"/>
      <c r="E556"/>
      <c r="F556"/>
    </row>
    <row r="557" spans="2:6" x14ac:dyDescent="0.3">
      <c r="B557"/>
      <c r="C557"/>
      <c r="D557"/>
      <c r="E557"/>
      <c r="F557"/>
    </row>
    <row r="558" spans="2:6" x14ac:dyDescent="0.3">
      <c r="B558"/>
      <c r="C558"/>
      <c r="D558"/>
      <c r="E558"/>
      <c r="F558"/>
    </row>
    <row r="559" spans="2:6" x14ac:dyDescent="0.3">
      <c r="B559"/>
      <c r="C559"/>
      <c r="D559"/>
      <c r="E559"/>
      <c r="F559"/>
    </row>
    <row r="560" spans="2:6" x14ac:dyDescent="0.3">
      <c r="B560"/>
      <c r="C560"/>
      <c r="D560"/>
      <c r="E560"/>
      <c r="F560"/>
    </row>
    <row r="561" spans="2:6" x14ac:dyDescent="0.3">
      <c r="B561"/>
      <c r="C561"/>
      <c r="D561"/>
      <c r="E561"/>
      <c r="F561"/>
    </row>
    <row r="562" spans="2:6" x14ac:dyDescent="0.3">
      <c r="B562"/>
      <c r="C562"/>
      <c r="D562"/>
      <c r="E562"/>
      <c r="F562"/>
    </row>
    <row r="563" spans="2:6" x14ac:dyDescent="0.3">
      <c r="B563"/>
      <c r="C563"/>
      <c r="D563"/>
      <c r="E563"/>
      <c r="F563"/>
    </row>
    <row r="564" spans="2:6" x14ac:dyDescent="0.3">
      <c r="B564"/>
      <c r="C564"/>
      <c r="D564"/>
      <c r="E564"/>
      <c r="F564"/>
    </row>
    <row r="565" spans="2:6" x14ac:dyDescent="0.3">
      <c r="B565"/>
      <c r="C565"/>
      <c r="D565"/>
      <c r="E565"/>
      <c r="F565"/>
    </row>
    <row r="566" spans="2:6" x14ac:dyDescent="0.3">
      <c r="B566"/>
      <c r="C566"/>
      <c r="D566"/>
      <c r="E566"/>
      <c r="F566"/>
    </row>
    <row r="567" spans="2:6" x14ac:dyDescent="0.3">
      <c r="B567"/>
      <c r="C567"/>
      <c r="D567"/>
      <c r="E567"/>
      <c r="F567"/>
    </row>
    <row r="568" spans="2:6" x14ac:dyDescent="0.3">
      <c r="B568"/>
      <c r="C568"/>
      <c r="D568"/>
      <c r="E568"/>
      <c r="F568"/>
    </row>
    <row r="569" spans="2:6" x14ac:dyDescent="0.3">
      <c r="B569"/>
      <c r="C569"/>
      <c r="D569"/>
      <c r="E569"/>
      <c r="F569"/>
    </row>
    <row r="570" spans="2:6" x14ac:dyDescent="0.3">
      <c r="B570"/>
      <c r="C570"/>
      <c r="D570"/>
      <c r="E570"/>
      <c r="F570"/>
    </row>
    <row r="571" spans="2:6" x14ac:dyDescent="0.3">
      <c r="B571"/>
      <c r="C571"/>
      <c r="D571"/>
      <c r="E571"/>
      <c r="F571"/>
    </row>
    <row r="572" spans="2:6" x14ac:dyDescent="0.3">
      <c r="B572"/>
      <c r="C572"/>
      <c r="D572"/>
      <c r="E572"/>
      <c r="F572"/>
    </row>
    <row r="573" spans="2:6" x14ac:dyDescent="0.3">
      <c r="B573"/>
      <c r="C573"/>
      <c r="D573"/>
      <c r="E573"/>
      <c r="F573"/>
    </row>
    <row r="574" spans="2:6" x14ac:dyDescent="0.3">
      <c r="B574"/>
      <c r="C574"/>
      <c r="D574"/>
      <c r="E574"/>
      <c r="F574"/>
    </row>
    <row r="575" spans="2:6" x14ac:dyDescent="0.3">
      <c r="B575"/>
      <c r="C575"/>
      <c r="D575"/>
      <c r="E575"/>
      <c r="F575"/>
    </row>
    <row r="576" spans="2:6" x14ac:dyDescent="0.3">
      <c r="B576"/>
      <c r="C576"/>
      <c r="D576"/>
      <c r="E576"/>
      <c r="F576"/>
    </row>
    <row r="577" spans="2:6" x14ac:dyDescent="0.3">
      <c r="B577"/>
      <c r="C577"/>
      <c r="D577"/>
      <c r="E577"/>
      <c r="F577"/>
    </row>
    <row r="578" spans="2:6" x14ac:dyDescent="0.3">
      <c r="B578"/>
      <c r="C578"/>
      <c r="D578"/>
      <c r="E578"/>
      <c r="F578"/>
    </row>
    <row r="579" spans="2:6" x14ac:dyDescent="0.3">
      <c r="B579"/>
      <c r="C579"/>
      <c r="D579"/>
      <c r="E579"/>
      <c r="F579"/>
    </row>
    <row r="580" spans="2:6" x14ac:dyDescent="0.3">
      <c r="B580"/>
      <c r="C580"/>
      <c r="D580"/>
      <c r="E580"/>
      <c r="F580"/>
    </row>
    <row r="581" spans="2:6" x14ac:dyDescent="0.3">
      <c r="B581"/>
      <c r="C581"/>
      <c r="D581"/>
      <c r="E581"/>
      <c r="F581"/>
    </row>
    <row r="582" spans="2:6" x14ac:dyDescent="0.3">
      <c r="B582"/>
      <c r="C582"/>
      <c r="D582"/>
      <c r="E582"/>
      <c r="F582"/>
    </row>
    <row r="583" spans="2:6" x14ac:dyDescent="0.3">
      <c r="B583"/>
      <c r="C583"/>
      <c r="D583"/>
      <c r="E583"/>
      <c r="F583"/>
    </row>
    <row r="584" spans="2:6" x14ac:dyDescent="0.3">
      <c r="B584"/>
      <c r="C584"/>
      <c r="D584"/>
      <c r="E584"/>
      <c r="F584"/>
    </row>
    <row r="585" spans="2:6" x14ac:dyDescent="0.3">
      <c r="B585"/>
      <c r="C585"/>
      <c r="D585"/>
      <c r="E585"/>
      <c r="F585"/>
    </row>
    <row r="586" spans="2:6" x14ac:dyDescent="0.3">
      <c r="B586"/>
      <c r="C586"/>
      <c r="D586"/>
      <c r="E586"/>
      <c r="F586"/>
    </row>
    <row r="587" spans="2:6" x14ac:dyDescent="0.3">
      <c r="B587"/>
      <c r="C587"/>
      <c r="D587"/>
      <c r="E587"/>
      <c r="F587"/>
    </row>
    <row r="588" spans="2:6" x14ac:dyDescent="0.3">
      <c r="B588"/>
      <c r="C588"/>
      <c r="D588"/>
      <c r="E588"/>
      <c r="F588"/>
    </row>
    <row r="589" spans="2:6" x14ac:dyDescent="0.3">
      <c r="B589"/>
      <c r="C589"/>
      <c r="D589"/>
      <c r="E589"/>
      <c r="F589"/>
    </row>
    <row r="590" spans="2:6" x14ac:dyDescent="0.3">
      <c r="B590"/>
      <c r="C590"/>
      <c r="D590"/>
      <c r="E590"/>
      <c r="F590"/>
    </row>
    <row r="591" spans="2:6" x14ac:dyDescent="0.3">
      <c r="B591"/>
      <c r="C591"/>
      <c r="D591"/>
      <c r="E591"/>
      <c r="F591"/>
    </row>
    <row r="592" spans="2:6" x14ac:dyDescent="0.3">
      <c r="B592"/>
      <c r="C592"/>
      <c r="D592"/>
      <c r="E592"/>
      <c r="F592"/>
    </row>
    <row r="593" spans="2:6" x14ac:dyDescent="0.3">
      <c r="B593"/>
      <c r="C593"/>
      <c r="D593"/>
      <c r="E593"/>
      <c r="F593"/>
    </row>
    <row r="594" spans="2:6" x14ac:dyDescent="0.3">
      <c r="B594"/>
      <c r="C594"/>
      <c r="D594"/>
      <c r="E594"/>
      <c r="F594"/>
    </row>
    <row r="595" spans="2:6" x14ac:dyDescent="0.3">
      <c r="B595"/>
      <c r="C595"/>
      <c r="D595"/>
      <c r="E595"/>
      <c r="F595"/>
    </row>
    <row r="596" spans="2:6" x14ac:dyDescent="0.3">
      <c r="B596"/>
      <c r="C596"/>
      <c r="D596"/>
      <c r="E596"/>
      <c r="F596"/>
    </row>
    <row r="597" spans="2:6" x14ac:dyDescent="0.3">
      <c r="B597"/>
      <c r="C597"/>
      <c r="D597"/>
      <c r="E597"/>
      <c r="F597"/>
    </row>
    <row r="598" spans="2:6" x14ac:dyDescent="0.3">
      <c r="B598"/>
      <c r="C598"/>
      <c r="D598"/>
      <c r="E598"/>
      <c r="F598"/>
    </row>
    <row r="599" spans="2:6" x14ac:dyDescent="0.3">
      <c r="B599"/>
      <c r="C599"/>
      <c r="D599"/>
      <c r="E599"/>
      <c r="F599"/>
    </row>
    <row r="600" spans="2:6" x14ac:dyDescent="0.3">
      <c r="B600"/>
      <c r="C600"/>
      <c r="D600"/>
      <c r="E600"/>
      <c r="F600"/>
    </row>
    <row r="601" spans="2:6" x14ac:dyDescent="0.3">
      <c r="B601"/>
      <c r="C601"/>
      <c r="D601"/>
      <c r="E601"/>
      <c r="F601"/>
    </row>
    <row r="602" spans="2:6" x14ac:dyDescent="0.3">
      <c r="B602"/>
      <c r="C602"/>
      <c r="D602"/>
      <c r="E602"/>
      <c r="F602"/>
    </row>
    <row r="603" spans="2:6" x14ac:dyDescent="0.3">
      <c r="B603"/>
      <c r="C603"/>
      <c r="D603"/>
      <c r="E603"/>
      <c r="F603"/>
    </row>
    <row r="604" spans="2:6" x14ac:dyDescent="0.3">
      <c r="B604"/>
      <c r="C604"/>
      <c r="D604"/>
      <c r="E604"/>
      <c r="F604"/>
    </row>
    <row r="605" spans="2:6" x14ac:dyDescent="0.3">
      <c r="B605"/>
      <c r="C605"/>
      <c r="D605"/>
      <c r="E605"/>
      <c r="F605"/>
    </row>
    <row r="606" spans="2:6" x14ac:dyDescent="0.3">
      <c r="B606"/>
      <c r="C606"/>
      <c r="D606"/>
      <c r="E606"/>
      <c r="F606"/>
    </row>
    <row r="607" spans="2:6" x14ac:dyDescent="0.3">
      <c r="B607"/>
      <c r="C607"/>
      <c r="D607"/>
      <c r="E607"/>
      <c r="F607"/>
    </row>
    <row r="608" spans="2:6" x14ac:dyDescent="0.3">
      <c r="B608"/>
      <c r="C608"/>
      <c r="D608"/>
      <c r="E608"/>
      <c r="F608"/>
    </row>
    <row r="609" spans="2:6" x14ac:dyDescent="0.3">
      <c r="B609"/>
      <c r="C609"/>
      <c r="D609"/>
      <c r="E609"/>
      <c r="F609"/>
    </row>
    <row r="610" spans="2:6" x14ac:dyDescent="0.3">
      <c r="B610"/>
      <c r="C610"/>
      <c r="D610"/>
      <c r="E610"/>
      <c r="F610"/>
    </row>
    <row r="611" spans="2:6" x14ac:dyDescent="0.3">
      <c r="B611"/>
      <c r="C611"/>
      <c r="D611"/>
      <c r="E611"/>
      <c r="F611"/>
    </row>
    <row r="612" spans="2:6" x14ac:dyDescent="0.3">
      <c r="B612"/>
      <c r="C612"/>
      <c r="D612"/>
      <c r="E612"/>
      <c r="F612"/>
    </row>
    <row r="613" spans="2:6" x14ac:dyDescent="0.3">
      <c r="B613"/>
      <c r="C613"/>
      <c r="D613"/>
      <c r="E613"/>
      <c r="F613"/>
    </row>
    <row r="614" spans="2:6" x14ac:dyDescent="0.3">
      <c r="B614"/>
      <c r="C614"/>
      <c r="D614"/>
      <c r="E614"/>
      <c r="F614"/>
    </row>
    <row r="615" spans="2:6" x14ac:dyDescent="0.3">
      <c r="B615"/>
      <c r="C615"/>
      <c r="D615"/>
      <c r="E615"/>
      <c r="F615"/>
    </row>
    <row r="616" spans="2:6" x14ac:dyDescent="0.3">
      <c r="B616"/>
      <c r="C616"/>
      <c r="D616"/>
      <c r="E616"/>
      <c r="F616"/>
    </row>
    <row r="617" spans="2:6" x14ac:dyDescent="0.3">
      <c r="B617"/>
      <c r="C617"/>
      <c r="D617"/>
      <c r="E617"/>
      <c r="F617"/>
    </row>
    <row r="618" spans="2:6" x14ac:dyDescent="0.3">
      <c r="B618"/>
      <c r="C618"/>
      <c r="D618"/>
      <c r="E618"/>
      <c r="F618"/>
    </row>
    <row r="619" spans="2:6" x14ac:dyDescent="0.3">
      <c r="B619"/>
      <c r="C619"/>
      <c r="D619"/>
      <c r="E619"/>
      <c r="F619"/>
    </row>
    <row r="620" spans="2:6" x14ac:dyDescent="0.3">
      <c r="B620"/>
      <c r="C620"/>
      <c r="D620"/>
      <c r="E620"/>
      <c r="F620"/>
    </row>
    <row r="621" spans="2:6" x14ac:dyDescent="0.3">
      <c r="B621"/>
      <c r="C621"/>
      <c r="D621"/>
      <c r="E621"/>
      <c r="F621"/>
    </row>
    <row r="622" spans="2:6" x14ac:dyDescent="0.3">
      <c r="B622"/>
      <c r="C622"/>
      <c r="D622"/>
      <c r="E622"/>
      <c r="F622"/>
    </row>
    <row r="623" spans="2:6" x14ac:dyDescent="0.3">
      <c r="B623"/>
      <c r="C623"/>
      <c r="D623"/>
      <c r="E623"/>
      <c r="F623"/>
    </row>
    <row r="624" spans="2:6" x14ac:dyDescent="0.3">
      <c r="B624"/>
      <c r="C624"/>
      <c r="D624"/>
      <c r="E624"/>
      <c r="F624"/>
    </row>
    <row r="625" spans="2:6" x14ac:dyDescent="0.3">
      <c r="B625"/>
      <c r="C625"/>
      <c r="D625"/>
      <c r="E625"/>
      <c r="F625"/>
    </row>
    <row r="626" spans="2:6" x14ac:dyDescent="0.3">
      <c r="B626"/>
      <c r="C626"/>
      <c r="D626"/>
      <c r="E626"/>
      <c r="F626"/>
    </row>
    <row r="627" spans="2:6" x14ac:dyDescent="0.3">
      <c r="B627"/>
      <c r="C627"/>
      <c r="D627"/>
      <c r="E627"/>
      <c r="F627"/>
    </row>
    <row r="628" spans="2:6" x14ac:dyDescent="0.3">
      <c r="B628"/>
      <c r="C628"/>
      <c r="D628"/>
      <c r="E628"/>
      <c r="F628"/>
    </row>
    <row r="629" spans="2:6" x14ac:dyDescent="0.3">
      <c r="B629"/>
      <c r="C629"/>
      <c r="D629"/>
      <c r="E629"/>
      <c r="F629"/>
    </row>
    <row r="630" spans="2:6" x14ac:dyDescent="0.3">
      <c r="B630"/>
      <c r="C630"/>
      <c r="D630"/>
      <c r="E630"/>
      <c r="F630"/>
    </row>
    <row r="631" spans="2:6" x14ac:dyDescent="0.3">
      <c r="B631"/>
      <c r="C631"/>
      <c r="D631"/>
      <c r="E631"/>
      <c r="F631"/>
    </row>
    <row r="632" spans="2:6" x14ac:dyDescent="0.3">
      <c r="B632"/>
      <c r="C632"/>
      <c r="D632"/>
      <c r="E632"/>
      <c r="F632"/>
    </row>
    <row r="633" spans="2:6" x14ac:dyDescent="0.3">
      <c r="B633"/>
      <c r="C633"/>
      <c r="D633"/>
      <c r="E633"/>
      <c r="F633"/>
    </row>
    <row r="634" spans="2:6" x14ac:dyDescent="0.3">
      <c r="B634"/>
      <c r="C634"/>
      <c r="D634"/>
      <c r="E634"/>
      <c r="F634"/>
    </row>
    <row r="635" spans="2:6" x14ac:dyDescent="0.3">
      <c r="B635"/>
      <c r="C635"/>
      <c r="D635"/>
      <c r="E635"/>
      <c r="F635"/>
    </row>
    <row r="636" spans="2:6" x14ac:dyDescent="0.3">
      <c r="B636"/>
      <c r="C636"/>
      <c r="D636"/>
      <c r="E636"/>
      <c r="F636"/>
    </row>
    <row r="637" spans="2:6" x14ac:dyDescent="0.3">
      <c r="B637"/>
      <c r="C637"/>
      <c r="D637"/>
      <c r="E637"/>
      <c r="F637"/>
    </row>
    <row r="638" spans="2:6" x14ac:dyDescent="0.3">
      <c r="B638"/>
      <c r="C638"/>
      <c r="D638"/>
      <c r="E638"/>
      <c r="F638"/>
    </row>
    <row r="639" spans="2:6" x14ac:dyDescent="0.3">
      <c r="B639"/>
      <c r="C639"/>
      <c r="D639"/>
      <c r="E639"/>
      <c r="F639"/>
    </row>
    <row r="640" spans="2:6" x14ac:dyDescent="0.3">
      <c r="B640"/>
      <c r="C640"/>
      <c r="D640"/>
      <c r="E640"/>
      <c r="F640"/>
    </row>
    <row r="641" spans="2:6" x14ac:dyDescent="0.3">
      <c r="B641"/>
      <c r="C641"/>
      <c r="D641"/>
      <c r="E641"/>
      <c r="F641"/>
    </row>
    <row r="642" spans="2:6" x14ac:dyDescent="0.3">
      <c r="B642"/>
      <c r="C642"/>
      <c r="D642"/>
      <c r="E642"/>
      <c r="F642"/>
    </row>
    <row r="643" spans="2:6" x14ac:dyDescent="0.3">
      <c r="B643"/>
      <c r="C643"/>
      <c r="D643"/>
      <c r="E643"/>
      <c r="F643"/>
    </row>
    <row r="644" spans="2:6" x14ac:dyDescent="0.3">
      <c r="B644"/>
      <c r="C644"/>
      <c r="D644"/>
      <c r="E644"/>
      <c r="F644"/>
    </row>
    <row r="645" spans="2:6" x14ac:dyDescent="0.3">
      <c r="B645"/>
      <c r="C645"/>
      <c r="D645"/>
      <c r="E645"/>
      <c r="F645"/>
    </row>
    <row r="646" spans="2:6" x14ac:dyDescent="0.3">
      <c r="B646"/>
      <c r="C646"/>
      <c r="D646"/>
      <c r="E646"/>
      <c r="F646"/>
    </row>
    <row r="647" spans="2:6" x14ac:dyDescent="0.3">
      <c r="B647"/>
      <c r="C647"/>
      <c r="D647"/>
      <c r="E647"/>
      <c r="F647"/>
    </row>
    <row r="648" spans="2:6" x14ac:dyDescent="0.3">
      <c r="B648"/>
      <c r="C648"/>
      <c r="D648"/>
      <c r="E648"/>
      <c r="F648"/>
    </row>
    <row r="649" spans="2:6" x14ac:dyDescent="0.3">
      <c r="B649"/>
      <c r="C649"/>
      <c r="D649"/>
      <c r="E649"/>
      <c r="F649"/>
    </row>
    <row r="650" spans="2:6" x14ac:dyDescent="0.3">
      <c r="B650"/>
      <c r="C650"/>
      <c r="D650"/>
      <c r="E650"/>
      <c r="F650"/>
    </row>
    <row r="651" spans="2:6" x14ac:dyDescent="0.3">
      <c r="B651"/>
      <c r="C651"/>
      <c r="D651"/>
      <c r="E651"/>
      <c r="F651"/>
    </row>
    <row r="652" spans="2:6" x14ac:dyDescent="0.3">
      <c r="B652"/>
      <c r="C652"/>
      <c r="D652"/>
      <c r="E652"/>
      <c r="F652"/>
    </row>
    <row r="653" spans="2:6" x14ac:dyDescent="0.3">
      <c r="B653"/>
      <c r="C653"/>
      <c r="D653"/>
      <c r="E653"/>
      <c r="F653"/>
    </row>
    <row r="654" spans="2:6" x14ac:dyDescent="0.3">
      <c r="B654"/>
      <c r="C654"/>
      <c r="D654"/>
      <c r="E654"/>
      <c r="F654"/>
    </row>
    <row r="655" spans="2:6" x14ac:dyDescent="0.3">
      <c r="B655"/>
      <c r="C655"/>
      <c r="D655"/>
      <c r="E655"/>
      <c r="F655"/>
    </row>
    <row r="656" spans="2:6" x14ac:dyDescent="0.3">
      <c r="B656"/>
      <c r="C656"/>
      <c r="D656"/>
      <c r="E656"/>
      <c r="F656"/>
    </row>
    <row r="657" spans="2:6" x14ac:dyDescent="0.3">
      <c r="B657"/>
      <c r="C657"/>
      <c r="D657"/>
      <c r="E657"/>
      <c r="F657"/>
    </row>
    <row r="658" spans="2:6" x14ac:dyDescent="0.3">
      <c r="B658"/>
      <c r="C658"/>
      <c r="D658"/>
      <c r="E658"/>
      <c r="F658"/>
    </row>
    <row r="659" spans="2:6" x14ac:dyDescent="0.3">
      <c r="B659"/>
      <c r="C659"/>
      <c r="D659"/>
      <c r="E659"/>
      <c r="F659"/>
    </row>
    <row r="660" spans="2:6" x14ac:dyDescent="0.3">
      <c r="B660"/>
      <c r="C660"/>
      <c r="D660"/>
      <c r="E660"/>
      <c r="F660"/>
    </row>
    <row r="661" spans="2:6" x14ac:dyDescent="0.3">
      <c r="B661"/>
      <c r="C661"/>
      <c r="D661"/>
      <c r="E661"/>
      <c r="F661"/>
    </row>
    <row r="662" spans="2:6" x14ac:dyDescent="0.3">
      <c r="B662"/>
      <c r="C662"/>
      <c r="D662"/>
      <c r="E662"/>
      <c r="F662"/>
    </row>
    <row r="663" spans="2:6" x14ac:dyDescent="0.3">
      <c r="B663"/>
      <c r="C663"/>
      <c r="D663"/>
      <c r="E663"/>
      <c r="F663"/>
    </row>
    <row r="664" spans="2:6" x14ac:dyDescent="0.3">
      <c r="B664"/>
      <c r="C664"/>
      <c r="D664"/>
      <c r="E664"/>
      <c r="F664"/>
    </row>
    <row r="665" spans="2:6" x14ac:dyDescent="0.3">
      <c r="B665"/>
      <c r="C665"/>
      <c r="D665"/>
      <c r="E665"/>
      <c r="F665"/>
    </row>
    <row r="666" spans="2:6" x14ac:dyDescent="0.3">
      <c r="B666"/>
      <c r="C666"/>
      <c r="D666"/>
      <c r="E666"/>
      <c r="F666"/>
    </row>
    <row r="667" spans="2:6" x14ac:dyDescent="0.3">
      <c r="B667"/>
      <c r="C667"/>
      <c r="D667"/>
      <c r="E667"/>
      <c r="F667"/>
    </row>
    <row r="668" spans="2:6" x14ac:dyDescent="0.3">
      <c r="B668"/>
      <c r="C668"/>
      <c r="D668"/>
      <c r="E668"/>
      <c r="F668"/>
    </row>
    <row r="669" spans="2:6" x14ac:dyDescent="0.3">
      <c r="B669"/>
      <c r="C669"/>
      <c r="D669"/>
      <c r="E669"/>
      <c r="F669"/>
    </row>
    <row r="670" spans="2:6" x14ac:dyDescent="0.3">
      <c r="B670"/>
      <c r="C670"/>
      <c r="D670"/>
      <c r="E670"/>
      <c r="F670"/>
    </row>
    <row r="671" spans="2:6" x14ac:dyDescent="0.3">
      <c r="B671"/>
      <c r="C671"/>
      <c r="D671"/>
      <c r="E671"/>
      <c r="F671"/>
    </row>
    <row r="672" spans="2:6" x14ac:dyDescent="0.3">
      <c r="B672"/>
      <c r="C672"/>
      <c r="D672"/>
      <c r="E672"/>
      <c r="F672"/>
    </row>
    <row r="673" spans="2:6" x14ac:dyDescent="0.3">
      <c r="B673"/>
      <c r="C673"/>
      <c r="D673"/>
      <c r="E673"/>
      <c r="F673"/>
    </row>
    <row r="674" spans="2:6" x14ac:dyDescent="0.3">
      <c r="B674"/>
      <c r="C674"/>
      <c r="D674"/>
      <c r="E674"/>
      <c r="F674"/>
    </row>
    <row r="675" spans="2:6" x14ac:dyDescent="0.3">
      <c r="B675"/>
      <c r="C675"/>
      <c r="D675"/>
      <c r="E675"/>
      <c r="F675"/>
    </row>
    <row r="676" spans="2:6" x14ac:dyDescent="0.3">
      <c r="B676"/>
      <c r="C676"/>
      <c r="D676"/>
      <c r="E676"/>
      <c r="F676"/>
    </row>
    <row r="677" spans="2:6" x14ac:dyDescent="0.3">
      <c r="B677"/>
      <c r="C677"/>
      <c r="D677"/>
      <c r="E677"/>
      <c r="F677"/>
    </row>
    <row r="678" spans="2:6" x14ac:dyDescent="0.3">
      <c r="B678"/>
      <c r="C678"/>
      <c r="D678"/>
      <c r="E678"/>
      <c r="F678"/>
    </row>
    <row r="679" spans="2:6" x14ac:dyDescent="0.3">
      <c r="B679"/>
      <c r="C679"/>
      <c r="D679"/>
      <c r="E679"/>
      <c r="F679"/>
    </row>
    <row r="680" spans="2:6" x14ac:dyDescent="0.3">
      <c r="B680"/>
      <c r="C680"/>
      <c r="D680"/>
      <c r="E680"/>
      <c r="F680"/>
    </row>
    <row r="681" spans="2:6" x14ac:dyDescent="0.3">
      <c r="B681"/>
      <c r="C681"/>
      <c r="D681"/>
      <c r="E681"/>
      <c r="F681"/>
    </row>
    <row r="682" spans="2:6" x14ac:dyDescent="0.3">
      <c r="B682"/>
      <c r="C682"/>
      <c r="D682"/>
      <c r="E682"/>
      <c r="F682"/>
    </row>
    <row r="683" spans="2:6" x14ac:dyDescent="0.3">
      <c r="B683"/>
      <c r="C683"/>
      <c r="D683"/>
      <c r="E683"/>
      <c r="F683"/>
    </row>
    <row r="684" spans="2:6" x14ac:dyDescent="0.3">
      <c r="B684"/>
      <c r="C684"/>
      <c r="D684"/>
      <c r="E684"/>
      <c r="F684"/>
    </row>
    <row r="685" spans="2:6" x14ac:dyDescent="0.3">
      <c r="B685"/>
      <c r="C685"/>
      <c r="D685"/>
      <c r="E685"/>
      <c r="F685"/>
    </row>
    <row r="686" spans="2:6" x14ac:dyDescent="0.3">
      <c r="B686"/>
      <c r="C686"/>
      <c r="D686"/>
      <c r="E686"/>
      <c r="F686"/>
    </row>
    <row r="687" spans="2:6" x14ac:dyDescent="0.3">
      <c r="B687"/>
      <c r="C687"/>
      <c r="D687"/>
      <c r="E687"/>
      <c r="F687"/>
    </row>
    <row r="688" spans="2:6" x14ac:dyDescent="0.3">
      <c r="B688"/>
      <c r="C688"/>
      <c r="D688"/>
      <c r="E688"/>
      <c r="F688"/>
    </row>
    <row r="689" spans="2:6" x14ac:dyDescent="0.3">
      <c r="B689"/>
      <c r="C689"/>
      <c r="D689"/>
      <c r="E689"/>
      <c r="F689"/>
    </row>
    <row r="690" spans="2:6" x14ac:dyDescent="0.3">
      <c r="B690"/>
    </row>
    <row r="691" spans="2:6" x14ac:dyDescent="0.3">
      <c r="B691"/>
    </row>
    <row r="692" spans="2:6" x14ac:dyDescent="0.3">
      <c r="B692"/>
    </row>
    <row r="693" spans="2:6" x14ac:dyDescent="0.3">
      <c r="B693"/>
    </row>
    <row r="694" spans="2:6" x14ac:dyDescent="0.3">
      <c r="B694"/>
    </row>
    <row r="695" spans="2:6" x14ac:dyDescent="0.3">
      <c r="B695"/>
    </row>
    <row r="696" spans="2:6" x14ac:dyDescent="0.3">
      <c r="B696"/>
    </row>
    <row r="697" spans="2:6" x14ac:dyDescent="0.3">
      <c r="B697"/>
    </row>
    <row r="698" spans="2:6" x14ac:dyDescent="0.3">
      <c r="B698"/>
    </row>
    <row r="699" spans="2:6" x14ac:dyDescent="0.3">
      <c r="B699"/>
    </row>
    <row r="700" spans="2:6" x14ac:dyDescent="0.3">
      <c r="B700"/>
    </row>
    <row r="701" spans="2:6" x14ac:dyDescent="0.3">
      <c r="B701"/>
    </row>
    <row r="702" spans="2:6" x14ac:dyDescent="0.3">
      <c r="B702"/>
    </row>
    <row r="703" spans="2:6" x14ac:dyDescent="0.3">
      <c r="B703"/>
    </row>
    <row r="704" spans="2:6" x14ac:dyDescent="0.3">
      <c r="B704"/>
    </row>
    <row r="705" spans="2:2" x14ac:dyDescent="0.3">
      <c r="B705"/>
    </row>
    <row r="706" spans="2:2" x14ac:dyDescent="0.3">
      <c r="B706"/>
    </row>
    <row r="707" spans="2:2" x14ac:dyDescent="0.3">
      <c r="B707"/>
    </row>
    <row r="708" spans="2:2" x14ac:dyDescent="0.3">
      <c r="B708"/>
    </row>
    <row r="709" spans="2:2" x14ac:dyDescent="0.3">
      <c r="B709"/>
    </row>
    <row r="710" spans="2:2" x14ac:dyDescent="0.3">
      <c r="B710"/>
    </row>
    <row r="711" spans="2:2" x14ac:dyDescent="0.3">
      <c r="B711"/>
    </row>
    <row r="712" spans="2:2" x14ac:dyDescent="0.3">
      <c r="B712"/>
    </row>
    <row r="713" spans="2:2" x14ac:dyDescent="0.3">
      <c r="B713"/>
    </row>
    <row r="714" spans="2:2" x14ac:dyDescent="0.3">
      <c r="B714"/>
    </row>
    <row r="715" spans="2:2" x14ac:dyDescent="0.3">
      <c r="B715"/>
    </row>
    <row r="716" spans="2:2" x14ac:dyDescent="0.3">
      <c r="B716"/>
    </row>
    <row r="717" spans="2:2" x14ac:dyDescent="0.3">
      <c r="B717"/>
    </row>
    <row r="718" spans="2:2" x14ac:dyDescent="0.3">
      <c r="B718"/>
    </row>
    <row r="719" spans="2:2" x14ac:dyDescent="0.3">
      <c r="B719"/>
    </row>
    <row r="720" spans="2:2" x14ac:dyDescent="0.3">
      <c r="B720"/>
    </row>
    <row r="721" spans="2:2" x14ac:dyDescent="0.3">
      <c r="B721"/>
    </row>
    <row r="722" spans="2:2" x14ac:dyDescent="0.3">
      <c r="B722"/>
    </row>
    <row r="723" spans="2:2" x14ac:dyDescent="0.3">
      <c r="B723"/>
    </row>
    <row r="724" spans="2:2" x14ac:dyDescent="0.3">
      <c r="B724"/>
    </row>
    <row r="725" spans="2:2" x14ac:dyDescent="0.3">
      <c r="B725"/>
    </row>
    <row r="726" spans="2:2" x14ac:dyDescent="0.3">
      <c r="B726"/>
    </row>
    <row r="727" spans="2:2" x14ac:dyDescent="0.3">
      <c r="B727"/>
    </row>
    <row r="728" spans="2:2" x14ac:dyDescent="0.3">
      <c r="B728"/>
    </row>
    <row r="729" spans="2:2" x14ac:dyDescent="0.3">
      <c r="B729"/>
    </row>
    <row r="730" spans="2:2" x14ac:dyDescent="0.3">
      <c r="B730"/>
    </row>
    <row r="731" spans="2:2" x14ac:dyDescent="0.3">
      <c r="B731"/>
    </row>
    <row r="732" spans="2:2" x14ac:dyDescent="0.3">
      <c r="B732"/>
    </row>
    <row r="733" spans="2:2" x14ac:dyDescent="0.3">
      <c r="B733"/>
    </row>
    <row r="734" spans="2:2" x14ac:dyDescent="0.3">
      <c r="B734"/>
    </row>
    <row r="735" spans="2:2" x14ac:dyDescent="0.3">
      <c r="B735"/>
    </row>
    <row r="736" spans="2:2" x14ac:dyDescent="0.3">
      <c r="B736"/>
    </row>
    <row r="737" spans="2:2" x14ac:dyDescent="0.3">
      <c r="B737"/>
    </row>
    <row r="738" spans="2:2" x14ac:dyDescent="0.3">
      <c r="B738"/>
    </row>
    <row r="739" spans="2:2" x14ac:dyDescent="0.3">
      <c r="B739"/>
    </row>
    <row r="740" spans="2:2" x14ac:dyDescent="0.3">
      <c r="B740"/>
    </row>
    <row r="741" spans="2:2" x14ac:dyDescent="0.3">
      <c r="B741"/>
    </row>
    <row r="742" spans="2:2" x14ac:dyDescent="0.3">
      <c r="B742"/>
    </row>
    <row r="743" spans="2:2" x14ac:dyDescent="0.3">
      <c r="B743"/>
    </row>
    <row r="744" spans="2:2" x14ac:dyDescent="0.3">
      <c r="B744"/>
    </row>
    <row r="745" spans="2:2" x14ac:dyDescent="0.3">
      <c r="B745"/>
    </row>
    <row r="746" spans="2:2" x14ac:dyDescent="0.3">
      <c r="B746"/>
    </row>
    <row r="747" spans="2:2" x14ac:dyDescent="0.3">
      <c r="B747"/>
    </row>
    <row r="748" spans="2:2" x14ac:dyDescent="0.3">
      <c r="B748"/>
    </row>
    <row r="749" spans="2:2" x14ac:dyDescent="0.3">
      <c r="B749"/>
    </row>
    <row r="750" spans="2:2" x14ac:dyDescent="0.3">
      <c r="B750"/>
    </row>
    <row r="751" spans="2:2" x14ac:dyDescent="0.3">
      <c r="B751"/>
    </row>
    <row r="752" spans="2:2" x14ac:dyDescent="0.3">
      <c r="B752"/>
    </row>
    <row r="753" spans="2:2" x14ac:dyDescent="0.3">
      <c r="B753"/>
    </row>
    <row r="754" spans="2:2" x14ac:dyDescent="0.3">
      <c r="B754"/>
    </row>
    <row r="755" spans="2:2" x14ac:dyDescent="0.3">
      <c r="B755"/>
    </row>
    <row r="756" spans="2:2" x14ac:dyDescent="0.3">
      <c r="B756"/>
    </row>
    <row r="757" spans="2:2" x14ac:dyDescent="0.3">
      <c r="B757"/>
    </row>
    <row r="758" spans="2:2" x14ac:dyDescent="0.3">
      <c r="B758"/>
    </row>
    <row r="759" spans="2:2" x14ac:dyDescent="0.3">
      <c r="B759"/>
    </row>
    <row r="760" spans="2:2" x14ac:dyDescent="0.3">
      <c r="B760"/>
    </row>
    <row r="761" spans="2:2" x14ac:dyDescent="0.3">
      <c r="B761"/>
    </row>
    <row r="762" spans="2:2" x14ac:dyDescent="0.3">
      <c r="B762"/>
    </row>
    <row r="763" spans="2:2" x14ac:dyDescent="0.3">
      <c r="B763"/>
    </row>
    <row r="764" spans="2:2" x14ac:dyDescent="0.3">
      <c r="B764"/>
    </row>
    <row r="765" spans="2:2" x14ac:dyDescent="0.3">
      <c r="B765"/>
    </row>
    <row r="766" spans="2:2" x14ac:dyDescent="0.3">
      <c r="B766"/>
    </row>
    <row r="767" spans="2:2" x14ac:dyDescent="0.3">
      <c r="B767"/>
    </row>
    <row r="768" spans="2:2" x14ac:dyDescent="0.3">
      <c r="B768"/>
    </row>
    <row r="769" spans="2:2" x14ac:dyDescent="0.3">
      <c r="B769"/>
    </row>
    <row r="770" spans="2:2" x14ac:dyDescent="0.3">
      <c r="B770"/>
    </row>
    <row r="771" spans="2:2" x14ac:dyDescent="0.3">
      <c r="B771"/>
    </row>
    <row r="772" spans="2:2" x14ac:dyDescent="0.3">
      <c r="B772"/>
    </row>
    <row r="773" spans="2:2" x14ac:dyDescent="0.3">
      <c r="B773"/>
    </row>
    <row r="774" spans="2:2" x14ac:dyDescent="0.3">
      <c r="B774"/>
    </row>
    <row r="775" spans="2:2" x14ac:dyDescent="0.3">
      <c r="B775"/>
    </row>
    <row r="776" spans="2:2" x14ac:dyDescent="0.3">
      <c r="B776"/>
    </row>
    <row r="777" spans="2:2" x14ac:dyDescent="0.3">
      <c r="B777"/>
    </row>
    <row r="778" spans="2:2" x14ac:dyDescent="0.3">
      <c r="B778"/>
    </row>
    <row r="779" spans="2:2" x14ac:dyDescent="0.3">
      <c r="B779"/>
    </row>
    <row r="780" spans="2:2" x14ac:dyDescent="0.3">
      <c r="B780"/>
    </row>
    <row r="781" spans="2:2" x14ac:dyDescent="0.3">
      <c r="B781"/>
    </row>
    <row r="782" spans="2:2" x14ac:dyDescent="0.3">
      <c r="B782"/>
    </row>
    <row r="783" spans="2:2" x14ac:dyDescent="0.3">
      <c r="B783"/>
    </row>
    <row r="784" spans="2:2" x14ac:dyDescent="0.3">
      <c r="B784"/>
    </row>
    <row r="785" spans="2:2" x14ac:dyDescent="0.3">
      <c r="B785"/>
    </row>
    <row r="786" spans="2:2" x14ac:dyDescent="0.3">
      <c r="B786"/>
    </row>
    <row r="787" spans="2:2" x14ac:dyDescent="0.3">
      <c r="B787"/>
    </row>
    <row r="788" spans="2:2" x14ac:dyDescent="0.3">
      <c r="B788"/>
    </row>
    <row r="789" spans="2:2" x14ac:dyDescent="0.3">
      <c r="B789"/>
    </row>
    <row r="790" spans="2:2" x14ac:dyDescent="0.3">
      <c r="B790"/>
    </row>
    <row r="791" spans="2:2" x14ac:dyDescent="0.3">
      <c r="B791"/>
    </row>
    <row r="792" spans="2:2" x14ac:dyDescent="0.3">
      <c r="B792"/>
    </row>
    <row r="793" spans="2:2" x14ac:dyDescent="0.3">
      <c r="B793"/>
    </row>
    <row r="794" spans="2:2" x14ac:dyDescent="0.3">
      <c r="B794"/>
    </row>
    <row r="795" spans="2:2" x14ac:dyDescent="0.3">
      <c r="B795"/>
    </row>
    <row r="796" spans="2:2" x14ac:dyDescent="0.3">
      <c r="B796"/>
    </row>
    <row r="797" spans="2:2" x14ac:dyDescent="0.3">
      <c r="B797"/>
    </row>
    <row r="798" spans="2:2" x14ac:dyDescent="0.3">
      <c r="B798"/>
    </row>
    <row r="799" spans="2:2" x14ac:dyDescent="0.3">
      <c r="B799"/>
    </row>
    <row r="800" spans="2:2" x14ac:dyDescent="0.3">
      <c r="B800"/>
    </row>
    <row r="801" spans="2:2" x14ac:dyDescent="0.3">
      <c r="B801"/>
    </row>
    <row r="802" spans="2:2" x14ac:dyDescent="0.3">
      <c r="B802"/>
    </row>
    <row r="803" spans="2:2" x14ac:dyDescent="0.3">
      <c r="B803"/>
    </row>
    <row r="804" spans="2:2" x14ac:dyDescent="0.3">
      <c r="B804"/>
    </row>
    <row r="805" spans="2:2" x14ac:dyDescent="0.3">
      <c r="B805"/>
    </row>
    <row r="806" spans="2:2" x14ac:dyDescent="0.3">
      <c r="B806"/>
    </row>
    <row r="807" spans="2:2" x14ac:dyDescent="0.3">
      <c r="B807"/>
    </row>
    <row r="808" spans="2:2" x14ac:dyDescent="0.3">
      <c r="B808"/>
    </row>
    <row r="809" spans="2:2" x14ac:dyDescent="0.3">
      <c r="B809"/>
    </row>
    <row r="810" spans="2:2" x14ac:dyDescent="0.3">
      <c r="B810"/>
    </row>
    <row r="811" spans="2:2" x14ac:dyDescent="0.3">
      <c r="B811"/>
    </row>
    <row r="812" spans="2:2" x14ac:dyDescent="0.3">
      <c r="B812"/>
    </row>
    <row r="813" spans="2:2" x14ac:dyDescent="0.3">
      <c r="B813"/>
    </row>
    <row r="814" spans="2:2" x14ac:dyDescent="0.3">
      <c r="B814"/>
    </row>
    <row r="815" spans="2:2" x14ac:dyDescent="0.3">
      <c r="B815"/>
    </row>
    <row r="816" spans="2:2" x14ac:dyDescent="0.3">
      <c r="B816"/>
    </row>
    <row r="817" spans="2:2" x14ac:dyDescent="0.3">
      <c r="B817"/>
    </row>
    <row r="818" spans="2:2" x14ac:dyDescent="0.3">
      <c r="B818"/>
    </row>
    <row r="819" spans="2:2" x14ac:dyDescent="0.3">
      <c r="B819"/>
    </row>
    <row r="820" spans="2:2" x14ac:dyDescent="0.3">
      <c r="B820"/>
    </row>
    <row r="821" spans="2:2" x14ac:dyDescent="0.3">
      <c r="B821"/>
    </row>
    <row r="822" spans="2:2" x14ac:dyDescent="0.3">
      <c r="B822"/>
    </row>
    <row r="823" spans="2:2" x14ac:dyDescent="0.3">
      <c r="B823"/>
    </row>
    <row r="824" spans="2:2" x14ac:dyDescent="0.3">
      <c r="B824"/>
    </row>
    <row r="825" spans="2:2" x14ac:dyDescent="0.3">
      <c r="B825"/>
    </row>
    <row r="826" spans="2:2" x14ac:dyDescent="0.3">
      <c r="B826"/>
    </row>
    <row r="827" spans="2:2" x14ac:dyDescent="0.3">
      <c r="B827"/>
    </row>
    <row r="828" spans="2:2" x14ac:dyDescent="0.3">
      <c r="B828"/>
    </row>
    <row r="829" spans="2:2" x14ac:dyDescent="0.3">
      <c r="B829"/>
    </row>
    <row r="830" spans="2:2" x14ac:dyDescent="0.3">
      <c r="B830"/>
    </row>
    <row r="831" spans="2:2" x14ac:dyDescent="0.3">
      <c r="B831"/>
    </row>
    <row r="832" spans="2:2" x14ac:dyDescent="0.3">
      <c r="B832"/>
    </row>
    <row r="833" spans="2:2" x14ac:dyDescent="0.3">
      <c r="B833"/>
    </row>
    <row r="834" spans="2:2" x14ac:dyDescent="0.3">
      <c r="B834"/>
    </row>
    <row r="835" spans="2:2" x14ac:dyDescent="0.3">
      <c r="B835"/>
    </row>
    <row r="836" spans="2:2" x14ac:dyDescent="0.3">
      <c r="B836"/>
    </row>
    <row r="837" spans="2:2" x14ac:dyDescent="0.3">
      <c r="B837"/>
    </row>
    <row r="838" spans="2:2" x14ac:dyDescent="0.3">
      <c r="B838"/>
    </row>
    <row r="839" spans="2:2" x14ac:dyDescent="0.3">
      <c r="B839"/>
    </row>
    <row r="840" spans="2:2" x14ac:dyDescent="0.3">
      <c r="B840"/>
    </row>
    <row r="841" spans="2:2" x14ac:dyDescent="0.3">
      <c r="B841"/>
    </row>
    <row r="842" spans="2:2" x14ac:dyDescent="0.3">
      <c r="B842"/>
    </row>
    <row r="843" spans="2:2" x14ac:dyDescent="0.3">
      <c r="B843"/>
    </row>
    <row r="844" spans="2:2" x14ac:dyDescent="0.3">
      <c r="B844"/>
    </row>
    <row r="845" spans="2:2" x14ac:dyDescent="0.3">
      <c r="B845"/>
    </row>
    <row r="846" spans="2:2" x14ac:dyDescent="0.3">
      <c r="B846"/>
    </row>
    <row r="847" spans="2:2" x14ac:dyDescent="0.3">
      <c r="B847"/>
    </row>
    <row r="848" spans="2:2" x14ac:dyDescent="0.3">
      <c r="B848"/>
    </row>
    <row r="849" spans="2:2" x14ac:dyDescent="0.3">
      <c r="B849"/>
    </row>
    <row r="850" spans="2:2" x14ac:dyDescent="0.3">
      <c r="B850"/>
    </row>
    <row r="851" spans="2:2" x14ac:dyDescent="0.3">
      <c r="B851"/>
    </row>
    <row r="852" spans="2:2" x14ac:dyDescent="0.3">
      <c r="B852"/>
    </row>
    <row r="853" spans="2:2" x14ac:dyDescent="0.3">
      <c r="B853"/>
    </row>
    <row r="854" spans="2:2" x14ac:dyDescent="0.3">
      <c r="B854"/>
    </row>
    <row r="855" spans="2:2" x14ac:dyDescent="0.3">
      <c r="B855"/>
    </row>
    <row r="856" spans="2:2" x14ac:dyDescent="0.3">
      <c r="B856"/>
    </row>
    <row r="857" spans="2:2" x14ac:dyDescent="0.3">
      <c r="B857"/>
    </row>
    <row r="858" spans="2:2" x14ac:dyDescent="0.3">
      <c r="B858"/>
    </row>
    <row r="859" spans="2:2" x14ac:dyDescent="0.3">
      <c r="B859"/>
    </row>
    <row r="860" spans="2:2" x14ac:dyDescent="0.3">
      <c r="B860"/>
    </row>
    <row r="861" spans="2:2" x14ac:dyDescent="0.3">
      <c r="B861"/>
    </row>
    <row r="862" spans="2:2" x14ac:dyDescent="0.3">
      <c r="B862"/>
    </row>
    <row r="863" spans="2:2" x14ac:dyDescent="0.3">
      <c r="B863"/>
    </row>
    <row r="864" spans="2:2" x14ac:dyDescent="0.3">
      <c r="B864"/>
    </row>
    <row r="865" spans="2:2" x14ac:dyDescent="0.3">
      <c r="B865"/>
    </row>
    <row r="866" spans="2:2" x14ac:dyDescent="0.3">
      <c r="B866"/>
    </row>
    <row r="867" spans="2:2" x14ac:dyDescent="0.3">
      <c r="B867"/>
    </row>
    <row r="868" spans="2:2" x14ac:dyDescent="0.3">
      <c r="B868"/>
    </row>
    <row r="869" spans="2:2" x14ac:dyDescent="0.3">
      <c r="B869"/>
    </row>
    <row r="870" spans="2:2" x14ac:dyDescent="0.3">
      <c r="B870"/>
    </row>
    <row r="871" spans="2:2" x14ac:dyDescent="0.3">
      <c r="B871"/>
    </row>
    <row r="872" spans="2:2" x14ac:dyDescent="0.3">
      <c r="B872"/>
    </row>
    <row r="873" spans="2:2" x14ac:dyDescent="0.3">
      <c r="B873"/>
    </row>
    <row r="874" spans="2:2" x14ac:dyDescent="0.3">
      <c r="B874"/>
    </row>
    <row r="875" spans="2:2" x14ac:dyDescent="0.3">
      <c r="B875"/>
    </row>
    <row r="876" spans="2:2" x14ac:dyDescent="0.3">
      <c r="B876"/>
    </row>
    <row r="877" spans="2:2" x14ac:dyDescent="0.3">
      <c r="B877"/>
    </row>
    <row r="878" spans="2:2" x14ac:dyDescent="0.3">
      <c r="B878"/>
    </row>
    <row r="879" spans="2:2" x14ac:dyDescent="0.3">
      <c r="B879"/>
    </row>
    <row r="880" spans="2:2" x14ac:dyDescent="0.3">
      <c r="B880"/>
    </row>
    <row r="881" spans="2:2" x14ac:dyDescent="0.3">
      <c r="B881"/>
    </row>
    <row r="882" spans="2:2" x14ac:dyDescent="0.3">
      <c r="B882"/>
    </row>
    <row r="883" spans="2:2" x14ac:dyDescent="0.3">
      <c r="B883"/>
    </row>
    <row r="884" spans="2:2" x14ac:dyDescent="0.3">
      <c r="B884"/>
    </row>
    <row r="885" spans="2:2" x14ac:dyDescent="0.3">
      <c r="B885"/>
    </row>
    <row r="886" spans="2:2" x14ac:dyDescent="0.3">
      <c r="B886"/>
    </row>
    <row r="887" spans="2:2" x14ac:dyDescent="0.3">
      <c r="B887"/>
    </row>
    <row r="888" spans="2:2" x14ac:dyDescent="0.3">
      <c r="B888"/>
    </row>
    <row r="889" spans="2:2" x14ac:dyDescent="0.3">
      <c r="B889"/>
    </row>
    <row r="890" spans="2:2" x14ac:dyDescent="0.3">
      <c r="B890"/>
    </row>
    <row r="891" spans="2:2" x14ac:dyDescent="0.3">
      <c r="B891"/>
    </row>
    <row r="892" spans="2:2" x14ac:dyDescent="0.3">
      <c r="B892"/>
    </row>
    <row r="893" spans="2:2" x14ac:dyDescent="0.3">
      <c r="B893"/>
    </row>
    <row r="894" spans="2:2" x14ac:dyDescent="0.3">
      <c r="B894"/>
    </row>
    <row r="895" spans="2:2" x14ac:dyDescent="0.3">
      <c r="B895"/>
    </row>
    <row r="896" spans="2:2" x14ac:dyDescent="0.3">
      <c r="B896"/>
    </row>
    <row r="897" spans="2:2" x14ac:dyDescent="0.3">
      <c r="B897"/>
    </row>
    <row r="898" spans="2:2" x14ac:dyDescent="0.3">
      <c r="B898"/>
    </row>
    <row r="899" spans="2:2" x14ac:dyDescent="0.3">
      <c r="B899"/>
    </row>
    <row r="900" spans="2:2" x14ac:dyDescent="0.3">
      <c r="B900"/>
    </row>
    <row r="901" spans="2:2" x14ac:dyDescent="0.3">
      <c r="B901"/>
    </row>
    <row r="902" spans="2:2" x14ac:dyDescent="0.3">
      <c r="B902"/>
    </row>
    <row r="903" spans="2:2" x14ac:dyDescent="0.3">
      <c r="B903"/>
    </row>
    <row r="904" spans="2:2" x14ac:dyDescent="0.3">
      <c r="B904"/>
    </row>
    <row r="905" spans="2:2" x14ac:dyDescent="0.3">
      <c r="B905"/>
    </row>
    <row r="906" spans="2:2" x14ac:dyDescent="0.3">
      <c r="B906"/>
    </row>
    <row r="907" spans="2:2" x14ac:dyDescent="0.3">
      <c r="B907"/>
    </row>
    <row r="908" spans="2:2" x14ac:dyDescent="0.3">
      <c r="B908"/>
    </row>
    <row r="909" spans="2:2" x14ac:dyDescent="0.3">
      <c r="B909"/>
    </row>
    <row r="910" spans="2:2" x14ac:dyDescent="0.3">
      <c r="B910"/>
    </row>
    <row r="911" spans="2:2" x14ac:dyDescent="0.3">
      <c r="B911"/>
    </row>
    <row r="912" spans="2:2" x14ac:dyDescent="0.3">
      <c r="B912"/>
    </row>
    <row r="913" spans="2:2" x14ac:dyDescent="0.3">
      <c r="B913"/>
    </row>
    <row r="914" spans="2:2" x14ac:dyDescent="0.3">
      <c r="B914"/>
    </row>
    <row r="915" spans="2:2" x14ac:dyDescent="0.3">
      <c r="B915"/>
    </row>
    <row r="916" spans="2:2" x14ac:dyDescent="0.3">
      <c r="B916"/>
    </row>
    <row r="917" spans="2:2" x14ac:dyDescent="0.3">
      <c r="B917"/>
    </row>
    <row r="918" spans="2:2" x14ac:dyDescent="0.3">
      <c r="B918"/>
    </row>
    <row r="919" spans="2:2" x14ac:dyDescent="0.3">
      <c r="B919"/>
    </row>
    <row r="920" spans="2:2" x14ac:dyDescent="0.3">
      <c r="B920"/>
    </row>
    <row r="921" spans="2:2" x14ac:dyDescent="0.3">
      <c r="B921"/>
    </row>
    <row r="922" spans="2:2" x14ac:dyDescent="0.3">
      <c r="B922"/>
    </row>
    <row r="923" spans="2:2" x14ac:dyDescent="0.3">
      <c r="B923"/>
    </row>
    <row r="924" spans="2:2" x14ac:dyDescent="0.3">
      <c r="B924"/>
    </row>
    <row r="925" spans="2:2" x14ac:dyDescent="0.3">
      <c r="B925"/>
    </row>
    <row r="926" spans="2:2" x14ac:dyDescent="0.3">
      <c r="B926"/>
    </row>
    <row r="927" spans="2:2" x14ac:dyDescent="0.3">
      <c r="B927"/>
    </row>
    <row r="928" spans="2:2" x14ac:dyDescent="0.3">
      <c r="B928"/>
    </row>
    <row r="929" spans="2:2" x14ac:dyDescent="0.3">
      <c r="B929"/>
    </row>
    <row r="930" spans="2:2" x14ac:dyDescent="0.3">
      <c r="B930"/>
    </row>
    <row r="931" spans="2:2" x14ac:dyDescent="0.3">
      <c r="B931"/>
    </row>
    <row r="932" spans="2:2" x14ac:dyDescent="0.3">
      <c r="B932"/>
    </row>
    <row r="933" spans="2:2" x14ac:dyDescent="0.3">
      <c r="B933"/>
    </row>
    <row r="934" spans="2:2" x14ac:dyDescent="0.3">
      <c r="B934"/>
    </row>
    <row r="935" spans="2:2" x14ac:dyDescent="0.3">
      <c r="B935"/>
    </row>
    <row r="936" spans="2:2" x14ac:dyDescent="0.3">
      <c r="B936"/>
    </row>
    <row r="937" spans="2:2" x14ac:dyDescent="0.3">
      <c r="B937"/>
    </row>
    <row r="938" spans="2:2" x14ac:dyDescent="0.3">
      <c r="B938"/>
    </row>
    <row r="939" spans="2:2" x14ac:dyDescent="0.3">
      <c r="B939"/>
    </row>
    <row r="940" spans="2:2" x14ac:dyDescent="0.3">
      <c r="B940"/>
    </row>
    <row r="941" spans="2:2" x14ac:dyDescent="0.3">
      <c r="B941"/>
    </row>
    <row r="942" spans="2:2" x14ac:dyDescent="0.3">
      <c r="B942"/>
    </row>
    <row r="943" spans="2:2" x14ac:dyDescent="0.3">
      <c r="B943"/>
    </row>
    <row r="944" spans="2:2" x14ac:dyDescent="0.3">
      <c r="B944"/>
    </row>
    <row r="945" spans="2:2" x14ac:dyDescent="0.3">
      <c r="B945"/>
    </row>
    <row r="946" spans="2:2" x14ac:dyDescent="0.3">
      <c r="B946"/>
    </row>
    <row r="947" spans="2:2" x14ac:dyDescent="0.3">
      <c r="B947"/>
    </row>
    <row r="948" spans="2:2" x14ac:dyDescent="0.3">
      <c r="B948"/>
    </row>
    <row r="949" spans="2:2" x14ac:dyDescent="0.3">
      <c r="B949"/>
    </row>
    <row r="950" spans="2:2" x14ac:dyDescent="0.3">
      <c r="B950"/>
    </row>
    <row r="951" spans="2:2" x14ac:dyDescent="0.3">
      <c r="B951"/>
    </row>
    <row r="952" spans="2:2" x14ac:dyDescent="0.3">
      <c r="B952"/>
    </row>
    <row r="953" spans="2:2" x14ac:dyDescent="0.3">
      <c r="B953"/>
    </row>
    <row r="954" spans="2:2" x14ac:dyDescent="0.3">
      <c r="B954"/>
    </row>
    <row r="955" spans="2:2" x14ac:dyDescent="0.3">
      <c r="B955"/>
    </row>
    <row r="956" spans="2:2" x14ac:dyDescent="0.3">
      <c r="B956"/>
    </row>
    <row r="957" spans="2:2" x14ac:dyDescent="0.3">
      <c r="B957"/>
    </row>
    <row r="958" spans="2:2" x14ac:dyDescent="0.3">
      <c r="B958"/>
    </row>
    <row r="959" spans="2:2" x14ac:dyDescent="0.3">
      <c r="B959"/>
    </row>
    <row r="960" spans="2:2" x14ac:dyDescent="0.3">
      <c r="B960"/>
    </row>
    <row r="961" spans="2:2" x14ac:dyDescent="0.3">
      <c r="B961"/>
    </row>
    <row r="962" spans="2:2" x14ac:dyDescent="0.3">
      <c r="B962"/>
    </row>
    <row r="963" spans="2:2" x14ac:dyDescent="0.3">
      <c r="B963"/>
    </row>
    <row r="964" spans="2:2" x14ac:dyDescent="0.3">
      <c r="B964"/>
    </row>
    <row r="965" spans="2:2" x14ac:dyDescent="0.3">
      <c r="B965"/>
    </row>
    <row r="966" spans="2:2" x14ac:dyDescent="0.3">
      <c r="B966"/>
    </row>
    <row r="967" spans="2:2" x14ac:dyDescent="0.3">
      <c r="B967"/>
    </row>
    <row r="968" spans="2:2" x14ac:dyDescent="0.3">
      <c r="B968"/>
    </row>
    <row r="969" spans="2:2" x14ac:dyDescent="0.3">
      <c r="B969"/>
    </row>
    <row r="970" spans="2:2" x14ac:dyDescent="0.3">
      <c r="B970"/>
    </row>
    <row r="971" spans="2:2" x14ac:dyDescent="0.3">
      <c r="B971"/>
    </row>
    <row r="972" spans="2:2" x14ac:dyDescent="0.3">
      <c r="B972"/>
    </row>
    <row r="973" spans="2:2" x14ac:dyDescent="0.3">
      <c r="B973"/>
    </row>
    <row r="974" spans="2:2" x14ac:dyDescent="0.3">
      <c r="B974"/>
    </row>
    <row r="975" spans="2:2" x14ac:dyDescent="0.3">
      <c r="B975"/>
    </row>
    <row r="976" spans="2:2" x14ac:dyDescent="0.3">
      <c r="B976"/>
    </row>
    <row r="977" spans="2:2" x14ac:dyDescent="0.3">
      <c r="B977"/>
    </row>
    <row r="978" spans="2:2" x14ac:dyDescent="0.3">
      <c r="B978"/>
    </row>
    <row r="979" spans="2:2" x14ac:dyDescent="0.3">
      <c r="B979"/>
    </row>
    <row r="980" spans="2:2" x14ac:dyDescent="0.3">
      <c r="B980"/>
    </row>
    <row r="981" spans="2:2" x14ac:dyDescent="0.3">
      <c r="B981"/>
    </row>
    <row r="982" spans="2:2" x14ac:dyDescent="0.3">
      <c r="B982"/>
    </row>
    <row r="983" spans="2:2" x14ac:dyDescent="0.3">
      <c r="B983"/>
    </row>
    <row r="984" spans="2:2" x14ac:dyDescent="0.3">
      <c r="B984"/>
    </row>
    <row r="985" spans="2:2" x14ac:dyDescent="0.3">
      <c r="B985"/>
    </row>
    <row r="986" spans="2:2" x14ac:dyDescent="0.3">
      <c r="B986"/>
    </row>
    <row r="987" spans="2:2" x14ac:dyDescent="0.3">
      <c r="B987"/>
    </row>
    <row r="988" spans="2:2" x14ac:dyDescent="0.3">
      <c r="B988"/>
    </row>
    <row r="989" spans="2:2" x14ac:dyDescent="0.3">
      <c r="B989"/>
    </row>
    <row r="990" spans="2:2" x14ac:dyDescent="0.3">
      <c r="B990"/>
    </row>
    <row r="991" spans="2:2" x14ac:dyDescent="0.3">
      <c r="B991"/>
    </row>
    <row r="992" spans="2:2" x14ac:dyDescent="0.3">
      <c r="B992"/>
    </row>
    <row r="993" spans="2:2" x14ac:dyDescent="0.3">
      <c r="B993"/>
    </row>
    <row r="994" spans="2:2" x14ac:dyDescent="0.3">
      <c r="B994"/>
    </row>
    <row r="995" spans="2:2" x14ac:dyDescent="0.3">
      <c r="B995"/>
    </row>
    <row r="996" spans="2:2" x14ac:dyDescent="0.3">
      <c r="B996"/>
    </row>
    <row r="997" spans="2:2" x14ac:dyDescent="0.3">
      <c r="B997"/>
    </row>
    <row r="998" spans="2:2" x14ac:dyDescent="0.3">
      <c r="B998"/>
    </row>
    <row r="999" spans="2:2" x14ac:dyDescent="0.3">
      <c r="B999"/>
    </row>
    <row r="1000" spans="2:2" x14ac:dyDescent="0.3">
      <c r="B1000"/>
    </row>
    <row r="1001" spans="2:2" x14ac:dyDescent="0.3">
      <c r="B1001"/>
    </row>
    <row r="1002" spans="2:2" x14ac:dyDescent="0.3">
      <c r="B1002"/>
    </row>
    <row r="1003" spans="2:2" x14ac:dyDescent="0.3">
      <c r="B1003"/>
    </row>
    <row r="1004" spans="2:2" x14ac:dyDescent="0.3">
      <c r="B1004"/>
    </row>
    <row r="1005" spans="2:2" x14ac:dyDescent="0.3">
      <c r="B1005"/>
    </row>
    <row r="1006" spans="2:2" x14ac:dyDescent="0.3">
      <c r="B1006"/>
    </row>
    <row r="1007" spans="2:2" x14ac:dyDescent="0.3">
      <c r="B1007"/>
    </row>
    <row r="1008" spans="2:2" x14ac:dyDescent="0.3">
      <c r="B1008"/>
    </row>
    <row r="1009" spans="2:2" x14ac:dyDescent="0.3">
      <c r="B1009"/>
    </row>
    <row r="1010" spans="2:2" x14ac:dyDescent="0.3">
      <c r="B1010"/>
    </row>
    <row r="1011" spans="2:2" x14ac:dyDescent="0.3">
      <c r="B1011"/>
    </row>
    <row r="1012" spans="2:2" x14ac:dyDescent="0.3">
      <c r="B1012"/>
    </row>
    <row r="1013" spans="2:2" x14ac:dyDescent="0.3">
      <c r="B1013"/>
    </row>
    <row r="1014" spans="2:2" x14ac:dyDescent="0.3">
      <c r="B1014"/>
    </row>
    <row r="1015" spans="2:2" x14ac:dyDescent="0.3">
      <c r="B1015"/>
    </row>
    <row r="1016" spans="2:2" x14ac:dyDescent="0.3">
      <c r="B1016"/>
    </row>
    <row r="1017" spans="2:2" x14ac:dyDescent="0.3">
      <c r="B1017"/>
    </row>
    <row r="1018" spans="2:2" x14ac:dyDescent="0.3">
      <c r="B1018"/>
    </row>
    <row r="1019" spans="2:2" x14ac:dyDescent="0.3">
      <c r="B1019"/>
    </row>
    <row r="1020" spans="2:2" x14ac:dyDescent="0.3">
      <c r="B1020"/>
    </row>
    <row r="1021" spans="2:2" x14ac:dyDescent="0.3">
      <c r="B1021"/>
    </row>
    <row r="1022" spans="2:2" x14ac:dyDescent="0.3">
      <c r="B1022"/>
    </row>
    <row r="1023" spans="2:2" x14ac:dyDescent="0.3">
      <c r="B1023"/>
    </row>
    <row r="1024" spans="2:2" x14ac:dyDescent="0.3">
      <c r="B1024"/>
    </row>
    <row r="1025" spans="2:2" x14ac:dyDescent="0.3">
      <c r="B1025"/>
    </row>
    <row r="1026" spans="2:2" x14ac:dyDescent="0.3">
      <c r="B1026"/>
    </row>
    <row r="1027" spans="2:2" x14ac:dyDescent="0.3">
      <c r="B1027"/>
    </row>
    <row r="1028" spans="2:2" x14ac:dyDescent="0.3">
      <c r="B1028"/>
    </row>
    <row r="1029" spans="2:2" x14ac:dyDescent="0.3">
      <c r="B1029"/>
    </row>
    <row r="1030" spans="2:2" x14ac:dyDescent="0.3">
      <c r="B1030"/>
    </row>
    <row r="1031" spans="2:2" x14ac:dyDescent="0.3">
      <c r="B1031"/>
    </row>
    <row r="1032" spans="2:2" x14ac:dyDescent="0.3">
      <c r="B1032"/>
    </row>
    <row r="1033" spans="2:2" x14ac:dyDescent="0.3">
      <c r="B1033"/>
    </row>
    <row r="1034" spans="2:2" x14ac:dyDescent="0.3">
      <c r="B1034"/>
    </row>
    <row r="1035" spans="2:2" x14ac:dyDescent="0.3">
      <c r="B1035"/>
    </row>
    <row r="1036" spans="2:2" x14ac:dyDescent="0.3">
      <c r="B1036"/>
    </row>
    <row r="1037" spans="2:2" x14ac:dyDescent="0.3">
      <c r="B1037"/>
    </row>
    <row r="1038" spans="2:2" x14ac:dyDescent="0.3">
      <c r="B1038"/>
    </row>
    <row r="1039" spans="2:2" x14ac:dyDescent="0.3">
      <c r="B1039"/>
    </row>
    <row r="1040" spans="2:2" x14ac:dyDescent="0.3">
      <c r="B1040"/>
    </row>
    <row r="1041" spans="2:2" x14ac:dyDescent="0.3">
      <c r="B1041"/>
    </row>
    <row r="1042" spans="2:2" x14ac:dyDescent="0.3">
      <c r="B1042"/>
    </row>
    <row r="1043" spans="2:2" x14ac:dyDescent="0.3">
      <c r="B1043"/>
    </row>
    <row r="1044" spans="2:2" x14ac:dyDescent="0.3">
      <c r="B1044"/>
    </row>
    <row r="1045" spans="2:2" x14ac:dyDescent="0.3">
      <c r="B1045"/>
    </row>
    <row r="1046" spans="2:2" x14ac:dyDescent="0.3">
      <c r="B1046"/>
    </row>
    <row r="1047" spans="2:2" x14ac:dyDescent="0.3">
      <c r="B1047"/>
    </row>
    <row r="1048" spans="2:2" x14ac:dyDescent="0.3">
      <c r="B1048"/>
    </row>
    <row r="1049" spans="2:2" x14ac:dyDescent="0.3">
      <c r="B1049"/>
    </row>
    <row r="1050" spans="2:2" x14ac:dyDescent="0.3">
      <c r="B1050"/>
    </row>
    <row r="1051" spans="2:2" x14ac:dyDescent="0.3">
      <c r="B1051"/>
    </row>
    <row r="1052" spans="2:2" x14ac:dyDescent="0.3">
      <c r="B1052"/>
    </row>
    <row r="1053" spans="2:2" x14ac:dyDescent="0.3">
      <c r="B1053"/>
    </row>
    <row r="1054" spans="2:2" x14ac:dyDescent="0.3">
      <c r="B1054"/>
    </row>
    <row r="1055" spans="2:2" x14ac:dyDescent="0.3">
      <c r="B1055"/>
    </row>
    <row r="1056" spans="2:2" x14ac:dyDescent="0.3">
      <c r="B1056"/>
    </row>
    <row r="1057" spans="2:2" x14ac:dyDescent="0.3">
      <c r="B1057"/>
    </row>
    <row r="1058" spans="2:2" x14ac:dyDescent="0.3">
      <c r="B1058"/>
    </row>
    <row r="1059" spans="2:2" x14ac:dyDescent="0.3">
      <c r="B1059"/>
    </row>
    <row r="1060" spans="2:2" x14ac:dyDescent="0.3">
      <c r="B1060"/>
    </row>
    <row r="1061" spans="2:2" x14ac:dyDescent="0.3">
      <c r="B1061"/>
    </row>
    <row r="1062" spans="2:2" x14ac:dyDescent="0.3">
      <c r="B1062"/>
    </row>
    <row r="1063" spans="2:2" x14ac:dyDescent="0.3">
      <c r="B1063"/>
    </row>
    <row r="1064" spans="2:2" x14ac:dyDescent="0.3">
      <c r="B1064"/>
    </row>
    <row r="1065" spans="2:2" x14ac:dyDescent="0.3">
      <c r="B1065"/>
    </row>
    <row r="1066" spans="2:2" x14ac:dyDescent="0.3">
      <c r="B1066"/>
    </row>
    <row r="1067" spans="2:2" x14ac:dyDescent="0.3">
      <c r="B1067"/>
    </row>
    <row r="1068" spans="2:2" x14ac:dyDescent="0.3">
      <c r="B1068"/>
    </row>
    <row r="1069" spans="2:2" x14ac:dyDescent="0.3">
      <c r="B1069"/>
    </row>
    <row r="1070" spans="2:2" x14ac:dyDescent="0.3">
      <c r="B1070"/>
    </row>
    <row r="1071" spans="2:2" x14ac:dyDescent="0.3">
      <c r="B1071"/>
    </row>
    <row r="1072" spans="2:2" x14ac:dyDescent="0.3">
      <c r="B1072"/>
    </row>
    <row r="1073" spans="2:2" x14ac:dyDescent="0.3">
      <c r="B1073"/>
    </row>
    <row r="1074" spans="2:2" x14ac:dyDescent="0.3">
      <c r="B1074"/>
    </row>
    <row r="1075" spans="2:2" x14ac:dyDescent="0.3">
      <c r="B1075"/>
    </row>
    <row r="1076" spans="2:2" x14ac:dyDescent="0.3">
      <c r="B1076"/>
    </row>
    <row r="1077" spans="2:2" x14ac:dyDescent="0.3">
      <c r="B1077"/>
    </row>
    <row r="1078" spans="2:2" x14ac:dyDescent="0.3">
      <c r="B1078"/>
    </row>
    <row r="1079" spans="2:2" x14ac:dyDescent="0.3">
      <c r="B1079"/>
    </row>
    <row r="1080" spans="2:2" x14ac:dyDescent="0.3">
      <c r="B1080"/>
    </row>
    <row r="1081" spans="2:2" x14ac:dyDescent="0.3">
      <c r="B1081"/>
    </row>
    <row r="1082" spans="2:2" x14ac:dyDescent="0.3">
      <c r="B1082"/>
    </row>
    <row r="1083" spans="2:2" x14ac:dyDescent="0.3">
      <c r="B1083"/>
    </row>
    <row r="1084" spans="2:2" x14ac:dyDescent="0.3">
      <c r="B1084"/>
    </row>
    <row r="1085" spans="2:2" x14ac:dyDescent="0.3">
      <c r="B1085"/>
    </row>
    <row r="1086" spans="2:2" x14ac:dyDescent="0.3">
      <c r="B1086"/>
    </row>
    <row r="1087" spans="2:2" x14ac:dyDescent="0.3">
      <c r="B1087"/>
    </row>
    <row r="1088" spans="2:2" x14ac:dyDescent="0.3">
      <c r="B1088"/>
    </row>
    <row r="1089" spans="2:2" x14ac:dyDescent="0.3">
      <c r="B1089"/>
    </row>
    <row r="1090" spans="2:2" x14ac:dyDescent="0.3">
      <c r="B1090"/>
    </row>
    <row r="1091" spans="2:2" x14ac:dyDescent="0.3">
      <c r="B1091"/>
    </row>
    <row r="1092" spans="2:2" x14ac:dyDescent="0.3">
      <c r="B1092"/>
    </row>
    <row r="1093" spans="2:2" x14ac:dyDescent="0.3">
      <c r="B1093"/>
    </row>
    <row r="1094" spans="2:2" x14ac:dyDescent="0.3">
      <c r="B1094"/>
    </row>
    <row r="1095" spans="2:2" x14ac:dyDescent="0.3">
      <c r="B1095"/>
    </row>
    <row r="1096" spans="2:2" x14ac:dyDescent="0.3">
      <c r="B1096"/>
    </row>
    <row r="1097" spans="2:2" x14ac:dyDescent="0.3">
      <c r="B1097"/>
    </row>
    <row r="1098" spans="2:2" x14ac:dyDescent="0.3">
      <c r="B1098"/>
    </row>
    <row r="1099" spans="2:2" x14ac:dyDescent="0.3">
      <c r="B1099"/>
    </row>
    <row r="1100" spans="2:2" x14ac:dyDescent="0.3">
      <c r="B1100"/>
    </row>
    <row r="1101" spans="2:2" x14ac:dyDescent="0.3">
      <c r="B1101"/>
    </row>
    <row r="1102" spans="2:2" x14ac:dyDescent="0.3">
      <c r="B1102"/>
    </row>
    <row r="1103" spans="2:2" x14ac:dyDescent="0.3">
      <c r="B1103"/>
    </row>
    <row r="1104" spans="2:2" x14ac:dyDescent="0.3">
      <c r="B1104"/>
    </row>
    <row r="1105" spans="2:2" x14ac:dyDescent="0.3">
      <c r="B1105"/>
    </row>
    <row r="1106" spans="2:2" x14ac:dyDescent="0.3">
      <c r="B1106"/>
    </row>
    <row r="1107" spans="2:2" x14ac:dyDescent="0.3">
      <c r="B1107"/>
    </row>
    <row r="1108" spans="2:2" x14ac:dyDescent="0.3">
      <c r="B1108"/>
    </row>
    <row r="1109" spans="2:2" x14ac:dyDescent="0.3">
      <c r="B1109"/>
    </row>
    <row r="1110" spans="2:2" x14ac:dyDescent="0.3">
      <c r="B1110"/>
    </row>
    <row r="1111" spans="2:2" x14ac:dyDescent="0.3">
      <c r="B1111"/>
    </row>
    <row r="1112" spans="2:2" x14ac:dyDescent="0.3">
      <c r="B1112"/>
    </row>
    <row r="1113" spans="2:2" x14ac:dyDescent="0.3">
      <c r="B1113"/>
    </row>
    <row r="1114" spans="2:2" x14ac:dyDescent="0.3">
      <c r="B1114"/>
    </row>
    <row r="1115" spans="2:2" x14ac:dyDescent="0.3">
      <c r="B1115"/>
    </row>
    <row r="1116" spans="2:2" x14ac:dyDescent="0.3">
      <c r="B1116"/>
    </row>
    <row r="1117" spans="2:2" x14ac:dyDescent="0.3">
      <c r="B1117"/>
    </row>
    <row r="1118" spans="2:2" x14ac:dyDescent="0.3">
      <c r="B1118"/>
    </row>
    <row r="1119" spans="2:2" x14ac:dyDescent="0.3">
      <c r="B1119"/>
    </row>
    <row r="1120" spans="2:2" x14ac:dyDescent="0.3">
      <c r="B1120"/>
    </row>
    <row r="1121" spans="2:2" x14ac:dyDescent="0.3">
      <c r="B1121"/>
    </row>
    <row r="1122" spans="2:2" x14ac:dyDescent="0.3">
      <c r="B1122"/>
    </row>
    <row r="1123" spans="2:2" x14ac:dyDescent="0.3">
      <c r="B1123"/>
    </row>
    <row r="1124" spans="2:2" x14ac:dyDescent="0.3">
      <c r="B1124"/>
    </row>
    <row r="1125" spans="2:2" x14ac:dyDescent="0.3">
      <c r="B1125"/>
    </row>
    <row r="1126" spans="2:2" x14ac:dyDescent="0.3">
      <c r="B1126"/>
    </row>
    <row r="1127" spans="2:2" x14ac:dyDescent="0.3">
      <c r="B1127"/>
    </row>
    <row r="1128" spans="2:2" x14ac:dyDescent="0.3">
      <c r="B1128"/>
    </row>
    <row r="1129" spans="2:2" x14ac:dyDescent="0.3">
      <c r="B1129"/>
    </row>
    <row r="1130" spans="2:2" x14ac:dyDescent="0.3">
      <c r="B1130"/>
    </row>
    <row r="1131" spans="2:2" x14ac:dyDescent="0.3">
      <c r="B1131"/>
    </row>
    <row r="1132" spans="2:2" x14ac:dyDescent="0.3">
      <c r="B1132"/>
    </row>
    <row r="1133" spans="2:2" x14ac:dyDescent="0.3">
      <c r="B1133"/>
    </row>
    <row r="1134" spans="2:2" x14ac:dyDescent="0.3">
      <c r="B1134"/>
    </row>
    <row r="1135" spans="2:2" x14ac:dyDescent="0.3">
      <c r="B1135"/>
    </row>
    <row r="1136" spans="2:2" x14ac:dyDescent="0.3">
      <c r="B1136"/>
    </row>
    <row r="1137" spans="2:2" x14ac:dyDescent="0.3">
      <c r="B1137"/>
    </row>
    <row r="1138" spans="2:2" x14ac:dyDescent="0.3">
      <c r="B1138"/>
    </row>
    <row r="1139" spans="2:2" x14ac:dyDescent="0.3">
      <c r="B1139"/>
    </row>
    <row r="1140" spans="2:2" x14ac:dyDescent="0.3">
      <c r="B1140"/>
    </row>
    <row r="1141" spans="2:2" x14ac:dyDescent="0.3">
      <c r="B1141"/>
    </row>
    <row r="1142" spans="2:2" x14ac:dyDescent="0.3">
      <c r="B1142"/>
    </row>
    <row r="1143" spans="2:2" x14ac:dyDescent="0.3">
      <c r="B1143"/>
    </row>
    <row r="1144" spans="2:2" x14ac:dyDescent="0.3">
      <c r="B1144"/>
    </row>
    <row r="1145" spans="2:2" x14ac:dyDescent="0.3">
      <c r="B1145"/>
    </row>
    <row r="1146" spans="2:2" x14ac:dyDescent="0.3">
      <c r="B1146"/>
    </row>
    <row r="1147" spans="2:2" x14ac:dyDescent="0.3">
      <c r="B1147"/>
    </row>
    <row r="1148" spans="2:2" x14ac:dyDescent="0.3">
      <c r="B1148"/>
    </row>
    <row r="1149" spans="2:2" x14ac:dyDescent="0.3">
      <c r="B1149"/>
    </row>
    <row r="1150" spans="2:2" x14ac:dyDescent="0.3">
      <c r="B1150"/>
    </row>
    <row r="1151" spans="2:2" x14ac:dyDescent="0.3">
      <c r="B1151"/>
    </row>
    <row r="1152" spans="2:2" x14ac:dyDescent="0.3">
      <c r="B1152"/>
    </row>
    <row r="1153" spans="2:2" x14ac:dyDescent="0.3">
      <c r="B1153"/>
    </row>
    <row r="1154" spans="2:2" x14ac:dyDescent="0.3">
      <c r="B1154"/>
    </row>
    <row r="1155" spans="2:2" x14ac:dyDescent="0.3">
      <c r="B1155"/>
    </row>
    <row r="1156" spans="2:2" x14ac:dyDescent="0.3">
      <c r="B1156"/>
    </row>
    <row r="1157" spans="2:2" x14ac:dyDescent="0.3">
      <c r="B1157"/>
    </row>
    <row r="1158" spans="2:2" x14ac:dyDescent="0.3">
      <c r="B1158"/>
    </row>
    <row r="1159" spans="2:2" x14ac:dyDescent="0.3">
      <c r="B1159"/>
    </row>
    <row r="1160" spans="2:2" x14ac:dyDescent="0.3">
      <c r="B1160"/>
    </row>
    <row r="1161" spans="2:2" x14ac:dyDescent="0.3">
      <c r="B1161"/>
    </row>
    <row r="1162" spans="2:2" x14ac:dyDescent="0.3">
      <c r="B1162"/>
    </row>
    <row r="1163" spans="2:2" x14ac:dyDescent="0.3">
      <c r="B1163"/>
    </row>
    <row r="1164" spans="2:2" x14ac:dyDescent="0.3">
      <c r="B1164"/>
    </row>
    <row r="1165" spans="2:2" x14ac:dyDescent="0.3">
      <c r="B1165"/>
    </row>
    <row r="1166" spans="2:2" x14ac:dyDescent="0.3">
      <c r="B1166"/>
    </row>
    <row r="1167" spans="2:2" x14ac:dyDescent="0.3">
      <c r="B1167"/>
    </row>
    <row r="1168" spans="2:2" x14ac:dyDescent="0.3">
      <c r="B1168"/>
    </row>
    <row r="1169" spans="2:2" x14ac:dyDescent="0.3">
      <c r="B1169"/>
    </row>
    <row r="1170" spans="2:2" x14ac:dyDescent="0.3">
      <c r="B1170"/>
    </row>
    <row r="1171" spans="2:2" x14ac:dyDescent="0.3">
      <c r="B1171"/>
    </row>
    <row r="1172" spans="2:2" x14ac:dyDescent="0.3">
      <c r="B1172"/>
    </row>
    <row r="1173" spans="2:2" x14ac:dyDescent="0.3">
      <c r="B1173"/>
    </row>
    <row r="1174" spans="2:2" x14ac:dyDescent="0.3">
      <c r="B1174"/>
    </row>
    <row r="1175" spans="2:2" x14ac:dyDescent="0.3">
      <c r="B1175"/>
    </row>
    <row r="1176" spans="2:2" x14ac:dyDescent="0.3">
      <c r="B1176"/>
    </row>
    <row r="1177" spans="2:2" x14ac:dyDescent="0.3">
      <c r="B1177"/>
    </row>
    <row r="1178" spans="2:2" x14ac:dyDescent="0.3">
      <c r="B1178"/>
    </row>
    <row r="1179" spans="2:2" x14ac:dyDescent="0.3">
      <c r="B1179"/>
    </row>
    <row r="1180" spans="2:2" x14ac:dyDescent="0.3">
      <c r="B1180"/>
    </row>
    <row r="1181" spans="2:2" x14ac:dyDescent="0.3">
      <c r="B1181"/>
    </row>
    <row r="1182" spans="2:2" x14ac:dyDescent="0.3">
      <c r="B1182"/>
    </row>
    <row r="1183" spans="2:2" x14ac:dyDescent="0.3">
      <c r="B1183"/>
    </row>
    <row r="1184" spans="2:2" x14ac:dyDescent="0.3">
      <c r="B1184"/>
    </row>
    <row r="1185" spans="2:2" x14ac:dyDescent="0.3">
      <c r="B1185"/>
    </row>
    <row r="1186" spans="2:2" x14ac:dyDescent="0.3">
      <c r="B1186"/>
    </row>
    <row r="1187" spans="2:2" x14ac:dyDescent="0.3">
      <c r="B1187"/>
    </row>
    <row r="1188" spans="2:2" x14ac:dyDescent="0.3">
      <c r="B1188"/>
    </row>
    <row r="1189" spans="2:2" x14ac:dyDescent="0.3">
      <c r="B1189"/>
    </row>
    <row r="1190" spans="2:2" x14ac:dyDescent="0.3">
      <c r="B1190"/>
    </row>
    <row r="1191" spans="2:2" x14ac:dyDescent="0.3">
      <c r="B1191"/>
    </row>
    <row r="1192" spans="2:2" x14ac:dyDescent="0.3">
      <c r="B1192"/>
    </row>
    <row r="1193" spans="2:2" x14ac:dyDescent="0.3">
      <c r="B1193"/>
    </row>
    <row r="1194" spans="2:2" x14ac:dyDescent="0.3">
      <c r="B1194"/>
    </row>
    <row r="1195" spans="2:2" x14ac:dyDescent="0.3">
      <c r="B1195"/>
    </row>
    <row r="1196" spans="2:2" x14ac:dyDescent="0.3">
      <c r="B1196"/>
    </row>
    <row r="1197" spans="2:2" x14ac:dyDescent="0.3">
      <c r="B1197"/>
    </row>
    <row r="1198" spans="2:2" x14ac:dyDescent="0.3">
      <c r="B1198"/>
    </row>
    <row r="1199" spans="2:2" x14ac:dyDescent="0.3">
      <c r="B1199"/>
    </row>
    <row r="1200" spans="2:2" x14ac:dyDescent="0.3">
      <c r="B1200"/>
    </row>
    <row r="1201" spans="2:2" x14ac:dyDescent="0.3">
      <c r="B1201"/>
    </row>
    <row r="1202" spans="2:2" x14ac:dyDescent="0.3">
      <c r="B1202"/>
    </row>
    <row r="1203" spans="2:2" x14ac:dyDescent="0.3">
      <c r="B1203"/>
    </row>
    <row r="1204" spans="2:2" x14ac:dyDescent="0.3">
      <c r="B1204"/>
    </row>
    <row r="1205" spans="2:2" x14ac:dyDescent="0.3">
      <c r="B1205"/>
    </row>
    <row r="1206" spans="2:2" x14ac:dyDescent="0.3">
      <c r="B1206"/>
    </row>
    <row r="1207" spans="2:2" x14ac:dyDescent="0.3">
      <c r="B1207"/>
    </row>
    <row r="1208" spans="2:2" x14ac:dyDescent="0.3">
      <c r="B1208"/>
    </row>
    <row r="1209" spans="2:2" x14ac:dyDescent="0.3">
      <c r="B1209"/>
    </row>
    <row r="1210" spans="2:2" x14ac:dyDescent="0.3">
      <c r="B1210"/>
    </row>
    <row r="1211" spans="2:2" x14ac:dyDescent="0.3">
      <c r="B1211"/>
    </row>
    <row r="1212" spans="2:2" x14ac:dyDescent="0.3">
      <c r="B1212"/>
    </row>
    <row r="1213" spans="2:2" x14ac:dyDescent="0.3">
      <c r="B1213"/>
    </row>
    <row r="1214" spans="2:2" x14ac:dyDescent="0.3">
      <c r="B1214"/>
    </row>
    <row r="1215" spans="2:2" x14ac:dyDescent="0.3">
      <c r="B1215"/>
    </row>
    <row r="1216" spans="2:2" x14ac:dyDescent="0.3">
      <c r="B1216"/>
    </row>
    <row r="1217" spans="2:2" x14ac:dyDescent="0.3">
      <c r="B1217"/>
    </row>
    <row r="1218" spans="2:2" x14ac:dyDescent="0.3">
      <c r="B1218"/>
    </row>
    <row r="1219" spans="2:2" x14ac:dyDescent="0.3">
      <c r="B1219"/>
    </row>
    <row r="1220" spans="2:2" x14ac:dyDescent="0.3">
      <c r="B1220"/>
    </row>
    <row r="1221" spans="2:2" x14ac:dyDescent="0.3">
      <c r="B1221"/>
    </row>
    <row r="1222" spans="2:2" x14ac:dyDescent="0.3">
      <c r="B1222"/>
    </row>
    <row r="1223" spans="2:2" x14ac:dyDescent="0.3">
      <c r="B1223"/>
    </row>
    <row r="1224" spans="2:2" x14ac:dyDescent="0.3">
      <c r="B1224"/>
    </row>
    <row r="1225" spans="2:2" x14ac:dyDescent="0.3">
      <c r="B1225"/>
    </row>
    <row r="1226" spans="2:2" x14ac:dyDescent="0.3">
      <c r="B1226"/>
    </row>
    <row r="1227" spans="2:2" x14ac:dyDescent="0.3">
      <c r="B1227"/>
    </row>
    <row r="1228" spans="2:2" x14ac:dyDescent="0.3">
      <c r="B1228"/>
    </row>
    <row r="1229" spans="2:2" x14ac:dyDescent="0.3">
      <c r="B1229"/>
    </row>
    <row r="1230" spans="2:2" x14ac:dyDescent="0.3">
      <c r="B1230"/>
    </row>
    <row r="1231" spans="2:2" x14ac:dyDescent="0.3">
      <c r="B1231"/>
    </row>
    <row r="1232" spans="2:2" x14ac:dyDescent="0.3">
      <c r="B1232"/>
    </row>
    <row r="1233" spans="2:2" x14ac:dyDescent="0.3">
      <c r="B1233"/>
    </row>
    <row r="1234" spans="2:2" x14ac:dyDescent="0.3">
      <c r="B1234"/>
    </row>
    <row r="1235" spans="2:2" x14ac:dyDescent="0.3">
      <c r="B1235"/>
    </row>
    <row r="1236" spans="2:2" x14ac:dyDescent="0.3">
      <c r="B1236"/>
    </row>
    <row r="1237" spans="2:2" x14ac:dyDescent="0.3">
      <c r="B1237"/>
    </row>
    <row r="1238" spans="2:2" x14ac:dyDescent="0.3">
      <c r="B1238"/>
    </row>
    <row r="1239" spans="2:2" x14ac:dyDescent="0.3">
      <c r="B1239"/>
    </row>
    <row r="1240" spans="2:2" x14ac:dyDescent="0.3">
      <c r="B1240"/>
    </row>
    <row r="1241" spans="2:2" x14ac:dyDescent="0.3">
      <c r="B1241"/>
    </row>
    <row r="1242" spans="2:2" x14ac:dyDescent="0.3">
      <c r="B1242"/>
    </row>
    <row r="1243" spans="2:2" x14ac:dyDescent="0.3">
      <c r="B1243"/>
    </row>
    <row r="1244" spans="2:2" x14ac:dyDescent="0.3">
      <c r="B1244"/>
    </row>
    <row r="1245" spans="2:2" x14ac:dyDescent="0.3">
      <c r="B1245"/>
    </row>
    <row r="1246" spans="2:2" x14ac:dyDescent="0.3">
      <c r="B1246"/>
    </row>
    <row r="1247" spans="2:2" x14ac:dyDescent="0.3">
      <c r="B1247"/>
    </row>
    <row r="1248" spans="2:2" x14ac:dyDescent="0.3">
      <c r="B1248"/>
    </row>
    <row r="1249" spans="2:2" x14ac:dyDescent="0.3">
      <c r="B1249"/>
    </row>
    <row r="1250" spans="2:2" x14ac:dyDescent="0.3">
      <c r="B1250"/>
    </row>
    <row r="1251" spans="2:2" x14ac:dyDescent="0.3">
      <c r="B1251"/>
    </row>
    <row r="1252" spans="2:2" x14ac:dyDescent="0.3">
      <c r="B1252"/>
    </row>
    <row r="1253" spans="2:2" x14ac:dyDescent="0.3">
      <c r="B1253"/>
    </row>
    <row r="1254" spans="2:2" x14ac:dyDescent="0.3">
      <c r="B1254"/>
    </row>
    <row r="1255" spans="2:2" x14ac:dyDescent="0.3">
      <c r="B1255"/>
    </row>
    <row r="1256" spans="2:2" x14ac:dyDescent="0.3">
      <c r="B1256"/>
    </row>
    <row r="1257" spans="2:2" x14ac:dyDescent="0.3">
      <c r="B1257"/>
    </row>
    <row r="1258" spans="2:2" x14ac:dyDescent="0.3">
      <c r="B1258"/>
    </row>
    <row r="1259" spans="2:2" x14ac:dyDescent="0.3">
      <c r="B1259"/>
    </row>
    <row r="1260" spans="2:2" x14ac:dyDescent="0.3">
      <c r="B1260"/>
    </row>
    <row r="1261" spans="2:2" x14ac:dyDescent="0.3">
      <c r="B1261"/>
    </row>
    <row r="1262" spans="2:2" x14ac:dyDescent="0.3">
      <c r="B1262"/>
    </row>
    <row r="1263" spans="2:2" x14ac:dyDescent="0.3">
      <c r="B1263"/>
    </row>
    <row r="1264" spans="2:2" x14ac:dyDescent="0.3">
      <c r="B1264"/>
    </row>
    <row r="1265" spans="2:2" x14ac:dyDescent="0.3">
      <c r="B1265"/>
    </row>
    <row r="1266" spans="2:2" x14ac:dyDescent="0.3">
      <c r="B1266"/>
    </row>
    <row r="1267" spans="2:2" x14ac:dyDescent="0.3">
      <c r="B1267"/>
    </row>
    <row r="1268" spans="2:2" x14ac:dyDescent="0.3">
      <c r="B1268"/>
    </row>
    <row r="1269" spans="2:2" x14ac:dyDescent="0.3">
      <c r="B1269"/>
    </row>
    <row r="1270" spans="2:2" x14ac:dyDescent="0.3">
      <c r="B1270"/>
    </row>
    <row r="1271" spans="2:2" x14ac:dyDescent="0.3">
      <c r="B1271"/>
    </row>
    <row r="1272" spans="2:2" x14ac:dyDescent="0.3">
      <c r="B1272"/>
    </row>
    <row r="1273" spans="2:2" x14ac:dyDescent="0.3">
      <c r="B1273"/>
    </row>
    <row r="1274" spans="2:2" x14ac:dyDescent="0.3">
      <c r="B1274"/>
    </row>
    <row r="1275" spans="2:2" x14ac:dyDescent="0.3">
      <c r="B1275"/>
    </row>
    <row r="1276" spans="2:2" x14ac:dyDescent="0.3">
      <c r="B1276"/>
    </row>
    <row r="1277" spans="2:2" x14ac:dyDescent="0.3">
      <c r="B1277"/>
    </row>
    <row r="1278" spans="2:2" x14ac:dyDescent="0.3">
      <c r="B1278"/>
    </row>
    <row r="1279" spans="2:2" x14ac:dyDescent="0.3">
      <c r="B1279"/>
    </row>
    <row r="1280" spans="2:2" x14ac:dyDescent="0.3">
      <c r="B1280"/>
    </row>
    <row r="1281" spans="2:2" x14ac:dyDescent="0.3">
      <c r="B1281"/>
    </row>
    <row r="1282" spans="2:2" x14ac:dyDescent="0.3">
      <c r="B1282"/>
    </row>
    <row r="1283" spans="2:2" x14ac:dyDescent="0.3">
      <c r="B1283"/>
    </row>
    <row r="1284" spans="2:2" x14ac:dyDescent="0.3">
      <c r="B1284"/>
    </row>
    <row r="1285" spans="2:2" x14ac:dyDescent="0.3">
      <c r="B1285"/>
    </row>
    <row r="1286" spans="2:2" x14ac:dyDescent="0.3">
      <c r="B1286"/>
    </row>
    <row r="1287" spans="2:2" x14ac:dyDescent="0.3">
      <c r="B1287"/>
    </row>
    <row r="1288" spans="2:2" x14ac:dyDescent="0.3">
      <c r="B1288"/>
    </row>
    <row r="1289" spans="2:2" x14ac:dyDescent="0.3">
      <c r="B1289"/>
    </row>
    <row r="1290" spans="2:2" x14ac:dyDescent="0.3">
      <c r="B1290"/>
    </row>
    <row r="1291" spans="2:2" x14ac:dyDescent="0.3">
      <c r="B1291"/>
    </row>
    <row r="1292" spans="2:2" x14ac:dyDescent="0.3">
      <c r="B1292"/>
    </row>
    <row r="1293" spans="2:2" x14ac:dyDescent="0.3">
      <c r="B1293"/>
    </row>
    <row r="1294" spans="2:2" x14ac:dyDescent="0.3">
      <c r="B1294"/>
    </row>
    <row r="1295" spans="2:2" x14ac:dyDescent="0.3">
      <c r="B1295"/>
    </row>
    <row r="1296" spans="2:2" x14ac:dyDescent="0.3">
      <c r="B1296"/>
    </row>
    <row r="1297" spans="2:2" x14ac:dyDescent="0.3">
      <c r="B1297"/>
    </row>
    <row r="1298" spans="2:2" x14ac:dyDescent="0.3">
      <c r="B1298"/>
    </row>
    <row r="1299" spans="2:2" x14ac:dyDescent="0.3">
      <c r="B1299"/>
    </row>
    <row r="1300" spans="2:2" x14ac:dyDescent="0.3">
      <c r="B1300"/>
    </row>
    <row r="1301" spans="2:2" x14ac:dyDescent="0.3">
      <c r="B1301"/>
    </row>
    <row r="1302" spans="2:2" x14ac:dyDescent="0.3">
      <c r="B1302"/>
    </row>
    <row r="1303" spans="2:2" x14ac:dyDescent="0.3">
      <c r="B1303"/>
    </row>
    <row r="1304" spans="2:2" x14ac:dyDescent="0.3">
      <c r="B1304"/>
    </row>
    <row r="1305" spans="2:2" x14ac:dyDescent="0.3">
      <c r="B1305"/>
    </row>
    <row r="1306" spans="2:2" x14ac:dyDescent="0.3">
      <c r="B1306"/>
    </row>
    <row r="1307" spans="2:2" x14ac:dyDescent="0.3">
      <c r="B1307"/>
    </row>
    <row r="1308" spans="2:2" x14ac:dyDescent="0.3">
      <c r="B1308"/>
    </row>
    <row r="1309" spans="2:2" x14ac:dyDescent="0.3">
      <c r="B1309"/>
    </row>
    <row r="1310" spans="2:2" x14ac:dyDescent="0.3">
      <c r="B1310"/>
    </row>
    <row r="1311" spans="2:2" x14ac:dyDescent="0.3">
      <c r="B1311"/>
    </row>
    <row r="1312" spans="2:2" x14ac:dyDescent="0.3">
      <c r="B1312"/>
    </row>
    <row r="1313" spans="2:2" x14ac:dyDescent="0.3">
      <c r="B1313"/>
    </row>
    <row r="1314" spans="2:2" x14ac:dyDescent="0.3">
      <c r="B1314"/>
    </row>
    <row r="1315" spans="2:2" x14ac:dyDescent="0.3">
      <c r="B1315"/>
    </row>
    <row r="1316" spans="2:2" x14ac:dyDescent="0.3">
      <c r="B1316"/>
    </row>
    <row r="1317" spans="2:2" x14ac:dyDescent="0.3">
      <c r="B1317"/>
    </row>
    <row r="1318" spans="2:2" x14ac:dyDescent="0.3">
      <c r="B1318"/>
    </row>
    <row r="1319" spans="2:2" x14ac:dyDescent="0.3">
      <c r="B1319"/>
    </row>
    <row r="1320" spans="2:2" x14ac:dyDescent="0.3">
      <c r="B1320"/>
    </row>
    <row r="1321" spans="2:2" x14ac:dyDescent="0.3">
      <c r="B1321"/>
    </row>
    <row r="1322" spans="2:2" x14ac:dyDescent="0.3">
      <c r="B1322"/>
    </row>
    <row r="1323" spans="2:2" x14ac:dyDescent="0.3">
      <c r="B1323"/>
    </row>
    <row r="1324" spans="2:2" x14ac:dyDescent="0.3">
      <c r="B1324"/>
    </row>
    <row r="1325" spans="2:2" x14ac:dyDescent="0.3">
      <c r="B1325"/>
    </row>
    <row r="1326" spans="2:2" x14ac:dyDescent="0.3">
      <c r="B1326"/>
    </row>
    <row r="1327" spans="2:2" x14ac:dyDescent="0.3">
      <c r="B1327"/>
    </row>
    <row r="1328" spans="2:2" x14ac:dyDescent="0.3">
      <c r="B1328"/>
    </row>
    <row r="1329" spans="2:2" x14ac:dyDescent="0.3">
      <c r="B1329"/>
    </row>
    <row r="1330" spans="2:2" x14ac:dyDescent="0.3">
      <c r="B1330"/>
    </row>
    <row r="1331" spans="2:2" x14ac:dyDescent="0.3">
      <c r="B1331"/>
    </row>
    <row r="1332" spans="2:2" x14ac:dyDescent="0.3">
      <c r="B1332"/>
    </row>
    <row r="1333" spans="2:2" x14ac:dyDescent="0.3">
      <c r="B1333"/>
    </row>
    <row r="1334" spans="2:2" x14ac:dyDescent="0.3">
      <c r="B1334"/>
    </row>
    <row r="1335" spans="2:2" x14ac:dyDescent="0.3">
      <c r="B1335"/>
    </row>
    <row r="1336" spans="2:2" x14ac:dyDescent="0.3">
      <c r="B1336"/>
    </row>
    <row r="1337" spans="2:2" x14ac:dyDescent="0.3">
      <c r="B1337"/>
    </row>
    <row r="1338" spans="2:2" x14ac:dyDescent="0.3">
      <c r="B1338"/>
    </row>
    <row r="1339" spans="2:2" x14ac:dyDescent="0.3">
      <c r="B1339"/>
    </row>
    <row r="1340" spans="2:2" x14ac:dyDescent="0.3">
      <c r="B1340"/>
    </row>
    <row r="1341" spans="2:2" x14ac:dyDescent="0.3">
      <c r="B1341"/>
    </row>
    <row r="1342" spans="2:2" x14ac:dyDescent="0.3">
      <c r="B1342"/>
    </row>
    <row r="1343" spans="2:2" x14ac:dyDescent="0.3">
      <c r="B1343"/>
    </row>
    <row r="1344" spans="2:2" x14ac:dyDescent="0.3">
      <c r="B1344"/>
    </row>
    <row r="1345" spans="2:2" x14ac:dyDescent="0.3">
      <c r="B1345"/>
    </row>
    <row r="1346" spans="2:2" x14ac:dyDescent="0.3">
      <c r="B1346"/>
    </row>
    <row r="1347" spans="2:2" x14ac:dyDescent="0.3">
      <c r="B1347"/>
    </row>
    <row r="1348" spans="2:2" x14ac:dyDescent="0.3">
      <c r="B1348"/>
    </row>
    <row r="1349" spans="2:2" x14ac:dyDescent="0.3">
      <c r="B1349"/>
    </row>
    <row r="1350" spans="2:2" x14ac:dyDescent="0.3">
      <c r="B1350"/>
    </row>
    <row r="1351" spans="2:2" x14ac:dyDescent="0.3">
      <c r="B1351"/>
    </row>
    <row r="1352" spans="2:2" x14ac:dyDescent="0.3">
      <c r="B1352"/>
    </row>
    <row r="1353" spans="2:2" x14ac:dyDescent="0.3">
      <c r="B1353"/>
    </row>
    <row r="1354" spans="2:2" x14ac:dyDescent="0.3">
      <c r="B1354"/>
    </row>
    <row r="1355" spans="2:2" x14ac:dyDescent="0.3">
      <c r="B1355"/>
    </row>
    <row r="1356" spans="2:2" x14ac:dyDescent="0.3">
      <c r="B1356"/>
    </row>
    <row r="1357" spans="2:2" x14ac:dyDescent="0.3">
      <c r="B1357"/>
    </row>
    <row r="1358" spans="2:2" x14ac:dyDescent="0.3">
      <c r="B1358"/>
    </row>
    <row r="1359" spans="2:2" x14ac:dyDescent="0.3">
      <c r="B1359"/>
    </row>
    <row r="1360" spans="2:2" x14ac:dyDescent="0.3">
      <c r="B1360"/>
    </row>
    <row r="1361" spans="2:2" x14ac:dyDescent="0.3">
      <c r="B1361"/>
    </row>
    <row r="1362" spans="2:2" x14ac:dyDescent="0.3">
      <c r="B1362"/>
    </row>
    <row r="1363" spans="2:2" x14ac:dyDescent="0.3">
      <c r="B1363"/>
    </row>
    <row r="1364" spans="2:2" x14ac:dyDescent="0.3">
      <c r="B1364"/>
    </row>
    <row r="1365" spans="2:2" x14ac:dyDescent="0.3">
      <c r="B1365"/>
    </row>
    <row r="1366" spans="2:2" x14ac:dyDescent="0.3">
      <c r="B1366"/>
    </row>
    <row r="1367" spans="2:2" x14ac:dyDescent="0.3">
      <c r="B1367"/>
    </row>
    <row r="1368" spans="2:2" x14ac:dyDescent="0.3">
      <c r="B1368"/>
    </row>
    <row r="1369" spans="2:2" x14ac:dyDescent="0.3">
      <c r="B1369"/>
    </row>
    <row r="1370" spans="2:2" x14ac:dyDescent="0.3">
      <c r="B1370"/>
    </row>
    <row r="1371" spans="2:2" x14ac:dyDescent="0.3">
      <c r="B1371"/>
    </row>
    <row r="1372" spans="2:2" x14ac:dyDescent="0.3">
      <c r="B1372"/>
    </row>
    <row r="1373" spans="2:2" x14ac:dyDescent="0.3">
      <c r="B1373"/>
    </row>
    <row r="1374" spans="2:2" x14ac:dyDescent="0.3">
      <c r="B1374"/>
    </row>
    <row r="1375" spans="2:2" x14ac:dyDescent="0.3">
      <c r="B1375"/>
    </row>
    <row r="1376" spans="2:2" x14ac:dyDescent="0.3">
      <c r="B1376"/>
    </row>
    <row r="1377" spans="2:2" x14ac:dyDescent="0.3">
      <c r="B1377"/>
    </row>
    <row r="1378" spans="2:2" x14ac:dyDescent="0.3">
      <c r="B1378"/>
    </row>
    <row r="1379" spans="2:2" x14ac:dyDescent="0.3">
      <c r="B1379"/>
    </row>
    <row r="1380" spans="2:2" x14ac:dyDescent="0.3">
      <c r="B1380"/>
    </row>
    <row r="1381" spans="2:2" x14ac:dyDescent="0.3">
      <c r="B1381"/>
    </row>
    <row r="1382" spans="2:2" x14ac:dyDescent="0.3">
      <c r="B1382"/>
    </row>
    <row r="1383" spans="2:2" x14ac:dyDescent="0.3">
      <c r="B1383"/>
    </row>
    <row r="1384" spans="2:2" x14ac:dyDescent="0.3">
      <c r="B1384"/>
    </row>
    <row r="1385" spans="2:2" x14ac:dyDescent="0.3">
      <c r="B1385"/>
    </row>
    <row r="1386" spans="2:2" x14ac:dyDescent="0.3">
      <c r="B1386"/>
    </row>
    <row r="1387" spans="2:2" x14ac:dyDescent="0.3">
      <c r="B1387"/>
    </row>
    <row r="1388" spans="2:2" x14ac:dyDescent="0.3">
      <c r="B1388"/>
    </row>
    <row r="1389" spans="2:2" x14ac:dyDescent="0.3">
      <c r="B1389"/>
    </row>
    <row r="1390" spans="2:2" x14ac:dyDescent="0.3">
      <c r="B1390"/>
    </row>
    <row r="1391" spans="2:2" x14ac:dyDescent="0.3">
      <c r="B1391"/>
    </row>
    <row r="1392" spans="2:2" x14ac:dyDescent="0.3">
      <c r="B1392"/>
    </row>
    <row r="1393" spans="2:2" x14ac:dyDescent="0.3">
      <c r="B1393"/>
    </row>
    <row r="1394" spans="2:2" x14ac:dyDescent="0.3">
      <c r="B1394"/>
    </row>
    <row r="1395" spans="2:2" x14ac:dyDescent="0.3">
      <c r="B1395"/>
    </row>
    <row r="1396" spans="2:2" x14ac:dyDescent="0.3">
      <c r="B1396"/>
    </row>
    <row r="1397" spans="2:2" x14ac:dyDescent="0.3">
      <c r="B1397"/>
    </row>
    <row r="1398" spans="2:2" x14ac:dyDescent="0.3">
      <c r="B1398"/>
    </row>
    <row r="1399" spans="2:2" x14ac:dyDescent="0.3">
      <c r="B1399"/>
    </row>
    <row r="1400" spans="2:2" x14ac:dyDescent="0.3">
      <c r="B1400"/>
    </row>
    <row r="1401" spans="2:2" x14ac:dyDescent="0.3">
      <c r="B1401"/>
    </row>
    <row r="1402" spans="2:2" x14ac:dyDescent="0.3">
      <c r="B1402"/>
    </row>
    <row r="1403" spans="2:2" x14ac:dyDescent="0.3">
      <c r="B1403"/>
    </row>
    <row r="1404" spans="2:2" x14ac:dyDescent="0.3">
      <c r="B1404"/>
    </row>
    <row r="1405" spans="2:2" x14ac:dyDescent="0.3">
      <c r="B1405"/>
    </row>
    <row r="1406" spans="2:2" x14ac:dyDescent="0.3">
      <c r="B1406"/>
    </row>
    <row r="1407" spans="2:2" x14ac:dyDescent="0.3">
      <c r="B1407"/>
    </row>
    <row r="1408" spans="2:2" x14ac:dyDescent="0.3">
      <c r="B1408"/>
    </row>
    <row r="1409" spans="2:2" x14ac:dyDescent="0.3">
      <c r="B1409"/>
    </row>
    <row r="1410" spans="2:2" x14ac:dyDescent="0.3">
      <c r="B1410"/>
    </row>
    <row r="1411" spans="2:2" x14ac:dyDescent="0.3">
      <c r="B1411"/>
    </row>
    <row r="1412" spans="2:2" x14ac:dyDescent="0.3">
      <c r="B1412"/>
    </row>
    <row r="1413" spans="2:2" x14ac:dyDescent="0.3">
      <c r="B1413"/>
    </row>
    <row r="1414" spans="2:2" x14ac:dyDescent="0.3">
      <c r="B1414"/>
    </row>
    <row r="1415" spans="2:2" x14ac:dyDescent="0.3">
      <c r="B1415"/>
    </row>
    <row r="1416" spans="2:2" x14ac:dyDescent="0.3">
      <c r="B1416"/>
    </row>
    <row r="1417" spans="2:2" x14ac:dyDescent="0.3">
      <c r="B1417"/>
    </row>
    <row r="1418" spans="2:2" x14ac:dyDescent="0.3">
      <c r="B1418"/>
    </row>
    <row r="1419" spans="2:2" x14ac:dyDescent="0.3">
      <c r="B1419"/>
    </row>
    <row r="1420" spans="2:2" x14ac:dyDescent="0.3">
      <c r="B1420"/>
    </row>
    <row r="1421" spans="2:2" x14ac:dyDescent="0.3">
      <c r="B1421"/>
    </row>
    <row r="1422" spans="2:2" x14ac:dyDescent="0.3">
      <c r="B1422"/>
    </row>
    <row r="1423" spans="2:2" x14ac:dyDescent="0.3">
      <c r="B1423"/>
    </row>
    <row r="1424" spans="2:2" x14ac:dyDescent="0.3">
      <c r="B1424"/>
    </row>
    <row r="1425" spans="2:2" x14ac:dyDescent="0.3">
      <c r="B1425"/>
    </row>
    <row r="1426" spans="2:2" x14ac:dyDescent="0.3">
      <c r="B1426"/>
    </row>
    <row r="1427" spans="2:2" x14ac:dyDescent="0.3">
      <c r="B1427"/>
    </row>
    <row r="1428" spans="2:2" x14ac:dyDescent="0.3">
      <c r="B1428"/>
    </row>
    <row r="1429" spans="2:2" x14ac:dyDescent="0.3">
      <c r="B1429"/>
    </row>
    <row r="1430" spans="2:2" x14ac:dyDescent="0.3">
      <c r="B1430"/>
    </row>
    <row r="1431" spans="2:2" x14ac:dyDescent="0.3">
      <c r="B1431"/>
    </row>
    <row r="1432" spans="2:2" x14ac:dyDescent="0.3">
      <c r="B1432"/>
    </row>
    <row r="1433" spans="2:2" x14ac:dyDescent="0.3">
      <c r="B1433"/>
    </row>
    <row r="1434" spans="2:2" x14ac:dyDescent="0.3">
      <c r="B1434"/>
    </row>
    <row r="1435" spans="2:2" x14ac:dyDescent="0.3">
      <c r="B1435"/>
    </row>
    <row r="1436" spans="2:2" x14ac:dyDescent="0.3">
      <c r="B1436"/>
    </row>
    <row r="1437" spans="2:2" x14ac:dyDescent="0.3">
      <c r="B1437"/>
    </row>
    <row r="1438" spans="2:2" x14ac:dyDescent="0.3">
      <c r="B1438"/>
    </row>
    <row r="1439" spans="2:2" x14ac:dyDescent="0.3">
      <c r="B1439"/>
    </row>
    <row r="1440" spans="2:2" x14ac:dyDescent="0.3">
      <c r="B1440"/>
    </row>
    <row r="1441" spans="2:2" x14ac:dyDescent="0.3">
      <c r="B1441"/>
    </row>
    <row r="1442" spans="2:2" x14ac:dyDescent="0.3">
      <c r="B144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07628-B462-47AE-894A-428A04D80615}">
  <sheetPr codeName="Sheet12"/>
  <dimension ref="A2:T4131"/>
  <sheetViews>
    <sheetView workbookViewId="0">
      <selection activeCell="J20" sqref="J20"/>
    </sheetView>
  </sheetViews>
  <sheetFormatPr defaultRowHeight="16.5" x14ac:dyDescent="0.3"/>
  <cols>
    <col min="1" max="1" width="16.5" customWidth="1"/>
    <col min="2" max="2" width="18.25" bestFit="1" customWidth="1"/>
    <col min="3" max="3" width="14.125" bestFit="1" customWidth="1"/>
    <col min="4" max="4" width="17.875" bestFit="1" customWidth="1"/>
    <col min="5" max="5" width="13.375" bestFit="1" customWidth="1"/>
    <col min="6" max="6" width="22.125" bestFit="1" customWidth="1"/>
    <col min="7" max="7" width="18" bestFit="1" customWidth="1"/>
    <col min="8" max="8" width="22" bestFit="1" customWidth="1"/>
  </cols>
  <sheetData>
    <row r="2" spans="1:8" s="14" customFormat="1" ht="14.25" x14ac:dyDescent="0.2">
      <c r="A2" s="14" t="s">
        <v>8383</v>
      </c>
      <c r="B2" s="14" t="s">
        <v>8396</v>
      </c>
      <c r="C2" s="14" t="s">
        <v>8397</v>
      </c>
      <c r="D2" s="14" t="s">
        <v>8405</v>
      </c>
      <c r="E2" s="14" t="s">
        <v>8406</v>
      </c>
      <c r="F2" s="14" t="s">
        <v>8398</v>
      </c>
      <c r="G2" s="14" t="s">
        <v>8399</v>
      </c>
      <c r="H2" s="14" t="s">
        <v>8400</v>
      </c>
    </row>
    <row r="3" spans="1:8" x14ac:dyDescent="0.3">
      <c r="A3" t="s">
        <v>8384</v>
      </c>
      <c r="B3">
        <f>COUNTIFS(AA.Master_Sheet!$D:$D,"&lt;1000",AA.Master_Sheet!$F:$F,"successful")</f>
        <v>322</v>
      </c>
      <c r="C3">
        <f>COUNTIFS(AA.Master_Sheet!$D:$D,"&lt;1000",AA.Master_Sheet!$F:$F,"failed")</f>
        <v>113</v>
      </c>
      <c r="D3">
        <f>COUNTIFS(AA.Master_Sheet!$D:$D,"&lt;1000",AA.Master_Sheet!$F:$F,"canceled")</f>
        <v>18</v>
      </c>
      <c r="E3">
        <f>SUM(B3:D3)</f>
        <v>453</v>
      </c>
      <c r="F3" s="18">
        <f>(B3/E3)</f>
        <v>0.71081677704194257</v>
      </c>
      <c r="G3" s="18">
        <f>(C3/E3)</f>
        <v>0.24944812362030905</v>
      </c>
      <c r="H3" s="18">
        <f>(D3/E3)</f>
        <v>3.9735099337748346E-2</v>
      </c>
    </row>
    <row r="4" spans="1:8" x14ac:dyDescent="0.3">
      <c r="A4" t="s">
        <v>8385</v>
      </c>
      <c r="B4">
        <f>COUNTIFS(AA.Master_Sheet!$D:$D,"&gt;=1000",AA.Master_Sheet!$D:$D,"&lt;=4999",AA.Master_Sheet!$F:$F,"successful")</f>
        <v>932</v>
      </c>
      <c r="C4">
        <f>COUNTIFS(AA.Master_Sheet!$D:$D,"&gt;=1000",AA.Master_Sheet!$D:$D,"&lt;=4999",AA.Master_Sheet!$F:$F,"failed")</f>
        <v>420</v>
      </c>
      <c r="D4">
        <f>COUNTIFS(AA.Master_Sheet!$D:$D,"&gt;=1000",AA.Master_Sheet!$D:$D,"&lt;=4999",AA.Master_Sheet!$F:$F,"Canceled")</f>
        <v>60</v>
      </c>
      <c r="E4">
        <f t="shared" ref="E4:E14" si="0">SUM(B4:D4)</f>
        <v>1412</v>
      </c>
      <c r="F4" s="18">
        <f t="shared" ref="F4:F14" si="1">(B4/E4)</f>
        <v>0.66005665722379603</v>
      </c>
      <c r="G4" s="18">
        <f t="shared" ref="G4:G14" si="2">(C4/E4)</f>
        <v>0.29745042492917845</v>
      </c>
      <c r="H4" s="18">
        <f t="shared" ref="H4:H14" si="3">(D4/E4)</f>
        <v>4.2492917847025496E-2</v>
      </c>
    </row>
    <row r="5" spans="1:8" x14ac:dyDescent="0.3">
      <c r="A5" t="s">
        <v>8386</v>
      </c>
      <c r="B5">
        <f>COUNTIFS(AA.Master_Sheet!$D:$D,"&gt;=5000",AA.Master_Sheet!$D:$D,"&lt;=9999",AA.Master_Sheet!$F:$F,"successful")</f>
        <v>381</v>
      </c>
      <c r="C5">
        <f>COUNTIFS(AA.Master_Sheet!$D:$D,"&gt;=5000",AA.Master_Sheet!$D:$D,"&lt;=9999",AA.Master_Sheet!$F:$F,"failed")</f>
        <v>283</v>
      </c>
      <c r="D5">
        <f>COUNTIFS(AA.Master_Sheet!$D:$D,"&gt;=5000",AA.Master_Sheet!$D:$D,"&lt;=9999",AA.Master_Sheet!$F:$F,"Canceled")</f>
        <v>52</v>
      </c>
      <c r="E5">
        <f t="shared" si="0"/>
        <v>716</v>
      </c>
      <c r="F5" s="18">
        <f t="shared" si="1"/>
        <v>0.53212290502793291</v>
      </c>
      <c r="G5" s="18">
        <f t="shared" si="2"/>
        <v>0.39525139664804471</v>
      </c>
      <c r="H5" s="18">
        <f t="shared" si="3"/>
        <v>7.2625698324022353E-2</v>
      </c>
    </row>
    <row r="6" spans="1:8" x14ac:dyDescent="0.3">
      <c r="A6" t="s">
        <v>8387</v>
      </c>
      <c r="B6">
        <f>COUNTIFS(AA.Master_Sheet!$D:$D,"&gt;=10000",AA.Master_Sheet!$D:$D,"&lt;=14999",AA.Master_Sheet!$F:$F,"successful")</f>
        <v>168</v>
      </c>
      <c r="C6">
        <f>COUNTIFS(AA.Master_Sheet!$D:$D,"&gt;=10000",AA.Master_Sheet!$D:$D,"&lt;=14999",AA.Master_Sheet!$F:$F,"failed")</f>
        <v>144</v>
      </c>
      <c r="D6">
        <f>COUNTIFS(AA.Master_Sheet!$D:$D,"&gt;=10000",AA.Master_Sheet!$D:$D,"&lt;=14999",AA.Master_Sheet!$F:$F,"Canceled")</f>
        <v>40</v>
      </c>
      <c r="E6">
        <f t="shared" si="0"/>
        <v>352</v>
      </c>
      <c r="F6" s="18">
        <f t="shared" si="1"/>
        <v>0.47727272727272729</v>
      </c>
      <c r="G6" s="18">
        <f t="shared" si="2"/>
        <v>0.40909090909090912</v>
      </c>
      <c r="H6" s="18">
        <f t="shared" si="3"/>
        <v>0.11363636363636363</v>
      </c>
    </row>
    <row r="7" spans="1:8" x14ac:dyDescent="0.3">
      <c r="A7" t="s">
        <v>8388</v>
      </c>
      <c r="B7">
        <f>COUNTIFS(AA.Master_Sheet!$D:$D,"&gt;=15000",AA.Master_Sheet!$D:$D,"&lt;=19999",AA.Master_Sheet!$F:$F,"successful")</f>
        <v>94</v>
      </c>
      <c r="C7">
        <f>COUNTIFS(AA.Master_Sheet!$D:$D,"&gt;=15000",AA.Master_Sheet!$D:$D,"&lt;=19999",AA.Master_Sheet!$F:$F,"failed")</f>
        <v>90</v>
      </c>
      <c r="D7">
        <f>COUNTIFS(AA.Master_Sheet!$D:$D,"&gt;=15000",AA.Master_Sheet!$D:$D,"&lt;=19999",AA.Master_Sheet!$F:$F,"Canceled")</f>
        <v>17</v>
      </c>
      <c r="E7">
        <f t="shared" si="0"/>
        <v>201</v>
      </c>
      <c r="F7" s="18">
        <f t="shared" si="1"/>
        <v>0.46766169154228854</v>
      </c>
      <c r="G7" s="18">
        <f t="shared" si="2"/>
        <v>0.44776119402985076</v>
      </c>
      <c r="H7" s="18">
        <f t="shared" si="3"/>
        <v>8.45771144278607E-2</v>
      </c>
    </row>
    <row r="8" spans="1:8" x14ac:dyDescent="0.3">
      <c r="A8" t="s">
        <v>8389</v>
      </c>
      <c r="B8">
        <f>COUNTIFS(AA.Master_Sheet!$D:$D,"&gt;=20000",AA.Master_Sheet!$D:$D,"&lt;=24999",AA.Master_Sheet!$F:$F,"successful")</f>
        <v>62</v>
      </c>
      <c r="C8">
        <f>COUNTIFS(AA.Master_Sheet!$D:$D,"&gt;=20000",AA.Master_Sheet!$D:$D,"&lt;=24999",AA.Master_Sheet!$F:$F,"failed")</f>
        <v>72</v>
      </c>
      <c r="D8">
        <f>COUNTIFS(AA.Master_Sheet!$D:$D,"&gt;=20000",AA.Master_Sheet!$D:$D,"&lt;=24999",AA.Master_Sheet!$F:$F,"Canceled")</f>
        <v>14</v>
      </c>
      <c r="E8">
        <f t="shared" si="0"/>
        <v>148</v>
      </c>
      <c r="F8" s="18">
        <f t="shared" si="1"/>
        <v>0.41891891891891891</v>
      </c>
      <c r="G8" s="18">
        <f t="shared" si="2"/>
        <v>0.48648648648648651</v>
      </c>
      <c r="H8" s="18">
        <f t="shared" si="3"/>
        <v>9.45945945945946E-2</v>
      </c>
    </row>
    <row r="9" spans="1:8" x14ac:dyDescent="0.3">
      <c r="A9" t="s">
        <v>8390</v>
      </c>
      <c r="B9">
        <f>COUNTIFS(AA.Master_Sheet!$D:$D,"&gt;=25000",AA.Master_Sheet!$D:$D,"&lt;=29999",AA.Master_Sheet!$F:$F,"successful")</f>
        <v>55</v>
      </c>
      <c r="C9">
        <f>COUNTIFS(AA.Master_Sheet!$D:$D,"&gt;=25000",AA.Master_Sheet!$D:$D,"&lt;=29999",AA.Master_Sheet!$F:$F,"failed")</f>
        <v>64</v>
      </c>
      <c r="D9">
        <f>COUNTIFS(AA.Master_Sheet!$D:$D,"&gt;=25000",AA.Master_Sheet!$D:$D,"&lt;=29999",AA.Master_Sheet!$F:$F,"Canceled")</f>
        <v>18</v>
      </c>
      <c r="E9">
        <f t="shared" si="0"/>
        <v>137</v>
      </c>
      <c r="F9" s="18">
        <f t="shared" si="1"/>
        <v>0.40145985401459855</v>
      </c>
      <c r="G9" s="18">
        <f t="shared" si="2"/>
        <v>0.46715328467153283</v>
      </c>
      <c r="H9" s="18">
        <f t="shared" si="3"/>
        <v>0.13138686131386862</v>
      </c>
    </row>
    <row r="10" spans="1:8" x14ac:dyDescent="0.3">
      <c r="A10" t="s">
        <v>8391</v>
      </c>
      <c r="B10">
        <f>COUNTIFS(AA.Master_Sheet!$D:$D,"&gt;=30000",AA.Master_Sheet!$D:$D,"&lt;=34999",AA.Master_Sheet!$F:$F,"successful")</f>
        <v>32</v>
      </c>
      <c r="C10">
        <f>COUNTIFS(AA.Master_Sheet!$D:$D,"&gt;=30000",AA.Master_Sheet!$D:$D,"&lt;=34999",AA.Master_Sheet!$F:$F,"failed")</f>
        <v>37</v>
      </c>
      <c r="D10">
        <f>COUNTIFS(AA.Master_Sheet!$D:$D,"&gt;=30000",AA.Master_Sheet!$D:$D,"&lt;=34999",AA.Master_Sheet!$F:$F,"Canceled")</f>
        <v>13</v>
      </c>
      <c r="E10">
        <f t="shared" si="0"/>
        <v>82</v>
      </c>
      <c r="F10" s="18">
        <f t="shared" si="1"/>
        <v>0.3902439024390244</v>
      </c>
      <c r="G10" s="18">
        <f t="shared" si="2"/>
        <v>0.45121951219512196</v>
      </c>
      <c r="H10" s="18">
        <f t="shared" si="3"/>
        <v>0.15853658536585366</v>
      </c>
    </row>
    <row r="11" spans="1:8" x14ac:dyDescent="0.3">
      <c r="A11" t="s">
        <v>8392</v>
      </c>
      <c r="B11">
        <f>COUNTIFS(AA.Master_Sheet!$D:$D,"&gt;=35000",AA.Master_Sheet!$D:$D,"&lt;=39999",AA.Master_Sheet!$F:$F,"successful")</f>
        <v>26</v>
      </c>
      <c r="C11">
        <f>COUNTIFS(AA.Master_Sheet!$D:$D,"&gt;=35000",AA.Master_Sheet!$D:$D,"&lt;=39999",AA.Master_Sheet!$F:$F,"failed")</f>
        <v>22</v>
      </c>
      <c r="D11">
        <f>COUNTIFS(AA.Master_Sheet!$D:$D,"&gt;=35000",AA.Master_Sheet!$D:$D,"&lt;=39999",AA.Master_Sheet!$F:$F,"Canceled")</f>
        <v>7</v>
      </c>
      <c r="E11">
        <f t="shared" si="0"/>
        <v>55</v>
      </c>
      <c r="F11" s="18">
        <f t="shared" si="1"/>
        <v>0.47272727272727272</v>
      </c>
      <c r="G11" s="18">
        <f t="shared" si="2"/>
        <v>0.4</v>
      </c>
      <c r="H11" s="18">
        <f t="shared" si="3"/>
        <v>0.12727272727272726</v>
      </c>
    </row>
    <row r="12" spans="1:8" x14ac:dyDescent="0.3">
      <c r="A12" t="s">
        <v>8393</v>
      </c>
      <c r="B12">
        <f>COUNTIFS(AA.Master_Sheet!$D:$D,"&gt;=40000",AA.Master_Sheet!$D:$D,"&lt;=44999",AA.Master_Sheet!$F:$F,"successful")</f>
        <v>21</v>
      </c>
      <c r="C12">
        <f>COUNTIFS(AA.Master_Sheet!$D:$D,"&gt;=40000",AA.Master_Sheet!$D:$D,"&lt;=44999",AA.Master_Sheet!$F:$F,"failed")</f>
        <v>16</v>
      </c>
      <c r="D12">
        <f>COUNTIFS(AA.Master_Sheet!$D:$D,"&gt;=40000",AA.Master_Sheet!$D:$D,"&lt;=44999",AA.Master_Sheet!$F:$F,"Canceled")</f>
        <v>6</v>
      </c>
      <c r="E12">
        <f t="shared" si="0"/>
        <v>43</v>
      </c>
      <c r="F12" s="18">
        <f t="shared" si="1"/>
        <v>0.48837209302325579</v>
      </c>
      <c r="G12" s="18">
        <f t="shared" si="2"/>
        <v>0.37209302325581395</v>
      </c>
      <c r="H12" s="18">
        <f t="shared" si="3"/>
        <v>0.13953488372093023</v>
      </c>
    </row>
    <row r="13" spans="1:8" x14ac:dyDescent="0.3">
      <c r="A13" t="s">
        <v>8394</v>
      </c>
      <c r="B13">
        <f>COUNTIFS(AA.Master_Sheet!$D:$D,"&gt;=45000",AA.Master_Sheet!$D:$D,"&lt;=49999",AA.Master_Sheet!$F:$F,"successful")</f>
        <v>6</v>
      </c>
      <c r="C13">
        <f>COUNTIFS(AA.Master_Sheet!$D:$D,"&gt;=45000",AA.Master_Sheet!$D:$D,"&lt;=49999",AA.Master_Sheet!$F:$F,"failed")</f>
        <v>11</v>
      </c>
      <c r="D13">
        <f>COUNTIFS(AA.Master_Sheet!$D:$D,"&gt;=45000",AA.Master_Sheet!$D:$D,"&lt;=49999",AA.Master_Sheet!$F:$F,"Canceled")</f>
        <v>4</v>
      </c>
      <c r="E13">
        <f t="shared" si="0"/>
        <v>21</v>
      </c>
      <c r="F13" s="18">
        <f t="shared" si="1"/>
        <v>0.2857142857142857</v>
      </c>
      <c r="G13" s="18">
        <f t="shared" si="2"/>
        <v>0.52380952380952384</v>
      </c>
      <c r="H13" s="18">
        <f t="shared" si="3"/>
        <v>0.19047619047619047</v>
      </c>
    </row>
    <row r="14" spans="1:8" x14ac:dyDescent="0.3">
      <c r="A14" t="s">
        <v>8395</v>
      </c>
      <c r="B14">
        <f>COUNTIFS(AA.Master_Sheet!$D:$D,"&gt;=50000",AA.Master_Sheet!$F:$F,"successful")</f>
        <v>86</v>
      </c>
      <c r="C14">
        <f>COUNTIFS(AA.Master_Sheet!$D:$D,"&gt;=50000",AA.Master_Sheet!$F:$F,"failed")</f>
        <v>258</v>
      </c>
      <c r="D14">
        <f>COUNTIFS(AA.Master_Sheet!$D:$D,"&gt;=50000",AA.Master_Sheet!$F:$F,"Canceled")</f>
        <v>100</v>
      </c>
      <c r="E14">
        <f t="shared" si="0"/>
        <v>444</v>
      </c>
      <c r="F14" s="18">
        <f t="shared" si="1"/>
        <v>0.19369369369369369</v>
      </c>
      <c r="G14" s="18">
        <f t="shared" si="2"/>
        <v>0.58108108108108103</v>
      </c>
      <c r="H14" s="18">
        <f t="shared" si="3"/>
        <v>0.22522522522522523</v>
      </c>
    </row>
    <row r="3929" spans="14:20" x14ac:dyDescent="0.3">
      <c r="N3929" t="b">
        <v>0</v>
      </c>
      <c r="O3929">
        <v>36</v>
      </c>
      <c r="P3929">
        <v>1514.5</v>
      </c>
      <c r="Q3929" t="s">
        <v>8317</v>
      </c>
      <c r="R3929" t="s">
        <v>8318</v>
      </c>
      <c r="S3929" t="s">
        <v>8271</v>
      </c>
      <c r="T3929" t="b">
        <v>0</v>
      </c>
    </row>
    <row r="3930" spans="14:20" x14ac:dyDescent="0.3">
      <c r="N3930" t="b">
        <v>0</v>
      </c>
      <c r="O3930">
        <v>1</v>
      </c>
      <c r="P3930">
        <v>1</v>
      </c>
      <c r="Q3930" t="s">
        <v>8317</v>
      </c>
      <c r="R3930" t="s">
        <v>8318</v>
      </c>
      <c r="S3930" t="s">
        <v>8271</v>
      </c>
      <c r="T3930" t="b">
        <v>0</v>
      </c>
    </row>
    <row r="3931" spans="14:20" x14ac:dyDescent="0.3">
      <c r="N3931" t="b">
        <v>0</v>
      </c>
      <c r="O3931">
        <v>7</v>
      </c>
      <c r="P3931">
        <v>503.5</v>
      </c>
      <c r="Q3931" t="s">
        <v>8317</v>
      </c>
      <c r="R3931" t="s">
        <v>8318</v>
      </c>
      <c r="S3931" t="s">
        <v>8271</v>
      </c>
      <c r="T3931" t="b">
        <v>0</v>
      </c>
    </row>
    <row r="3932" spans="14:20" x14ac:dyDescent="0.3">
      <c r="N3932" t="b">
        <v>0</v>
      </c>
      <c r="O3932">
        <v>27</v>
      </c>
      <c r="P3932">
        <v>468</v>
      </c>
      <c r="Q3932" t="s">
        <v>8317</v>
      </c>
      <c r="R3932" t="s">
        <v>8318</v>
      </c>
      <c r="S3932" t="s">
        <v>8271</v>
      </c>
      <c r="T3932" t="b">
        <v>0</v>
      </c>
    </row>
    <row r="3933" spans="14:20" x14ac:dyDescent="0.3">
      <c r="N3933" t="b">
        <v>0</v>
      </c>
      <c r="O3933">
        <v>1</v>
      </c>
      <c r="P3933">
        <v>3</v>
      </c>
      <c r="Q3933" t="s">
        <v>8317</v>
      </c>
      <c r="R3933" t="s">
        <v>8318</v>
      </c>
      <c r="S3933" t="s">
        <v>8271</v>
      </c>
      <c r="T3933" t="b">
        <v>0</v>
      </c>
    </row>
    <row r="3934" spans="14:20" x14ac:dyDescent="0.3">
      <c r="N3934" t="b">
        <v>0</v>
      </c>
      <c r="O3934">
        <v>0</v>
      </c>
      <c r="P3934">
        <v>0</v>
      </c>
      <c r="Q3934" t="s">
        <v>8317</v>
      </c>
      <c r="R3934" t="s">
        <v>8318</v>
      </c>
      <c r="S3934" t="s">
        <v>8271</v>
      </c>
      <c r="T3934" t="b">
        <v>0</v>
      </c>
    </row>
    <row r="3935" spans="14:20" x14ac:dyDescent="0.3">
      <c r="N3935" t="b">
        <v>0</v>
      </c>
      <c r="O3935">
        <v>1</v>
      </c>
      <c r="P3935">
        <v>5.5</v>
      </c>
      <c r="Q3935" t="s">
        <v>8317</v>
      </c>
      <c r="R3935" t="s">
        <v>8318</v>
      </c>
      <c r="S3935" t="s">
        <v>8271</v>
      </c>
      <c r="T3935" t="b">
        <v>0</v>
      </c>
    </row>
    <row r="3936" spans="14:20" x14ac:dyDescent="0.3">
      <c r="N3936" t="b">
        <v>0</v>
      </c>
      <c r="O3936">
        <v>3</v>
      </c>
      <c r="P3936">
        <v>61.5</v>
      </c>
      <c r="Q3936" t="s">
        <v>8317</v>
      </c>
      <c r="R3936" t="s">
        <v>8318</v>
      </c>
      <c r="S3936" t="s">
        <v>8271</v>
      </c>
      <c r="T3936" t="b">
        <v>0</v>
      </c>
    </row>
    <row r="3937" spans="14:20" x14ac:dyDescent="0.3">
      <c r="N3937" t="b">
        <v>0</v>
      </c>
      <c r="O3937">
        <v>3</v>
      </c>
      <c r="P3937">
        <v>46.5</v>
      </c>
      <c r="Q3937" t="s">
        <v>8317</v>
      </c>
      <c r="R3937" t="s">
        <v>8318</v>
      </c>
      <c r="S3937" t="s">
        <v>8271</v>
      </c>
      <c r="T3937" t="b">
        <v>0</v>
      </c>
    </row>
    <row r="3938" spans="14:20" x14ac:dyDescent="0.3">
      <c r="N3938" t="b">
        <v>0</v>
      </c>
      <c r="O3938">
        <v>3</v>
      </c>
      <c r="P3938">
        <v>69</v>
      </c>
      <c r="Q3938" t="s">
        <v>8317</v>
      </c>
      <c r="R3938" t="s">
        <v>8318</v>
      </c>
      <c r="S3938" t="s">
        <v>8271</v>
      </c>
      <c r="T3938" t="b">
        <v>0</v>
      </c>
    </row>
    <row r="3939" spans="14:20" x14ac:dyDescent="0.3">
      <c r="N3939" t="b">
        <v>0</v>
      </c>
      <c r="O3939">
        <v>0</v>
      </c>
      <c r="P3939">
        <v>0</v>
      </c>
      <c r="Q3939" t="s">
        <v>8317</v>
      </c>
      <c r="R3939" t="s">
        <v>8318</v>
      </c>
      <c r="S3939" t="s">
        <v>8271</v>
      </c>
      <c r="T3939" t="b">
        <v>0</v>
      </c>
    </row>
    <row r="3940" spans="14:20" x14ac:dyDescent="0.3">
      <c r="N3940" t="b">
        <v>0</v>
      </c>
      <c r="O3940">
        <v>6</v>
      </c>
      <c r="P3940">
        <v>33.5</v>
      </c>
      <c r="Q3940" t="s">
        <v>8317</v>
      </c>
      <c r="R3940" t="s">
        <v>8318</v>
      </c>
      <c r="S3940" t="s">
        <v>8271</v>
      </c>
      <c r="T3940" t="b">
        <v>0</v>
      </c>
    </row>
    <row r="3941" spans="14:20" x14ac:dyDescent="0.3">
      <c r="N3941" t="b">
        <v>0</v>
      </c>
      <c r="O3941">
        <v>17</v>
      </c>
      <c r="P3941">
        <v>700.5</v>
      </c>
      <c r="Q3941" t="s">
        <v>8317</v>
      </c>
      <c r="R3941" t="s">
        <v>8318</v>
      </c>
      <c r="S3941" t="s">
        <v>8271</v>
      </c>
      <c r="T3941" t="b">
        <v>0</v>
      </c>
    </row>
    <row r="3942" spans="14:20" x14ac:dyDescent="0.3">
      <c r="N3942" t="b">
        <v>0</v>
      </c>
      <c r="O3942">
        <v>40</v>
      </c>
      <c r="P3942">
        <v>1165</v>
      </c>
      <c r="Q3942" t="s">
        <v>8317</v>
      </c>
      <c r="R3942" t="s">
        <v>8318</v>
      </c>
      <c r="S3942" t="s">
        <v>8271</v>
      </c>
      <c r="T3942" t="b">
        <v>0</v>
      </c>
    </row>
    <row r="3943" spans="14:20" x14ac:dyDescent="0.3">
      <c r="N3943" t="b">
        <v>0</v>
      </c>
      <c r="O3943">
        <v>3</v>
      </c>
      <c r="P3943">
        <v>9</v>
      </c>
      <c r="Q3943" t="s">
        <v>8317</v>
      </c>
      <c r="R3943" t="s">
        <v>8318</v>
      </c>
      <c r="S3943" t="s">
        <v>8271</v>
      </c>
      <c r="T3943" t="b">
        <v>0</v>
      </c>
    </row>
    <row r="3944" spans="14:20" x14ac:dyDescent="0.3">
      <c r="N3944" t="b">
        <v>0</v>
      </c>
      <c r="O3944">
        <v>1</v>
      </c>
      <c r="P3944">
        <v>8</v>
      </c>
      <c r="Q3944" t="s">
        <v>8317</v>
      </c>
      <c r="R3944" t="s">
        <v>8318</v>
      </c>
      <c r="S3944" t="s">
        <v>8271</v>
      </c>
      <c r="T3944" t="b">
        <v>0</v>
      </c>
    </row>
    <row r="3945" spans="14:20" x14ac:dyDescent="0.3">
      <c r="N3945" t="b">
        <v>0</v>
      </c>
      <c r="O3945">
        <v>2</v>
      </c>
      <c r="P3945">
        <v>13.5</v>
      </c>
      <c r="Q3945" t="s">
        <v>8317</v>
      </c>
      <c r="R3945" t="s">
        <v>8318</v>
      </c>
      <c r="S3945" t="s">
        <v>8271</v>
      </c>
      <c r="T3945" t="b">
        <v>0</v>
      </c>
    </row>
    <row r="3946" spans="14:20" x14ac:dyDescent="0.3">
      <c r="N3946" t="b">
        <v>0</v>
      </c>
      <c r="O3946">
        <v>7</v>
      </c>
      <c r="P3946">
        <v>329</v>
      </c>
      <c r="Q3946" t="s">
        <v>8317</v>
      </c>
      <c r="R3946" t="s">
        <v>8318</v>
      </c>
      <c r="S3946" t="s">
        <v>8271</v>
      </c>
      <c r="T3946" t="b">
        <v>0</v>
      </c>
    </row>
    <row r="3947" spans="14:20" x14ac:dyDescent="0.3">
      <c r="N3947" t="b">
        <v>0</v>
      </c>
      <c r="O3947">
        <v>14</v>
      </c>
      <c r="P3947">
        <v>233.5</v>
      </c>
      <c r="Q3947" t="s">
        <v>8317</v>
      </c>
      <c r="R3947" t="s">
        <v>8318</v>
      </c>
      <c r="S3947" t="s">
        <v>8271</v>
      </c>
      <c r="T3947" t="b">
        <v>0</v>
      </c>
    </row>
    <row r="3948" spans="14:20" x14ac:dyDescent="0.3">
      <c r="N3948" t="b">
        <v>0</v>
      </c>
      <c r="O3948">
        <v>0</v>
      </c>
      <c r="P3948">
        <v>0</v>
      </c>
      <c r="Q3948" t="s">
        <v>8317</v>
      </c>
      <c r="R3948" t="s">
        <v>8318</v>
      </c>
      <c r="S3948" t="s">
        <v>8271</v>
      </c>
      <c r="T3948" t="b">
        <v>0</v>
      </c>
    </row>
    <row r="3949" spans="14:20" x14ac:dyDescent="0.3">
      <c r="N3949" t="b">
        <v>0</v>
      </c>
      <c r="O3949">
        <v>0</v>
      </c>
      <c r="P3949">
        <v>0</v>
      </c>
      <c r="Q3949" t="s">
        <v>8317</v>
      </c>
      <c r="R3949" t="s">
        <v>8318</v>
      </c>
      <c r="S3949" t="s">
        <v>8271</v>
      </c>
      <c r="T3949" t="b">
        <v>0</v>
      </c>
    </row>
    <row r="3950" spans="14:20" x14ac:dyDescent="0.3">
      <c r="N3950" t="b">
        <v>0</v>
      </c>
      <c r="O3950">
        <v>1</v>
      </c>
      <c r="P3950">
        <v>1</v>
      </c>
      <c r="Q3950" t="s">
        <v>8317</v>
      </c>
      <c r="R3950" t="s">
        <v>8318</v>
      </c>
      <c r="S3950" t="s">
        <v>8271</v>
      </c>
      <c r="T3950" t="b">
        <v>0</v>
      </c>
    </row>
    <row r="3951" spans="14:20" x14ac:dyDescent="0.3">
      <c r="N3951" t="b">
        <v>0</v>
      </c>
      <c r="O3951">
        <v>12</v>
      </c>
      <c r="P3951">
        <v>557</v>
      </c>
      <c r="Q3951" t="s">
        <v>8317</v>
      </c>
      <c r="R3951" t="s">
        <v>8318</v>
      </c>
      <c r="S3951" t="s">
        <v>8271</v>
      </c>
      <c r="T3951" t="b">
        <v>0</v>
      </c>
    </row>
    <row r="3952" spans="14:20" x14ac:dyDescent="0.3">
      <c r="N3952" t="b">
        <v>0</v>
      </c>
      <c r="O3952">
        <v>12</v>
      </c>
      <c r="P3952">
        <v>281</v>
      </c>
      <c r="Q3952" t="s">
        <v>8317</v>
      </c>
      <c r="R3952" t="s">
        <v>8318</v>
      </c>
      <c r="S3952" t="s">
        <v>8271</v>
      </c>
      <c r="T3952" t="b">
        <v>0</v>
      </c>
    </row>
    <row r="3953" spans="14:20" x14ac:dyDescent="0.3">
      <c r="N3953" t="b">
        <v>0</v>
      </c>
      <c r="O3953">
        <v>23</v>
      </c>
      <c r="P3953">
        <v>669</v>
      </c>
      <c r="Q3953" t="s">
        <v>8317</v>
      </c>
      <c r="R3953" t="s">
        <v>8318</v>
      </c>
      <c r="S3953" t="s">
        <v>8271</v>
      </c>
      <c r="T3953" t="b">
        <v>0</v>
      </c>
    </row>
    <row r="3954" spans="14:20" x14ac:dyDescent="0.3">
      <c r="N3954" t="b">
        <v>0</v>
      </c>
      <c r="O3954">
        <v>0</v>
      </c>
      <c r="P3954">
        <v>0</v>
      </c>
      <c r="Q3954" t="s">
        <v>8317</v>
      </c>
      <c r="R3954" t="s">
        <v>8318</v>
      </c>
      <c r="S3954" t="s">
        <v>8271</v>
      </c>
      <c r="T3954" t="b">
        <v>0</v>
      </c>
    </row>
    <row r="3955" spans="14:20" x14ac:dyDescent="0.3">
      <c r="N3955" t="b">
        <v>0</v>
      </c>
      <c r="O3955">
        <v>10</v>
      </c>
      <c r="P3955">
        <v>1247.5</v>
      </c>
      <c r="Q3955" t="s">
        <v>8317</v>
      </c>
      <c r="R3955" t="s">
        <v>8318</v>
      </c>
      <c r="S3955" t="s">
        <v>8271</v>
      </c>
      <c r="T3955" t="b">
        <v>0</v>
      </c>
    </row>
    <row r="3956" spans="14:20" x14ac:dyDescent="0.3">
      <c r="N3956" t="b">
        <v>0</v>
      </c>
      <c r="O3956">
        <v>5</v>
      </c>
      <c r="P3956">
        <v>201</v>
      </c>
      <c r="Q3956" t="s">
        <v>8317</v>
      </c>
      <c r="R3956" t="s">
        <v>8318</v>
      </c>
      <c r="S3956" t="s">
        <v>8271</v>
      </c>
      <c r="T3956" t="b">
        <v>0</v>
      </c>
    </row>
    <row r="3957" spans="14:20" x14ac:dyDescent="0.3">
      <c r="N3957" t="b">
        <v>0</v>
      </c>
      <c r="O3957">
        <v>1</v>
      </c>
      <c r="P3957">
        <v>3</v>
      </c>
      <c r="Q3957" t="s">
        <v>8317</v>
      </c>
      <c r="R3957" t="s">
        <v>8318</v>
      </c>
      <c r="S3957" t="s">
        <v>8271</v>
      </c>
      <c r="T3957" t="b">
        <v>0</v>
      </c>
    </row>
    <row r="3958" spans="14:20" x14ac:dyDescent="0.3">
      <c r="N3958" t="b">
        <v>0</v>
      </c>
      <c r="O3958">
        <v>2</v>
      </c>
      <c r="P3958">
        <v>6.5</v>
      </c>
      <c r="Q3958" t="s">
        <v>8317</v>
      </c>
      <c r="R3958" t="s">
        <v>8318</v>
      </c>
      <c r="S3958" t="s">
        <v>8271</v>
      </c>
      <c r="T3958" t="b">
        <v>0</v>
      </c>
    </row>
    <row r="3959" spans="14:20" x14ac:dyDescent="0.3">
      <c r="N3959" t="b">
        <v>0</v>
      </c>
      <c r="O3959">
        <v>2</v>
      </c>
      <c r="P3959">
        <v>26</v>
      </c>
      <c r="Q3959" t="s">
        <v>8317</v>
      </c>
      <c r="R3959" t="s">
        <v>8318</v>
      </c>
      <c r="S3959" t="s">
        <v>8271</v>
      </c>
      <c r="T3959" t="b">
        <v>0</v>
      </c>
    </row>
    <row r="3960" spans="14:20" x14ac:dyDescent="0.3">
      <c r="N3960" t="b">
        <v>0</v>
      </c>
      <c r="O3960">
        <v>0</v>
      </c>
      <c r="P3960">
        <v>0</v>
      </c>
      <c r="Q3960" t="s">
        <v>8317</v>
      </c>
      <c r="R3960" t="s">
        <v>8318</v>
      </c>
      <c r="S3960" t="s">
        <v>8271</v>
      </c>
      <c r="T3960" t="b">
        <v>0</v>
      </c>
    </row>
    <row r="3961" spans="14:20" x14ac:dyDescent="0.3">
      <c r="N3961" t="b">
        <v>0</v>
      </c>
      <c r="O3961">
        <v>13</v>
      </c>
      <c r="P3961">
        <v>897.5</v>
      </c>
      <c r="Q3961" t="s">
        <v>8317</v>
      </c>
      <c r="R3961" t="s">
        <v>8318</v>
      </c>
      <c r="S3961" t="s">
        <v>8271</v>
      </c>
      <c r="T3961" t="b">
        <v>0</v>
      </c>
    </row>
    <row r="3962" spans="14:20" x14ac:dyDescent="0.3">
      <c r="N3962" t="b">
        <v>0</v>
      </c>
      <c r="O3962">
        <v>0</v>
      </c>
      <c r="P3962">
        <v>0</v>
      </c>
      <c r="Q3962" t="s">
        <v>8317</v>
      </c>
      <c r="R3962" t="s">
        <v>8318</v>
      </c>
      <c r="S3962" t="s">
        <v>8271</v>
      </c>
      <c r="T3962" t="b">
        <v>0</v>
      </c>
    </row>
    <row r="3963" spans="14:20" x14ac:dyDescent="0.3">
      <c r="N3963" t="b">
        <v>0</v>
      </c>
      <c r="O3963">
        <v>1</v>
      </c>
      <c r="P3963">
        <v>3</v>
      </c>
      <c r="Q3963" t="s">
        <v>8317</v>
      </c>
      <c r="R3963" t="s">
        <v>8318</v>
      </c>
      <c r="S3963" t="s">
        <v>8271</v>
      </c>
      <c r="T3963" t="b">
        <v>0</v>
      </c>
    </row>
    <row r="3964" spans="14:20" x14ac:dyDescent="0.3">
      <c r="N3964" t="b">
        <v>0</v>
      </c>
      <c r="O3964">
        <v>5</v>
      </c>
      <c r="P3964">
        <v>100</v>
      </c>
      <c r="Q3964" t="s">
        <v>8317</v>
      </c>
      <c r="R3964" t="s">
        <v>8318</v>
      </c>
      <c r="S3964" t="s">
        <v>8271</v>
      </c>
      <c r="T3964" t="b">
        <v>0</v>
      </c>
    </row>
    <row r="3965" spans="14:20" x14ac:dyDescent="0.3">
      <c r="N3965" t="b">
        <v>0</v>
      </c>
      <c r="O3965">
        <v>2</v>
      </c>
      <c r="P3965">
        <v>51.5</v>
      </c>
      <c r="Q3965" t="s">
        <v>8317</v>
      </c>
      <c r="R3965" t="s">
        <v>8318</v>
      </c>
      <c r="S3965" t="s">
        <v>8271</v>
      </c>
      <c r="T3965" t="b">
        <v>0</v>
      </c>
    </row>
    <row r="3966" spans="14:20" x14ac:dyDescent="0.3">
      <c r="N3966" t="b">
        <v>0</v>
      </c>
      <c r="O3966">
        <v>0</v>
      </c>
      <c r="P3966">
        <v>0</v>
      </c>
      <c r="Q3966" t="s">
        <v>8317</v>
      </c>
      <c r="R3966" t="s">
        <v>8318</v>
      </c>
      <c r="S3966" t="s">
        <v>8271</v>
      </c>
      <c r="T3966" t="b">
        <v>0</v>
      </c>
    </row>
    <row r="3967" spans="14:20" x14ac:dyDescent="0.3">
      <c r="N3967" t="b">
        <v>0</v>
      </c>
      <c r="O3967">
        <v>32</v>
      </c>
      <c r="P3967">
        <v>804.5</v>
      </c>
      <c r="Q3967" t="s">
        <v>8317</v>
      </c>
      <c r="R3967" t="s">
        <v>8318</v>
      </c>
      <c r="S3967" t="s">
        <v>8271</v>
      </c>
      <c r="T3967" t="b">
        <v>0</v>
      </c>
    </row>
    <row r="3968" spans="14:20" x14ac:dyDescent="0.3">
      <c r="N3968" t="b">
        <v>0</v>
      </c>
      <c r="O3968">
        <v>1</v>
      </c>
      <c r="P3968">
        <v>13</v>
      </c>
      <c r="Q3968" t="s">
        <v>8317</v>
      </c>
      <c r="R3968" t="s">
        <v>8318</v>
      </c>
      <c r="S3968" t="s">
        <v>8271</v>
      </c>
      <c r="T3968" t="b">
        <v>0</v>
      </c>
    </row>
    <row r="3969" spans="14:20" x14ac:dyDescent="0.3">
      <c r="N3969" t="b">
        <v>0</v>
      </c>
      <c r="O3969">
        <v>1</v>
      </c>
      <c r="P3969">
        <v>1</v>
      </c>
      <c r="Q3969" t="s">
        <v>8317</v>
      </c>
      <c r="R3969" t="s">
        <v>8318</v>
      </c>
      <c r="S3969" t="s">
        <v>8271</v>
      </c>
      <c r="T3969" t="b">
        <v>0</v>
      </c>
    </row>
    <row r="3970" spans="14:20" x14ac:dyDescent="0.3">
      <c r="N3970" t="b">
        <v>0</v>
      </c>
      <c r="O3970">
        <v>1</v>
      </c>
      <c r="P3970">
        <v>13</v>
      </c>
      <c r="Q3970" t="s">
        <v>8317</v>
      </c>
      <c r="R3970" t="s">
        <v>8318</v>
      </c>
      <c r="S3970" t="s">
        <v>8271</v>
      </c>
      <c r="T3970" t="b">
        <v>0</v>
      </c>
    </row>
    <row r="3971" spans="14:20" x14ac:dyDescent="0.3">
      <c r="N3971" t="b">
        <v>0</v>
      </c>
      <c r="O3971">
        <v>0</v>
      </c>
      <c r="P3971">
        <v>0</v>
      </c>
      <c r="Q3971" t="s">
        <v>8317</v>
      </c>
      <c r="R3971" t="s">
        <v>8318</v>
      </c>
      <c r="S3971" t="s">
        <v>8271</v>
      </c>
      <c r="T3971" t="b">
        <v>0</v>
      </c>
    </row>
    <row r="3972" spans="14:20" x14ac:dyDescent="0.3">
      <c r="N3972" t="b">
        <v>0</v>
      </c>
      <c r="O3972">
        <v>0</v>
      </c>
      <c r="P3972">
        <v>0</v>
      </c>
      <c r="Q3972" t="s">
        <v>8317</v>
      </c>
      <c r="R3972" t="s">
        <v>8318</v>
      </c>
      <c r="S3972" t="s">
        <v>8271</v>
      </c>
      <c r="T3972" t="b">
        <v>0</v>
      </c>
    </row>
    <row r="3973" spans="14:20" x14ac:dyDescent="0.3">
      <c r="N3973" t="b">
        <v>0</v>
      </c>
      <c r="O3973">
        <v>8</v>
      </c>
      <c r="P3973">
        <v>216.5</v>
      </c>
      <c r="Q3973" t="s">
        <v>8317</v>
      </c>
      <c r="R3973" t="s">
        <v>8318</v>
      </c>
      <c r="S3973" t="s">
        <v>8271</v>
      </c>
      <c r="T3973" t="b">
        <v>0</v>
      </c>
    </row>
    <row r="3974" spans="14:20" x14ac:dyDescent="0.3">
      <c r="N3974" t="b">
        <v>0</v>
      </c>
      <c r="O3974">
        <v>0</v>
      </c>
      <c r="P3974">
        <v>0</v>
      </c>
      <c r="Q3974" t="s">
        <v>8317</v>
      </c>
      <c r="R3974" t="s">
        <v>8318</v>
      </c>
      <c r="S3974" t="s">
        <v>8271</v>
      </c>
      <c r="T3974" t="b">
        <v>0</v>
      </c>
    </row>
    <row r="3975" spans="14:20" x14ac:dyDescent="0.3">
      <c r="N3975" t="b">
        <v>0</v>
      </c>
      <c r="O3975">
        <v>1</v>
      </c>
      <c r="P3975">
        <v>4</v>
      </c>
      <c r="Q3975" t="s">
        <v>8317</v>
      </c>
      <c r="R3975" t="s">
        <v>8318</v>
      </c>
      <c r="S3975" t="s">
        <v>8271</v>
      </c>
      <c r="T3975" t="b">
        <v>0</v>
      </c>
    </row>
    <row r="3976" spans="14:20" x14ac:dyDescent="0.3">
      <c r="N3976" t="b">
        <v>0</v>
      </c>
      <c r="O3976">
        <v>16</v>
      </c>
      <c r="P3976">
        <v>328.5</v>
      </c>
      <c r="Q3976" t="s">
        <v>8317</v>
      </c>
      <c r="R3976" t="s">
        <v>8318</v>
      </c>
      <c r="S3976" t="s">
        <v>8271</v>
      </c>
      <c r="T3976" t="b">
        <v>0</v>
      </c>
    </row>
    <row r="3977" spans="14:20" x14ac:dyDescent="0.3">
      <c r="N3977" t="b">
        <v>0</v>
      </c>
      <c r="O3977">
        <v>12</v>
      </c>
      <c r="P3977">
        <v>152</v>
      </c>
      <c r="Q3977" t="s">
        <v>8317</v>
      </c>
      <c r="R3977" t="s">
        <v>8318</v>
      </c>
      <c r="S3977" t="s">
        <v>8271</v>
      </c>
      <c r="T3977" t="b">
        <v>0</v>
      </c>
    </row>
    <row r="3978" spans="14:20" x14ac:dyDescent="0.3">
      <c r="N3978" t="b">
        <v>0</v>
      </c>
      <c r="O3978">
        <v>4</v>
      </c>
      <c r="P3978">
        <v>24.5</v>
      </c>
      <c r="Q3978" t="s">
        <v>8317</v>
      </c>
      <c r="R3978" t="s">
        <v>8318</v>
      </c>
      <c r="S3978" t="s">
        <v>8271</v>
      </c>
      <c r="T3978" t="b">
        <v>0</v>
      </c>
    </row>
    <row r="3979" spans="14:20" x14ac:dyDescent="0.3">
      <c r="N3979" t="b">
        <v>0</v>
      </c>
      <c r="O3979">
        <v>2</v>
      </c>
      <c r="P3979">
        <v>11.5</v>
      </c>
      <c r="Q3979" t="s">
        <v>8317</v>
      </c>
      <c r="R3979" t="s">
        <v>8318</v>
      </c>
      <c r="S3979" t="s">
        <v>8271</v>
      </c>
      <c r="T3979" t="b">
        <v>0</v>
      </c>
    </row>
    <row r="3980" spans="14:20" x14ac:dyDescent="0.3">
      <c r="N3980" t="b">
        <v>0</v>
      </c>
      <c r="O3980">
        <v>3</v>
      </c>
      <c r="P3980">
        <v>24</v>
      </c>
      <c r="Q3980" t="s">
        <v>8317</v>
      </c>
      <c r="R3980" t="s">
        <v>8318</v>
      </c>
      <c r="S3980" t="s">
        <v>8271</v>
      </c>
      <c r="T3980" t="b">
        <v>0</v>
      </c>
    </row>
    <row r="3981" spans="14:20" x14ac:dyDescent="0.3">
      <c r="N3981" t="b">
        <v>0</v>
      </c>
      <c r="O3981">
        <v>0</v>
      </c>
      <c r="P3981">
        <v>0</v>
      </c>
      <c r="Q3981" t="s">
        <v>8317</v>
      </c>
      <c r="R3981" t="s">
        <v>8318</v>
      </c>
      <c r="S3981" t="s">
        <v>8271</v>
      </c>
      <c r="T3981" t="b">
        <v>0</v>
      </c>
    </row>
    <row r="3982" spans="14:20" x14ac:dyDescent="0.3">
      <c r="N3982" t="b">
        <v>0</v>
      </c>
      <c r="O3982">
        <v>3</v>
      </c>
      <c r="P3982">
        <v>64.5</v>
      </c>
      <c r="Q3982" t="s">
        <v>8317</v>
      </c>
      <c r="R3982" t="s">
        <v>8318</v>
      </c>
      <c r="S3982" t="s">
        <v>8271</v>
      </c>
      <c r="T3982" t="b">
        <v>0</v>
      </c>
    </row>
    <row r="3983" spans="14:20" x14ac:dyDescent="0.3">
      <c r="N3983" t="b">
        <v>0</v>
      </c>
      <c r="O3983">
        <v>4</v>
      </c>
      <c r="P3983">
        <v>144.5</v>
      </c>
      <c r="Q3983" t="s">
        <v>8317</v>
      </c>
      <c r="R3983" t="s">
        <v>8318</v>
      </c>
      <c r="S3983" t="s">
        <v>8271</v>
      </c>
      <c r="T3983" t="b">
        <v>0</v>
      </c>
    </row>
    <row r="3984" spans="14:20" x14ac:dyDescent="0.3">
      <c r="N3984" t="b">
        <v>0</v>
      </c>
      <c r="O3984">
        <v>2</v>
      </c>
      <c r="P3984">
        <v>23.5</v>
      </c>
      <c r="Q3984" t="s">
        <v>8317</v>
      </c>
      <c r="R3984" t="s">
        <v>8318</v>
      </c>
      <c r="S3984" t="s">
        <v>8271</v>
      </c>
      <c r="T3984" t="b">
        <v>0</v>
      </c>
    </row>
    <row r="3985" spans="14:20" x14ac:dyDescent="0.3">
      <c r="N3985" t="b">
        <v>0</v>
      </c>
      <c r="O3985">
        <v>10</v>
      </c>
      <c r="P3985">
        <v>210</v>
      </c>
      <c r="Q3985" t="s">
        <v>8317</v>
      </c>
      <c r="R3985" t="s">
        <v>8318</v>
      </c>
      <c r="S3985" t="s">
        <v>8271</v>
      </c>
      <c r="T3985" t="b">
        <v>0</v>
      </c>
    </row>
    <row r="3986" spans="14:20" x14ac:dyDescent="0.3">
      <c r="N3986" t="b">
        <v>0</v>
      </c>
      <c r="O3986">
        <v>11</v>
      </c>
      <c r="P3986">
        <v>269</v>
      </c>
      <c r="Q3986" t="s">
        <v>8317</v>
      </c>
      <c r="R3986" t="s">
        <v>8318</v>
      </c>
      <c r="S3986" t="s">
        <v>8271</v>
      </c>
      <c r="T3986" t="b">
        <v>0</v>
      </c>
    </row>
    <row r="3987" spans="14:20" x14ac:dyDescent="0.3">
      <c r="N3987" t="b">
        <v>0</v>
      </c>
      <c r="O3987">
        <v>6</v>
      </c>
      <c r="P3987">
        <v>108.5</v>
      </c>
      <c r="Q3987" t="s">
        <v>8317</v>
      </c>
      <c r="R3987" t="s">
        <v>8318</v>
      </c>
      <c r="S3987" t="s">
        <v>8271</v>
      </c>
      <c r="T3987" t="b">
        <v>0</v>
      </c>
    </row>
    <row r="3988" spans="14:20" x14ac:dyDescent="0.3">
      <c r="N3988" t="b">
        <v>0</v>
      </c>
      <c r="O3988">
        <v>2</v>
      </c>
      <c r="P3988">
        <v>6.5</v>
      </c>
      <c r="Q3988" t="s">
        <v>8317</v>
      </c>
      <c r="R3988" t="s">
        <v>8318</v>
      </c>
      <c r="S3988" t="s">
        <v>8271</v>
      </c>
      <c r="T3988" t="b">
        <v>0</v>
      </c>
    </row>
    <row r="3989" spans="14:20" x14ac:dyDescent="0.3">
      <c r="N3989" t="b">
        <v>0</v>
      </c>
      <c r="O3989">
        <v>6</v>
      </c>
      <c r="P3989">
        <v>71</v>
      </c>
      <c r="Q3989" t="s">
        <v>8317</v>
      </c>
      <c r="R3989" t="s">
        <v>8318</v>
      </c>
      <c r="S3989" t="s">
        <v>8271</v>
      </c>
      <c r="T3989" t="b">
        <v>0</v>
      </c>
    </row>
    <row r="3990" spans="14:20" x14ac:dyDescent="0.3">
      <c r="N3990" t="b">
        <v>0</v>
      </c>
      <c r="O3990">
        <v>8</v>
      </c>
      <c r="P3990">
        <v>109.5</v>
      </c>
      <c r="Q3990" t="s">
        <v>8317</v>
      </c>
      <c r="R3990" t="s">
        <v>8318</v>
      </c>
      <c r="S3990" t="s">
        <v>8271</v>
      </c>
      <c r="T3990" t="b">
        <v>0</v>
      </c>
    </row>
    <row r="3991" spans="14:20" x14ac:dyDescent="0.3">
      <c r="N3991" t="b">
        <v>0</v>
      </c>
      <c r="O3991">
        <v>37</v>
      </c>
      <c r="P3991">
        <v>1971</v>
      </c>
      <c r="Q3991" t="s">
        <v>8317</v>
      </c>
      <c r="R3991" t="s">
        <v>8318</v>
      </c>
      <c r="S3991" t="s">
        <v>8271</v>
      </c>
      <c r="T3991" t="b">
        <v>0</v>
      </c>
    </row>
    <row r="3992" spans="14:20" x14ac:dyDescent="0.3">
      <c r="N3992" t="b">
        <v>0</v>
      </c>
      <c r="O3992">
        <v>11</v>
      </c>
      <c r="P3992">
        <v>165.5</v>
      </c>
      <c r="Q3992" t="s">
        <v>8317</v>
      </c>
      <c r="R3992" t="s">
        <v>8318</v>
      </c>
      <c r="S3992" t="s">
        <v>8271</v>
      </c>
      <c r="T3992" t="b">
        <v>0</v>
      </c>
    </row>
    <row r="3993" spans="14:20" x14ac:dyDescent="0.3">
      <c r="N3993" t="b">
        <v>0</v>
      </c>
      <c r="O3993">
        <v>0</v>
      </c>
      <c r="P3993">
        <v>0</v>
      </c>
      <c r="Q3993" t="s">
        <v>8317</v>
      </c>
      <c r="R3993" t="s">
        <v>8318</v>
      </c>
      <c r="S3993" t="s">
        <v>8271</v>
      </c>
      <c r="T3993" t="b">
        <v>0</v>
      </c>
    </row>
    <row r="3994" spans="14:20" x14ac:dyDescent="0.3">
      <c r="N3994" t="b">
        <v>0</v>
      </c>
      <c r="O3994">
        <v>10</v>
      </c>
      <c r="P3994">
        <v>315</v>
      </c>
      <c r="Q3994" t="s">
        <v>8317</v>
      </c>
      <c r="R3994" t="s">
        <v>8318</v>
      </c>
      <c r="S3994" t="s">
        <v>8271</v>
      </c>
      <c r="T3994" t="b">
        <v>0</v>
      </c>
    </row>
    <row r="3995" spans="14:20" x14ac:dyDescent="0.3">
      <c r="N3995" t="b">
        <v>0</v>
      </c>
      <c r="O3995">
        <v>6</v>
      </c>
      <c r="P3995">
        <v>655.5</v>
      </c>
      <c r="Q3995" t="s">
        <v>8317</v>
      </c>
      <c r="R3995" t="s">
        <v>8318</v>
      </c>
      <c r="S3995" t="s">
        <v>8271</v>
      </c>
      <c r="T3995" t="b">
        <v>0</v>
      </c>
    </row>
    <row r="3996" spans="14:20" x14ac:dyDescent="0.3">
      <c r="N3996" t="b">
        <v>0</v>
      </c>
      <c r="O3996">
        <v>8</v>
      </c>
      <c r="P3996">
        <v>111</v>
      </c>
      <c r="Q3996" t="s">
        <v>8317</v>
      </c>
      <c r="R3996" t="s">
        <v>8318</v>
      </c>
      <c r="S3996" t="s">
        <v>8271</v>
      </c>
      <c r="T3996" t="b">
        <v>0</v>
      </c>
    </row>
    <row r="3997" spans="14:20" x14ac:dyDescent="0.3">
      <c r="N3997" t="b">
        <v>0</v>
      </c>
      <c r="O3997">
        <v>6</v>
      </c>
      <c r="P3997">
        <v>58</v>
      </c>
      <c r="Q3997" t="s">
        <v>8317</v>
      </c>
      <c r="R3997" t="s">
        <v>8318</v>
      </c>
      <c r="S3997" t="s">
        <v>8271</v>
      </c>
      <c r="T3997" t="b">
        <v>0</v>
      </c>
    </row>
    <row r="3998" spans="14:20" x14ac:dyDescent="0.3">
      <c r="N3998" t="b">
        <v>0</v>
      </c>
      <c r="O3998">
        <v>7</v>
      </c>
      <c r="P3998">
        <v>228.5</v>
      </c>
      <c r="Q3998" t="s">
        <v>8317</v>
      </c>
      <c r="R3998" t="s">
        <v>8318</v>
      </c>
      <c r="S3998" t="s">
        <v>8271</v>
      </c>
      <c r="T3998" t="b">
        <v>0</v>
      </c>
    </row>
    <row r="3999" spans="14:20" x14ac:dyDescent="0.3">
      <c r="N3999" t="b">
        <v>0</v>
      </c>
      <c r="O3999">
        <v>7</v>
      </c>
      <c r="P3999">
        <v>616</v>
      </c>
      <c r="Q3999" t="s">
        <v>8317</v>
      </c>
      <c r="R3999" t="s">
        <v>8318</v>
      </c>
      <c r="S3999" t="s">
        <v>8271</v>
      </c>
      <c r="T3999" t="b">
        <v>0</v>
      </c>
    </row>
    <row r="4000" spans="14:20" x14ac:dyDescent="0.3">
      <c r="N4000" t="b">
        <v>0</v>
      </c>
      <c r="O4000">
        <v>5</v>
      </c>
      <c r="P4000">
        <v>87.5</v>
      </c>
      <c r="Q4000" t="s">
        <v>8317</v>
      </c>
      <c r="R4000" t="s">
        <v>8318</v>
      </c>
      <c r="S4000" t="s">
        <v>8271</v>
      </c>
      <c r="T4000" t="b">
        <v>0</v>
      </c>
    </row>
    <row r="4001" spans="14:20" x14ac:dyDescent="0.3">
      <c r="N4001" t="b">
        <v>0</v>
      </c>
      <c r="O4001">
        <v>46</v>
      </c>
      <c r="P4001">
        <v>1961.5</v>
      </c>
      <c r="Q4001" t="s">
        <v>8317</v>
      </c>
      <c r="R4001" t="s">
        <v>8318</v>
      </c>
      <c r="S4001" t="s">
        <v>8271</v>
      </c>
      <c r="T4001" t="b">
        <v>0</v>
      </c>
    </row>
    <row r="4002" spans="14:20" x14ac:dyDescent="0.3">
      <c r="N4002" t="b">
        <v>0</v>
      </c>
      <c r="O4002">
        <v>10</v>
      </c>
      <c r="P4002">
        <v>52.5</v>
      </c>
      <c r="Q4002" t="s">
        <v>8317</v>
      </c>
      <c r="R4002" t="s">
        <v>8318</v>
      </c>
      <c r="S4002" t="s">
        <v>8271</v>
      </c>
      <c r="T4002" t="b">
        <v>0</v>
      </c>
    </row>
    <row r="4003" spans="14:20" x14ac:dyDescent="0.3">
      <c r="N4003" t="b">
        <v>0</v>
      </c>
      <c r="O4003">
        <v>19</v>
      </c>
      <c r="P4003">
        <v>330</v>
      </c>
      <c r="Q4003" t="s">
        <v>8317</v>
      </c>
      <c r="R4003" t="s">
        <v>8318</v>
      </c>
      <c r="S4003" t="s">
        <v>8271</v>
      </c>
      <c r="T4003" t="b">
        <v>0</v>
      </c>
    </row>
    <row r="4004" spans="14:20" x14ac:dyDescent="0.3">
      <c r="N4004" t="b">
        <v>0</v>
      </c>
      <c r="O4004">
        <v>13</v>
      </c>
      <c r="P4004">
        <v>250.5</v>
      </c>
      <c r="Q4004" t="s">
        <v>8317</v>
      </c>
      <c r="R4004" t="s">
        <v>8318</v>
      </c>
      <c r="S4004" t="s">
        <v>8271</v>
      </c>
      <c r="T4004" t="b">
        <v>0</v>
      </c>
    </row>
    <row r="4005" spans="14:20" x14ac:dyDescent="0.3">
      <c r="N4005" t="b">
        <v>0</v>
      </c>
      <c r="O4005">
        <v>13</v>
      </c>
      <c r="P4005">
        <v>82</v>
      </c>
      <c r="Q4005" t="s">
        <v>8317</v>
      </c>
      <c r="R4005" t="s">
        <v>8318</v>
      </c>
      <c r="S4005" t="s">
        <v>8271</v>
      </c>
      <c r="T4005" t="b">
        <v>0</v>
      </c>
    </row>
    <row r="4006" spans="14:20" x14ac:dyDescent="0.3">
      <c r="N4006" t="b">
        <v>0</v>
      </c>
      <c r="O4006">
        <v>4</v>
      </c>
      <c r="P4006">
        <v>18</v>
      </c>
      <c r="Q4006" t="s">
        <v>8317</v>
      </c>
      <c r="R4006" t="s">
        <v>8318</v>
      </c>
      <c r="S4006" t="s">
        <v>8271</v>
      </c>
      <c r="T4006" t="b">
        <v>0</v>
      </c>
    </row>
    <row r="4007" spans="14:20" x14ac:dyDescent="0.3">
      <c r="N4007" t="b">
        <v>0</v>
      </c>
      <c r="O4007">
        <v>0</v>
      </c>
      <c r="P4007">
        <v>0</v>
      </c>
      <c r="Q4007" t="s">
        <v>8317</v>
      </c>
      <c r="R4007" t="s">
        <v>8318</v>
      </c>
      <c r="S4007" t="s">
        <v>8271</v>
      </c>
      <c r="T4007" t="b">
        <v>0</v>
      </c>
    </row>
    <row r="4008" spans="14:20" x14ac:dyDescent="0.3">
      <c r="N4008" t="b">
        <v>0</v>
      </c>
      <c r="O4008">
        <v>3</v>
      </c>
      <c r="P4008">
        <v>36</v>
      </c>
      <c r="Q4008" t="s">
        <v>8317</v>
      </c>
      <c r="R4008" t="s">
        <v>8318</v>
      </c>
      <c r="S4008" t="s">
        <v>8271</v>
      </c>
      <c r="T4008" t="b">
        <v>0</v>
      </c>
    </row>
    <row r="4009" spans="14:20" x14ac:dyDescent="0.3">
      <c r="N4009" t="b">
        <v>0</v>
      </c>
      <c r="O4009">
        <v>1</v>
      </c>
      <c r="P4009">
        <v>50.5</v>
      </c>
      <c r="Q4009" t="s">
        <v>8317</v>
      </c>
      <c r="R4009" t="s">
        <v>8318</v>
      </c>
      <c r="S4009" t="s">
        <v>8271</v>
      </c>
      <c r="T4009" t="b">
        <v>0</v>
      </c>
    </row>
    <row r="4010" spans="14:20" x14ac:dyDescent="0.3">
      <c r="N4010" t="b">
        <v>0</v>
      </c>
      <c r="O4010">
        <v>9</v>
      </c>
      <c r="P4010">
        <v>275</v>
      </c>
      <c r="Q4010" t="s">
        <v>8317</v>
      </c>
      <c r="R4010" t="s">
        <v>8318</v>
      </c>
      <c r="S4010" t="s">
        <v>8271</v>
      </c>
      <c r="T4010" t="b">
        <v>0</v>
      </c>
    </row>
    <row r="4011" spans="14:20" x14ac:dyDescent="0.3">
      <c r="N4011" t="b">
        <v>0</v>
      </c>
      <c r="O4011">
        <v>1</v>
      </c>
      <c r="P4011">
        <v>2</v>
      </c>
      <c r="Q4011" t="s">
        <v>8317</v>
      </c>
      <c r="R4011" t="s">
        <v>8318</v>
      </c>
      <c r="S4011" t="s">
        <v>8271</v>
      </c>
      <c r="T4011" t="b">
        <v>0</v>
      </c>
    </row>
    <row r="4012" spans="14:20" x14ac:dyDescent="0.3">
      <c r="N4012" t="b">
        <v>0</v>
      </c>
      <c r="O4012">
        <v>1</v>
      </c>
      <c r="P4012">
        <v>3</v>
      </c>
      <c r="Q4012" t="s">
        <v>8317</v>
      </c>
      <c r="R4012" t="s">
        <v>8318</v>
      </c>
      <c r="S4012" t="s">
        <v>8271</v>
      </c>
      <c r="T4012" t="b">
        <v>0</v>
      </c>
    </row>
    <row r="4013" spans="14:20" x14ac:dyDescent="0.3">
      <c r="N4013" t="b">
        <v>0</v>
      </c>
      <c r="O4013">
        <v>4</v>
      </c>
      <c r="P4013">
        <v>37</v>
      </c>
      <c r="Q4013" t="s">
        <v>8317</v>
      </c>
      <c r="R4013" t="s">
        <v>8318</v>
      </c>
      <c r="S4013" t="s">
        <v>8271</v>
      </c>
      <c r="T4013" t="b">
        <v>0</v>
      </c>
    </row>
    <row r="4014" spans="14:20" x14ac:dyDescent="0.3">
      <c r="N4014" t="b">
        <v>0</v>
      </c>
      <c r="O4014">
        <v>17</v>
      </c>
      <c r="P4014">
        <v>257</v>
      </c>
      <c r="Q4014" t="s">
        <v>8317</v>
      </c>
      <c r="R4014" t="s">
        <v>8318</v>
      </c>
      <c r="S4014" t="s">
        <v>8271</v>
      </c>
      <c r="T4014" t="b">
        <v>0</v>
      </c>
    </row>
    <row r="4015" spans="14:20" x14ac:dyDescent="0.3">
      <c r="N4015" t="b">
        <v>0</v>
      </c>
      <c r="O4015">
        <v>0</v>
      </c>
      <c r="P4015">
        <v>0</v>
      </c>
      <c r="Q4015" t="s">
        <v>8317</v>
      </c>
      <c r="R4015" t="s">
        <v>8318</v>
      </c>
      <c r="S4015" t="s">
        <v>8271</v>
      </c>
      <c r="T4015" t="b">
        <v>0</v>
      </c>
    </row>
    <row r="4016" spans="14:20" x14ac:dyDescent="0.3">
      <c r="N4016" t="b">
        <v>0</v>
      </c>
      <c r="O4016">
        <v>12</v>
      </c>
      <c r="P4016">
        <v>363.5</v>
      </c>
      <c r="Q4016" t="s">
        <v>8317</v>
      </c>
      <c r="R4016" t="s">
        <v>8318</v>
      </c>
      <c r="S4016" t="s">
        <v>8271</v>
      </c>
      <c r="T4016" t="b">
        <v>0</v>
      </c>
    </row>
    <row r="4017" spans="14:20" x14ac:dyDescent="0.3">
      <c r="N4017" t="b">
        <v>0</v>
      </c>
      <c r="O4017">
        <v>14</v>
      </c>
      <c r="P4017">
        <v>585</v>
      </c>
      <c r="Q4017" t="s">
        <v>8317</v>
      </c>
      <c r="R4017" t="s">
        <v>8318</v>
      </c>
      <c r="S4017" t="s">
        <v>8271</v>
      </c>
      <c r="T4017" t="b">
        <v>0</v>
      </c>
    </row>
    <row r="4018" spans="14:20" x14ac:dyDescent="0.3">
      <c r="N4018" t="b">
        <v>0</v>
      </c>
      <c r="O4018">
        <v>1</v>
      </c>
      <c r="P4018">
        <v>5.5</v>
      </c>
      <c r="Q4018" t="s">
        <v>8317</v>
      </c>
      <c r="R4018" t="s">
        <v>8318</v>
      </c>
      <c r="S4018" t="s">
        <v>8271</v>
      </c>
      <c r="T4018" t="b">
        <v>0</v>
      </c>
    </row>
    <row r="4019" spans="14:20" x14ac:dyDescent="0.3">
      <c r="N4019" t="b">
        <v>0</v>
      </c>
      <c r="O4019">
        <v>14</v>
      </c>
      <c r="P4019">
        <v>233.5</v>
      </c>
      <c r="Q4019" t="s">
        <v>8317</v>
      </c>
      <c r="R4019" t="s">
        <v>8318</v>
      </c>
      <c r="S4019" t="s">
        <v>8271</v>
      </c>
      <c r="T4019" t="b">
        <v>0</v>
      </c>
    </row>
    <row r="4020" spans="14:20" x14ac:dyDescent="0.3">
      <c r="N4020" t="b">
        <v>0</v>
      </c>
      <c r="O4020">
        <v>4</v>
      </c>
      <c r="P4020">
        <v>13.5</v>
      </c>
      <c r="Q4020" t="s">
        <v>8317</v>
      </c>
      <c r="R4020" t="s">
        <v>8318</v>
      </c>
      <c r="S4020" t="s">
        <v>8271</v>
      </c>
      <c r="T4020" t="b">
        <v>0</v>
      </c>
    </row>
    <row r="4021" spans="14:20" x14ac:dyDescent="0.3">
      <c r="N4021" t="b">
        <v>0</v>
      </c>
      <c r="O4021">
        <v>2</v>
      </c>
      <c r="P4021">
        <v>101.5</v>
      </c>
      <c r="Q4021" t="s">
        <v>8317</v>
      </c>
      <c r="R4021" t="s">
        <v>8318</v>
      </c>
      <c r="S4021" t="s">
        <v>8271</v>
      </c>
      <c r="T4021" t="b">
        <v>0</v>
      </c>
    </row>
    <row r="4022" spans="14:20" x14ac:dyDescent="0.3">
      <c r="N4022" t="b">
        <v>0</v>
      </c>
      <c r="O4022">
        <v>1</v>
      </c>
      <c r="P4022">
        <v>1</v>
      </c>
      <c r="Q4022" t="s">
        <v>8317</v>
      </c>
      <c r="R4022" t="s">
        <v>8318</v>
      </c>
      <c r="S4022" t="s">
        <v>8271</v>
      </c>
      <c r="T4022" t="b">
        <v>0</v>
      </c>
    </row>
    <row r="4023" spans="14:20" x14ac:dyDescent="0.3">
      <c r="N4023" t="b">
        <v>0</v>
      </c>
      <c r="O4023">
        <v>2</v>
      </c>
      <c r="P4023">
        <v>21</v>
      </c>
      <c r="Q4023" t="s">
        <v>8317</v>
      </c>
      <c r="R4023" t="s">
        <v>8318</v>
      </c>
      <c r="S4023" t="s">
        <v>8271</v>
      </c>
      <c r="T4023" t="b">
        <v>0</v>
      </c>
    </row>
    <row r="4024" spans="14:20" x14ac:dyDescent="0.3">
      <c r="N4024" t="b">
        <v>0</v>
      </c>
      <c r="O4024">
        <v>1</v>
      </c>
      <c r="P4024">
        <v>1.5</v>
      </c>
      <c r="Q4024" t="s">
        <v>8317</v>
      </c>
      <c r="R4024" t="s">
        <v>8318</v>
      </c>
      <c r="S4024" t="s">
        <v>8271</v>
      </c>
      <c r="T4024" t="b">
        <v>0</v>
      </c>
    </row>
    <row r="4025" spans="14:20" x14ac:dyDescent="0.3">
      <c r="N4025" t="b">
        <v>0</v>
      </c>
      <c r="O4025">
        <v>1</v>
      </c>
      <c r="P4025">
        <v>3</v>
      </c>
      <c r="Q4025" t="s">
        <v>8317</v>
      </c>
      <c r="R4025" t="s">
        <v>8318</v>
      </c>
      <c r="S4025" t="s">
        <v>8271</v>
      </c>
      <c r="T4025" t="b">
        <v>0</v>
      </c>
    </row>
    <row r="4026" spans="14:20" x14ac:dyDescent="0.3">
      <c r="N4026" t="b">
        <v>0</v>
      </c>
      <c r="O4026">
        <v>4</v>
      </c>
      <c r="P4026">
        <v>32</v>
      </c>
      <c r="Q4026" t="s">
        <v>8317</v>
      </c>
      <c r="R4026" t="s">
        <v>8318</v>
      </c>
      <c r="S4026" t="s">
        <v>8271</v>
      </c>
      <c r="T4026" t="b">
        <v>0</v>
      </c>
    </row>
    <row r="4027" spans="14:20" x14ac:dyDescent="0.3">
      <c r="N4027" t="b">
        <v>0</v>
      </c>
      <c r="O4027">
        <v>3</v>
      </c>
      <c r="P4027">
        <v>39</v>
      </c>
      <c r="Q4027" t="s">
        <v>8317</v>
      </c>
      <c r="R4027" t="s">
        <v>8318</v>
      </c>
      <c r="S4027" t="s">
        <v>8271</v>
      </c>
      <c r="T4027" t="b">
        <v>0</v>
      </c>
    </row>
    <row r="4028" spans="14:20" x14ac:dyDescent="0.3">
      <c r="N4028" t="b">
        <v>0</v>
      </c>
      <c r="O4028">
        <v>38</v>
      </c>
      <c r="P4028">
        <v>890</v>
      </c>
      <c r="Q4028" t="s">
        <v>8317</v>
      </c>
      <c r="R4028" t="s">
        <v>8318</v>
      </c>
      <c r="S4028" t="s">
        <v>8271</v>
      </c>
      <c r="T4028" t="b">
        <v>0</v>
      </c>
    </row>
    <row r="4029" spans="14:20" x14ac:dyDescent="0.3">
      <c r="N4029" t="b">
        <v>0</v>
      </c>
      <c r="O4029">
        <v>4</v>
      </c>
      <c r="P4029">
        <v>11.5</v>
      </c>
      <c r="Q4029" t="s">
        <v>8317</v>
      </c>
      <c r="R4029" t="s">
        <v>8318</v>
      </c>
      <c r="S4029" t="s">
        <v>8271</v>
      </c>
      <c r="T4029" t="b">
        <v>0</v>
      </c>
    </row>
    <row r="4030" spans="14:20" x14ac:dyDescent="0.3">
      <c r="N4030" t="b">
        <v>0</v>
      </c>
      <c r="O4030">
        <v>0</v>
      </c>
      <c r="P4030">
        <v>0</v>
      </c>
      <c r="Q4030" t="s">
        <v>8317</v>
      </c>
      <c r="R4030" t="s">
        <v>8318</v>
      </c>
      <c r="S4030" t="s">
        <v>8271</v>
      </c>
      <c r="T4030" t="b">
        <v>0</v>
      </c>
    </row>
    <row r="4031" spans="14:20" x14ac:dyDescent="0.3">
      <c r="N4031" t="b">
        <v>0</v>
      </c>
      <c r="O4031">
        <v>2</v>
      </c>
      <c r="P4031">
        <v>14</v>
      </c>
      <c r="Q4031" t="s">
        <v>8317</v>
      </c>
      <c r="R4031" t="s">
        <v>8318</v>
      </c>
      <c r="S4031" t="s">
        <v>8271</v>
      </c>
      <c r="T4031" t="b">
        <v>0</v>
      </c>
    </row>
    <row r="4032" spans="14:20" x14ac:dyDescent="0.3">
      <c r="N4032" t="b">
        <v>0</v>
      </c>
      <c r="O4032">
        <v>0</v>
      </c>
      <c r="P4032">
        <v>0</v>
      </c>
      <c r="Q4032" t="s">
        <v>8317</v>
      </c>
      <c r="R4032" t="s">
        <v>8318</v>
      </c>
      <c r="S4032" t="s">
        <v>8271</v>
      </c>
      <c r="T4032" t="b">
        <v>0</v>
      </c>
    </row>
    <row r="4033" spans="14:20" x14ac:dyDescent="0.3">
      <c r="N4033" t="b">
        <v>0</v>
      </c>
      <c r="O4033">
        <v>1</v>
      </c>
      <c r="P4033">
        <v>1</v>
      </c>
      <c r="Q4033" t="s">
        <v>8317</v>
      </c>
      <c r="R4033" t="s">
        <v>8318</v>
      </c>
      <c r="S4033" t="s">
        <v>8271</v>
      </c>
      <c r="T4033" t="b">
        <v>0</v>
      </c>
    </row>
    <row r="4034" spans="14:20" x14ac:dyDescent="0.3">
      <c r="N4034" t="b">
        <v>0</v>
      </c>
      <c r="O4034">
        <v>7</v>
      </c>
      <c r="P4034">
        <v>38.5</v>
      </c>
      <c r="Q4034" t="s">
        <v>8317</v>
      </c>
      <c r="R4034" t="s">
        <v>8318</v>
      </c>
      <c r="S4034" t="s">
        <v>8271</v>
      </c>
      <c r="T4034" t="b">
        <v>0</v>
      </c>
    </row>
    <row r="4035" spans="14:20" x14ac:dyDescent="0.3">
      <c r="N4035" t="b">
        <v>0</v>
      </c>
      <c r="O4035">
        <v>2</v>
      </c>
      <c r="P4035">
        <v>53.5</v>
      </c>
      <c r="Q4035" t="s">
        <v>8317</v>
      </c>
      <c r="R4035" t="s">
        <v>8318</v>
      </c>
      <c r="S4035" t="s">
        <v>8271</v>
      </c>
      <c r="T4035" t="b">
        <v>0</v>
      </c>
    </row>
    <row r="4036" spans="14:20" x14ac:dyDescent="0.3">
      <c r="N4036" t="b">
        <v>0</v>
      </c>
      <c r="O4036">
        <v>4</v>
      </c>
      <c r="P4036">
        <v>67</v>
      </c>
      <c r="Q4036" t="s">
        <v>8317</v>
      </c>
      <c r="R4036" t="s">
        <v>8318</v>
      </c>
      <c r="S4036" t="s">
        <v>8271</v>
      </c>
      <c r="T4036" t="b">
        <v>0</v>
      </c>
    </row>
    <row r="4037" spans="14:20" x14ac:dyDescent="0.3">
      <c r="N4037" t="b">
        <v>0</v>
      </c>
      <c r="O4037">
        <v>4</v>
      </c>
      <c r="P4037">
        <v>16.5</v>
      </c>
      <c r="Q4037" t="s">
        <v>8317</v>
      </c>
      <c r="R4037" t="s">
        <v>8318</v>
      </c>
      <c r="S4037" t="s">
        <v>8271</v>
      </c>
      <c r="T4037" t="b">
        <v>0</v>
      </c>
    </row>
    <row r="4038" spans="14:20" x14ac:dyDescent="0.3">
      <c r="N4038" t="b">
        <v>0</v>
      </c>
      <c r="O4038">
        <v>3</v>
      </c>
      <c r="P4038">
        <v>51.5</v>
      </c>
      <c r="Q4038" t="s">
        <v>8317</v>
      </c>
      <c r="R4038" t="s">
        <v>8318</v>
      </c>
      <c r="S4038" t="s">
        <v>8271</v>
      </c>
      <c r="T4038" t="b">
        <v>0</v>
      </c>
    </row>
    <row r="4039" spans="14:20" x14ac:dyDescent="0.3">
      <c r="N4039" t="b">
        <v>0</v>
      </c>
      <c r="O4039">
        <v>2</v>
      </c>
      <c r="P4039">
        <v>63.5</v>
      </c>
      <c r="Q4039" t="s">
        <v>8317</v>
      </c>
      <c r="R4039" t="s">
        <v>8318</v>
      </c>
      <c r="S4039" t="s">
        <v>8271</v>
      </c>
      <c r="T4039" t="b">
        <v>0</v>
      </c>
    </row>
    <row r="4040" spans="14:20" x14ac:dyDescent="0.3">
      <c r="N4040" t="b">
        <v>0</v>
      </c>
      <c r="O4040">
        <v>197</v>
      </c>
      <c r="P4040">
        <v>6359</v>
      </c>
      <c r="Q4040" t="s">
        <v>8317</v>
      </c>
      <c r="R4040" t="s">
        <v>8318</v>
      </c>
      <c r="S4040" t="s">
        <v>8271</v>
      </c>
      <c r="T4040" t="b">
        <v>0</v>
      </c>
    </row>
    <row r="4041" spans="14:20" x14ac:dyDescent="0.3">
      <c r="N4041" t="b">
        <v>0</v>
      </c>
      <c r="O4041">
        <v>0</v>
      </c>
      <c r="P4041">
        <v>0</v>
      </c>
      <c r="Q4041" t="s">
        <v>8317</v>
      </c>
      <c r="R4041" t="s">
        <v>8318</v>
      </c>
      <c r="S4041" t="s">
        <v>8271</v>
      </c>
      <c r="T4041" t="b">
        <v>0</v>
      </c>
    </row>
    <row r="4042" spans="14:20" x14ac:dyDescent="0.3">
      <c r="N4042" t="b">
        <v>0</v>
      </c>
      <c r="O4042">
        <v>1</v>
      </c>
      <c r="P4042">
        <v>5.5</v>
      </c>
      <c r="Q4042" t="s">
        <v>8317</v>
      </c>
      <c r="R4042" t="s">
        <v>8318</v>
      </c>
      <c r="S4042" t="s">
        <v>8271</v>
      </c>
      <c r="T4042" t="b">
        <v>0</v>
      </c>
    </row>
    <row r="4043" spans="14:20" x14ac:dyDescent="0.3">
      <c r="N4043" t="b">
        <v>0</v>
      </c>
      <c r="O4043">
        <v>4</v>
      </c>
      <c r="P4043">
        <v>127</v>
      </c>
      <c r="Q4043" t="s">
        <v>8317</v>
      </c>
      <c r="R4043" t="s">
        <v>8318</v>
      </c>
      <c r="S4043" t="s">
        <v>8271</v>
      </c>
      <c r="T4043" t="b">
        <v>0</v>
      </c>
    </row>
    <row r="4044" spans="14:20" x14ac:dyDescent="0.3">
      <c r="N4044" t="b">
        <v>0</v>
      </c>
      <c r="O4044">
        <v>0</v>
      </c>
      <c r="P4044">
        <v>0</v>
      </c>
      <c r="Q4044" t="s">
        <v>8317</v>
      </c>
      <c r="R4044" t="s">
        <v>8318</v>
      </c>
      <c r="S4044" t="s">
        <v>8271</v>
      </c>
      <c r="T4044" t="b">
        <v>0</v>
      </c>
    </row>
    <row r="4045" spans="14:20" x14ac:dyDescent="0.3">
      <c r="N4045" t="b">
        <v>0</v>
      </c>
      <c r="O4045">
        <v>7</v>
      </c>
      <c r="P4045">
        <v>111</v>
      </c>
      <c r="Q4045" t="s">
        <v>8317</v>
      </c>
      <c r="R4045" t="s">
        <v>8318</v>
      </c>
      <c r="S4045" t="s">
        <v>8271</v>
      </c>
      <c r="T4045" t="b">
        <v>0</v>
      </c>
    </row>
    <row r="4046" spans="14:20" x14ac:dyDescent="0.3">
      <c r="N4046" t="b">
        <v>0</v>
      </c>
      <c r="O4046">
        <v>11</v>
      </c>
      <c r="P4046">
        <v>286</v>
      </c>
      <c r="Q4046" t="s">
        <v>8317</v>
      </c>
      <c r="R4046" t="s">
        <v>8318</v>
      </c>
      <c r="S4046" t="s">
        <v>8271</v>
      </c>
      <c r="T4046" t="b">
        <v>0</v>
      </c>
    </row>
    <row r="4047" spans="14:20" x14ac:dyDescent="0.3">
      <c r="N4047" t="b">
        <v>0</v>
      </c>
      <c r="O4047">
        <v>0</v>
      </c>
      <c r="P4047">
        <v>0</v>
      </c>
      <c r="Q4047" t="s">
        <v>8317</v>
      </c>
      <c r="R4047" t="s">
        <v>8318</v>
      </c>
      <c r="S4047" t="s">
        <v>8271</v>
      </c>
      <c r="T4047" t="b">
        <v>0</v>
      </c>
    </row>
    <row r="4048" spans="14:20" x14ac:dyDescent="0.3">
      <c r="N4048" t="b">
        <v>0</v>
      </c>
      <c r="O4048">
        <v>6</v>
      </c>
      <c r="P4048">
        <v>203</v>
      </c>
      <c r="Q4048" t="s">
        <v>8317</v>
      </c>
      <c r="R4048" t="s">
        <v>8318</v>
      </c>
      <c r="S4048" t="s">
        <v>8271</v>
      </c>
      <c r="T4048" t="b">
        <v>0</v>
      </c>
    </row>
    <row r="4049" spans="14:20" x14ac:dyDescent="0.3">
      <c r="N4049" t="b">
        <v>0</v>
      </c>
      <c r="O4049">
        <v>0</v>
      </c>
      <c r="P4049">
        <v>0</v>
      </c>
      <c r="Q4049" t="s">
        <v>8317</v>
      </c>
      <c r="R4049" t="s">
        <v>8318</v>
      </c>
      <c r="S4049" t="s">
        <v>8271</v>
      </c>
      <c r="T4049" t="b">
        <v>0</v>
      </c>
    </row>
    <row r="4050" spans="14:20" x14ac:dyDescent="0.3">
      <c r="N4050" t="b">
        <v>0</v>
      </c>
      <c r="O4050">
        <v>7</v>
      </c>
      <c r="P4050">
        <v>210</v>
      </c>
      <c r="Q4050" t="s">
        <v>8317</v>
      </c>
      <c r="R4050" t="s">
        <v>8318</v>
      </c>
      <c r="S4050" t="s">
        <v>8271</v>
      </c>
      <c r="T4050" t="b">
        <v>0</v>
      </c>
    </row>
    <row r="4051" spans="14:20" x14ac:dyDescent="0.3">
      <c r="N4051" t="b">
        <v>0</v>
      </c>
      <c r="O4051">
        <v>94</v>
      </c>
      <c r="P4051">
        <v>3117.9949999999999</v>
      </c>
      <c r="Q4051" t="s">
        <v>8317</v>
      </c>
      <c r="R4051" t="s">
        <v>8318</v>
      </c>
      <c r="S4051" t="s">
        <v>8271</v>
      </c>
      <c r="T4051" t="b">
        <v>0</v>
      </c>
    </row>
    <row r="4052" spans="14:20" x14ac:dyDescent="0.3">
      <c r="N4052" t="b">
        <v>0</v>
      </c>
      <c r="O4052">
        <v>2</v>
      </c>
      <c r="P4052">
        <v>101</v>
      </c>
      <c r="Q4052" t="s">
        <v>8317</v>
      </c>
      <c r="R4052" t="s">
        <v>8318</v>
      </c>
      <c r="S4052" t="s">
        <v>8271</v>
      </c>
      <c r="T4052" t="b">
        <v>0</v>
      </c>
    </row>
    <row r="4053" spans="14:20" x14ac:dyDescent="0.3">
      <c r="N4053" t="b">
        <v>0</v>
      </c>
      <c r="O4053">
        <v>25</v>
      </c>
      <c r="P4053">
        <v>1855</v>
      </c>
      <c r="Q4053" t="s">
        <v>8317</v>
      </c>
      <c r="R4053" t="s">
        <v>8318</v>
      </c>
      <c r="S4053" t="s">
        <v>8271</v>
      </c>
      <c r="T4053" t="b">
        <v>0</v>
      </c>
    </row>
    <row r="4054" spans="14:20" x14ac:dyDescent="0.3">
      <c r="N4054" t="b">
        <v>0</v>
      </c>
      <c r="O4054">
        <v>17</v>
      </c>
      <c r="P4054">
        <v>1420</v>
      </c>
      <c r="Q4054" t="s">
        <v>8317</v>
      </c>
      <c r="R4054" t="s">
        <v>8318</v>
      </c>
      <c r="S4054" t="s">
        <v>8271</v>
      </c>
      <c r="T4054" t="b">
        <v>0</v>
      </c>
    </row>
    <row r="4055" spans="14:20" x14ac:dyDescent="0.3">
      <c r="N4055" t="b">
        <v>0</v>
      </c>
      <c r="O4055">
        <v>2</v>
      </c>
      <c r="P4055">
        <v>41</v>
      </c>
      <c r="Q4055" t="s">
        <v>8317</v>
      </c>
      <c r="R4055" t="s">
        <v>8318</v>
      </c>
      <c r="S4055" t="s">
        <v>8271</v>
      </c>
      <c r="T4055" t="b">
        <v>0</v>
      </c>
    </row>
    <row r="4056" spans="14:20" x14ac:dyDescent="0.3">
      <c r="N4056" t="b">
        <v>0</v>
      </c>
      <c r="O4056">
        <v>4</v>
      </c>
      <c r="P4056">
        <v>152.5</v>
      </c>
      <c r="Q4056" t="s">
        <v>8317</v>
      </c>
      <c r="R4056" t="s">
        <v>8318</v>
      </c>
      <c r="S4056" t="s">
        <v>8271</v>
      </c>
      <c r="T4056" t="b">
        <v>0</v>
      </c>
    </row>
    <row r="4057" spans="14:20" x14ac:dyDescent="0.3">
      <c r="N4057" t="b">
        <v>0</v>
      </c>
      <c r="O4057">
        <v>5</v>
      </c>
      <c r="P4057">
        <v>152.5</v>
      </c>
      <c r="Q4057" t="s">
        <v>8317</v>
      </c>
      <c r="R4057" t="s">
        <v>8318</v>
      </c>
      <c r="S4057" t="s">
        <v>8271</v>
      </c>
      <c r="T4057" t="b">
        <v>0</v>
      </c>
    </row>
    <row r="4058" spans="14:20" x14ac:dyDescent="0.3">
      <c r="N4058" t="b">
        <v>0</v>
      </c>
      <c r="O4058">
        <v>2</v>
      </c>
      <c r="P4058">
        <v>1251</v>
      </c>
      <c r="Q4058" t="s">
        <v>8317</v>
      </c>
      <c r="R4058" t="s">
        <v>8318</v>
      </c>
      <c r="S4058" t="s">
        <v>8271</v>
      </c>
      <c r="T4058" t="b">
        <v>0</v>
      </c>
    </row>
    <row r="4059" spans="14:20" x14ac:dyDescent="0.3">
      <c r="N4059" t="b">
        <v>0</v>
      </c>
      <c r="O4059">
        <v>2</v>
      </c>
      <c r="P4059">
        <v>11.5</v>
      </c>
      <c r="Q4059" t="s">
        <v>8317</v>
      </c>
      <c r="R4059" t="s">
        <v>8318</v>
      </c>
      <c r="S4059" t="s">
        <v>8271</v>
      </c>
      <c r="T4059" t="b">
        <v>0</v>
      </c>
    </row>
    <row r="4060" spans="14:20" x14ac:dyDescent="0.3">
      <c r="N4060" t="b">
        <v>0</v>
      </c>
      <c r="O4060">
        <v>3</v>
      </c>
      <c r="P4060">
        <v>12</v>
      </c>
      <c r="Q4060" t="s">
        <v>8317</v>
      </c>
      <c r="R4060" t="s">
        <v>8318</v>
      </c>
      <c r="S4060" t="s">
        <v>8271</v>
      </c>
      <c r="T4060" t="b">
        <v>0</v>
      </c>
    </row>
    <row r="4061" spans="14:20" x14ac:dyDescent="0.3">
      <c r="N4061" t="b">
        <v>0</v>
      </c>
      <c r="O4061">
        <v>0</v>
      </c>
      <c r="P4061">
        <v>0</v>
      </c>
      <c r="Q4061" t="s">
        <v>8317</v>
      </c>
      <c r="R4061" t="s">
        <v>8318</v>
      </c>
      <c r="S4061" t="s">
        <v>8271</v>
      </c>
      <c r="T4061" t="b">
        <v>0</v>
      </c>
    </row>
    <row r="4062" spans="14:20" x14ac:dyDescent="0.3">
      <c r="N4062" t="b">
        <v>0</v>
      </c>
      <c r="O4062">
        <v>4</v>
      </c>
      <c r="P4062">
        <v>114.5</v>
      </c>
      <c r="Q4062" t="s">
        <v>8317</v>
      </c>
      <c r="R4062" t="s">
        <v>8318</v>
      </c>
      <c r="S4062" t="s">
        <v>8271</v>
      </c>
      <c r="T4062" t="b">
        <v>0</v>
      </c>
    </row>
    <row r="4063" spans="14:20" x14ac:dyDescent="0.3">
      <c r="N4063" t="b">
        <v>0</v>
      </c>
      <c r="O4063">
        <v>1</v>
      </c>
      <c r="P4063">
        <v>1</v>
      </c>
      <c r="Q4063" t="s">
        <v>8317</v>
      </c>
      <c r="R4063" t="s">
        <v>8318</v>
      </c>
      <c r="S4063" t="s">
        <v>8271</v>
      </c>
      <c r="T4063" t="b">
        <v>0</v>
      </c>
    </row>
    <row r="4064" spans="14:20" x14ac:dyDescent="0.3">
      <c r="N4064" t="b">
        <v>0</v>
      </c>
      <c r="O4064">
        <v>12</v>
      </c>
      <c r="P4064">
        <v>236</v>
      </c>
      <c r="Q4064" t="s">
        <v>8317</v>
      </c>
      <c r="R4064" t="s">
        <v>8318</v>
      </c>
      <c r="S4064" t="s">
        <v>8271</v>
      </c>
      <c r="T4064" t="b">
        <v>0</v>
      </c>
    </row>
    <row r="4065" spans="14:20" x14ac:dyDescent="0.3">
      <c r="N4065" t="b">
        <v>0</v>
      </c>
      <c r="O4065">
        <v>4</v>
      </c>
      <c r="P4065">
        <v>57</v>
      </c>
      <c r="Q4065" t="s">
        <v>8317</v>
      </c>
      <c r="R4065" t="s">
        <v>8318</v>
      </c>
      <c r="S4065" t="s">
        <v>8271</v>
      </c>
      <c r="T4065" t="b">
        <v>0</v>
      </c>
    </row>
    <row r="4066" spans="14:20" x14ac:dyDescent="0.3">
      <c r="N4066" t="b">
        <v>0</v>
      </c>
      <c r="O4066">
        <v>91</v>
      </c>
      <c r="P4066">
        <v>1546</v>
      </c>
      <c r="Q4066" t="s">
        <v>8317</v>
      </c>
      <c r="R4066" t="s">
        <v>8318</v>
      </c>
      <c r="S4066" t="s">
        <v>8271</v>
      </c>
      <c r="T4066" t="b">
        <v>0</v>
      </c>
    </row>
    <row r="4067" spans="14:20" x14ac:dyDescent="0.3">
      <c r="N4067" t="b">
        <v>0</v>
      </c>
      <c r="O4067">
        <v>1</v>
      </c>
      <c r="P4067">
        <v>8.5</v>
      </c>
      <c r="Q4067" t="s">
        <v>8317</v>
      </c>
      <c r="R4067" t="s">
        <v>8318</v>
      </c>
      <c r="S4067" t="s">
        <v>8271</v>
      </c>
      <c r="T4067" t="b">
        <v>0</v>
      </c>
    </row>
    <row r="4068" spans="14:20" x14ac:dyDescent="0.3">
      <c r="N4068" t="b">
        <v>0</v>
      </c>
      <c r="O4068">
        <v>1</v>
      </c>
      <c r="P4068">
        <v>1</v>
      </c>
      <c r="Q4068" t="s">
        <v>8317</v>
      </c>
      <c r="R4068" t="s">
        <v>8318</v>
      </c>
      <c r="S4068" t="s">
        <v>8271</v>
      </c>
      <c r="T4068" t="b">
        <v>0</v>
      </c>
    </row>
    <row r="4069" spans="14:20" x14ac:dyDescent="0.3">
      <c r="N4069" t="b">
        <v>0</v>
      </c>
      <c r="O4069">
        <v>0</v>
      </c>
      <c r="P4069">
        <v>0</v>
      </c>
      <c r="Q4069" t="s">
        <v>8317</v>
      </c>
      <c r="R4069" t="s">
        <v>8318</v>
      </c>
      <c r="S4069" t="s">
        <v>8271</v>
      </c>
      <c r="T4069" t="b">
        <v>0</v>
      </c>
    </row>
    <row r="4070" spans="14:20" x14ac:dyDescent="0.3">
      <c r="N4070" t="b">
        <v>0</v>
      </c>
      <c r="O4070">
        <v>13</v>
      </c>
      <c r="P4070">
        <v>569.5</v>
      </c>
      <c r="Q4070" t="s">
        <v>8317</v>
      </c>
      <c r="R4070" t="s">
        <v>8318</v>
      </c>
      <c r="S4070" t="s">
        <v>8271</v>
      </c>
      <c r="T4070" t="b">
        <v>0</v>
      </c>
    </row>
    <row r="4071" spans="14:20" x14ac:dyDescent="0.3">
      <c r="N4071" t="b">
        <v>0</v>
      </c>
      <c r="O4071">
        <v>2</v>
      </c>
      <c r="P4071">
        <v>56</v>
      </c>
      <c r="Q4071" t="s">
        <v>8317</v>
      </c>
      <c r="R4071" t="s">
        <v>8318</v>
      </c>
      <c r="S4071" t="s">
        <v>8271</v>
      </c>
      <c r="T4071" t="b">
        <v>0</v>
      </c>
    </row>
    <row r="4072" spans="14:20" x14ac:dyDescent="0.3">
      <c r="N4072" t="b">
        <v>0</v>
      </c>
      <c r="O4072">
        <v>0</v>
      </c>
      <c r="P4072">
        <v>0</v>
      </c>
      <c r="Q4072" t="s">
        <v>8317</v>
      </c>
      <c r="R4072" t="s">
        <v>8318</v>
      </c>
      <c r="S4072" t="s">
        <v>8271</v>
      </c>
      <c r="T4072" t="b">
        <v>0</v>
      </c>
    </row>
    <row r="4073" spans="14:20" x14ac:dyDescent="0.3">
      <c r="N4073" t="b">
        <v>0</v>
      </c>
      <c r="O4073">
        <v>21</v>
      </c>
      <c r="P4073">
        <v>451</v>
      </c>
      <c r="Q4073" t="s">
        <v>8317</v>
      </c>
      <c r="R4073" t="s">
        <v>8318</v>
      </c>
      <c r="S4073" t="s">
        <v>8271</v>
      </c>
      <c r="T4073" t="b">
        <v>0</v>
      </c>
    </row>
    <row r="4074" spans="14:20" x14ac:dyDescent="0.3">
      <c r="N4074" t="b">
        <v>0</v>
      </c>
      <c r="O4074">
        <v>9</v>
      </c>
      <c r="P4074">
        <v>402</v>
      </c>
      <c r="Q4074" t="s">
        <v>8317</v>
      </c>
      <c r="R4074" t="s">
        <v>8318</v>
      </c>
      <c r="S4074" t="s">
        <v>8271</v>
      </c>
      <c r="T4074" t="b">
        <v>0</v>
      </c>
    </row>
    <row r="4075" spans="14:20" x14ac:dyDescent="0.3">
      <c r="N4075" t="b">
        <v>0</v>
      </c>
      <c r="O4075">
        <v>6</v>
      </c>
      <c r="P4075">
        <v>390.5</v>
      </c>
      <c r="Q4075" t="s">
        <v>8317</v>
      </c>
      <c r="R4075" t="s">
        <v>8318</v>
      </c>
      <c r="S4075" t="s">
        <v>8271</v>
      </c>
      <c r="T4075" t="b">
        <v>0</v>
      </c>
    </row>
    <row r="4076" spans="14:20" x14ac:dyDescent="0.3">
      <c r="N4076" t="b">
        <v>0</v>
      </c>
      <c r="O4076">
        <v>4</v>
      </c>
      <c r="P4076">
        <v>49.5</v>
      </c>
      <c r="Q4076" t="s">
        <v>8317</v>
      </c>
      <c r="R4076" t="s">
        <v>8318</v>
      </c>
      <c r="S4076" t="s">
        <v>8271</v>
      </c>
      <c r="T4076" t="b">
        <v>0</v>
      </c>
    </row>
    <row r="4077" spans="14:20" x14ac:dyDescent="0.3">
      <c r="N4077" t="b">
        <v>0</v>
      </c>
      <c r="O4077">
        <v>7</v>
      </c>
      <c r="P4077">
        <v>128.5</v>
      </c>
      <c r="Q4077" t="s">
        <v>8317</v>
      </c>
      <c r="R4077" t="s">
        <v>8318</v>
      </c>
      <c r="S4077" t="s">
        <v>8271</v>
      </c>
      <c r="T4077" t="b">
        <v>0</v>
      </c>
    </row>
    <row r="4078" spans="14:20" x14ac:dyDescent="0.3">
      <c r="N4078" t="b">
        <v>0</v>
      </c>
      <c r="O4078">
        <v>5</v>
      </c>
      <c r="P4078">
        <v>145</v>
      </c>
      <c r="Q4078" t="s">
        <v>8317</v>
      </c>
      <c r="R4078" t="s">
        <v>8318</v>
      </c>
      <c r="S4078" t="s">
        <v>8271</v>
      </c>
      <c r="T4078" t="b">
        <v>0</v>
      </c>
    </row>
    <row r="4079" spans="14:20" x14ac:dyDescent="0.3">
      <c r="N4079" t="b">
        <v>0</v>
      </c>
      <c r="O4079">
        <v>0</v>
      </c>
      <c r="P4079">
        <v>0</v>
      </c>
      <c r="Q4079" t="s">
        <v>8317</v>
      </c>
      <c r="R4079" t="s">
        <v>8318</v>
      </c>
      <c r="S4079" t="s">
        <v>8271</v>
      </c>
      <c r="T4079" t="b">
        <v>0</v>
      </c>
    </row>
    <row r="4080" spans="14:20" x14ac:dyDescent="0.3">
      <c r="N4080" t="b">
        <v>0</v>
      </c>
      <c r="O4080">
        <v>3</v>
      </c>
      <c r="P4080">
        <v>246.5</v>
      </c>
      <c r="Q4080" t="s">
        <v>8317</v>
      </c>
      <c r="R4080" t="s">
        <v>8318</v>
      </c>
      <c r="S4080" t="s">
        <v>8271</v>
      </c>
      <c r="T4080" t="b">
        <v>0</v>
      </c>
    </row>
    <row r="4081" spans="14:20" x14ac:dyDescent="0.3">
      <c r="N4081" t="b">
        <v>0</v>
      </c>
      <c r="O4081">
        <v>9</v>
      </c>
      <c r="P4081">
        <v>72</v>
      </c>
      <c r="Q4081" t="s">
        <v>8317</v>
      </c>
      <c r="R4081" t="s">
        <v>8318</v>
      </c>
      <c r="S4081" t="s">
        <v>8271</v>
      </c>
      <c r="T4081" t="b">
        <v>0</v>
      </c>
    </row>
    <row r="4082" spans="14:20" x14ac:dyDescent="0.3">
      <c r="N4082" t="b">
        <v>0</v>
      </c>
      <c r="O4082">
        <v>6</v>
      </c>
      <c r="P4082">
        <v>195.5</v>
      </c>
      <c r="Q4082" t="s">
        <v>8317</v>
      </c>
      <c r="R4082" t="s">
        <v>8318</v>
      </c>
      <c r="S4082" t="s">
        <v>8271</v>
      </c>
      <c r="T4082" t="b">
        <v>0</v>
      </c>
    </row>
    <row r="4083" spans="14:20" x14ac:dyDescent="0.3">
      <c r="N4083" t="b">
        <v>0</v>
      </c>
      <c r="O4083">
        <v>4</v>
      </c>
      <c r="P4083">
        <v>15.5</v>
      </c>
      <c r="Q4083" t="s">
        <v>8317</v>
      </c>
      <c r="R4083" t="s">
        <v>8318</v>
      </c>
      <c r="S4083" t="s">
        <v>8271</v>
      </c>
      <c r="T4083" t="b">
        <v>0</v>
      </c>
    </row>
    <row r="4084" spans="14:20" x14ac:dyDescent="0.3">
      <c r="N4084" t="b">
        <v>0</v>
      </c>
      <c r="O4084">
        <v>1</v>
      </c>
      <c r="P4084">
        <v>13</v>
      </c>
      <c r="Q4084" t="s">
        <v>8317</v>
      </c>
      <c r="R4084" t="s">
        <v>8318</v>
      </c>
      <c r="S4084" t="s">
        <v>8271</v>
      </c>
      <c r="T4084" t="b">
        <v>0</v>
      </c>
    </row>
    <row r="4085" spans="14:20" x14ac:dyDescent="0.3">
      <c r="N4085" t="b">
        <v>0</v>
      </c>
      <c r="O4085">
        <v>17</v>
      </c>
      <c r="P4085">
        <v>1531</v>
      </c>
      <c r="Q4085" t="s">
        <v>8317</v>
      </c>
      <c r="R4085" t="s">
        <v>8318</v>
      </c>
      <c r="S4085" t="s">
        <v>8271</v>
      </c>
      <c r="T4085" t="b">
        <v>0</v>
      </c>
    </row>
    <row r="4086" spans="14:20" x14ac:dyDescent="0.3">
      <c r="N4086" t="b">
        <v>0</v>
      </c>
      <c r="O4086">
        <v>1</v>
      </c>
      <c r="P4086">
        <v>17.975000000000001</v>
      </c>
      <c r="Q4086" t="s">
        <v>8317</v>
      </c>
      <c r="R4086" t="s">
        <v>8318</v>
      </c>
      <c r="S4086" t="s">
        <v>8271</v>
      </c>
      <c r="T4086" t="b">
        <v>0</v>
      </c>
    </row>
    <row r="4087" spans="14:20" x14ac:dyDescent="0.3">
      <c r="N4087" t="b">
        <v>0</v>
      </c>
      <c r="O4087">
        <v>13</v>
      </c>
      <c r="P4087">
        <v>221.5</v>
      </c>
      <c r="Q4087" t="s">
        <v>8317</v>
      </c>
      <c r="R4087" t="s">
        <v>8318</v>
      </c>
      <c r="S4087" t="s">
        <v>8271</v>
      </c>
      <c r="T4087" t="b">
        <v>0</v>
      </c>
    </row>
    <row r="4088" spans="14:20" x14ac:dyDescent="0.3">
      <c r="N4088" t="b">
        <v>0</v>
      </c>
      <c r="O4088">
        <v>6</v>
      </c>
      <c r="P4088">
        <v>85.5</v>
      </c>
      <c r="Q4088" t="s">
        <v>8317</v>
      </c>
      <c r="R4088" t="s">
        <v>8318</v>
      </c>
      <c r="S4088" t="s">
        <v>8271</v>
      </c>
      <c r="T4088" t="b">
        <v>0</v>
      </c>
    </row>
    <row r="4089" spans="14:20" x14ac:dyDescent="0.3">
      <c r="N4089" t="b">
        <v>0</v>
      </c>
      <c r="O4089">
        <v>0</v>
      </c>
      <c r="P4089">
        <v>0</v>
      </c>
      <c r="Q4089" t="s">
        <v>8317</v>
      </c>
      <c r="R4089" t="s">
        <v>8318</v>
      </c>
      <c r="S4089" t="s">
        <v>8271</v>
      </c>
      <c r="T4089" t="b">
        <v>0</v>
      </c>
    </row>
    <row r="4090" spans="14:20" x14ac:dyDescent="0.3">
      <c r="N4090" t="b">
        <v>0</v>
      </c>
      <c r="O4090">
        <v>2</v>
      </c>
      <c r="P4090">
        <v>3</v>
      </c>
      <c r="Q4090" t="s">
        <v>8317</v>
      </c>
      <c r="R4090" t="s">
        <v>8318</v>
      </c>
      <c r="S4090" t="s">
        <v>8271</v>
      </c>
      <c r="T4090" t="b">
        <v>0</v>
      </c>
    </row>
    <row r="4091" spans="14:20" x14ac:dyDescent="0.3">
      <c r="N4091" t="b">
        <v>0</v>
      </c>
      <c r="O4091">
        <v>2</v>
      </c>
      <c r="P4091">
        <v>19.5</v>
      </c>
      <c r="Q4091" t="s">
        <v>8317</v>
      </c>
      <c r="R4091" t="s">
        <v>8318</v>
      </c>
      <c r="S4091" t="s">
        <v>8271</v>
      </c>
      <c r="T4091" t="b">
        <v>0</v>
      </c>
    </row>
    <row r="4092" spans="14:20" x14ac:dyDescent="0.3">
      <c r="N4092" t="b">
        <v>0</v>
      </c>
      <c r="O4092">
        <v>21</v>
      </c>
      <c r="P4092">
        <v>378</v>
      </c>
      <c r="Q4092" t="s">
        <v>8317</v>
      </c>
      <c r="R4092" t="s">
        <v>8318</v>
      </c>
      <c r="S4092" t="s">
        <v>8271</v>
      </c>
      <c r="T4092" t="b">
        <v>0</v>
      </c>
    </row>
    <row r="4093" spans="14:20" x14ac:dyDescent="0.3">
      <c r="N4093" t="b">
        <v>0</v>
      </c>
      <c r="O4093">
        <v>13</v>
      </c>
      <c r="P4093">
        <v>294.5</v>
      </c>
      <c r="Q4093" t="s">
        <v>8317</v>
      </c>
      <c r="R4093" t="s">
        <v>8318</v>
      </c>
      <c r="S4093" t="s">
        <v>8271</v>
      </c>
      <c r="T4093" t="b">
        <v>0</v>
      </c>
    </row>
    <row r="4094" spans="14:20" x14ac:dyDescent="0.3">
      <c r="N4094" t="b">
        <v>0</v>
      </c>
      <c r="O4094">
        <v>0</v>
      </c>
      <c r="P4094">
        <v>0</v>
      </c>
      <c r="Q4094" t="s">
        <v>8317</v>
      </c>
      <c r="R4094" t="s">
        <v>8318</v>
      </c>
      <c r="S4094" t="s">
        <v>8271</v>
      </c>
      <c r="T4094" t="b">
        <v>0</v>
      </c>
    </row>
    <row r="4095" spans="14:20" x14ac:dyDescent="0.3">
      <c r="N4095" t="b">
        <v>0</v>
      </c>
      <c r="O4095">
        <v>6</v>
      </c>
      <c r="P4095">
        <v>670.5</v>
      </c>
      <c r="Q4095" t="s">
        <v>8317</v>
      </c>
      <c r="R4095" t="s">
        <v>8318</v>
      </c>
      <c r="S4095" t="s">
        <v>8271</v>
      </c>
      <c r="T4095" t="b">
        <v>0</v>
      </c>
    </row>
    <row r="4096" spans="14:20" x14ac:dyDescent="0.3">
      <c r="N4096" t="b">
        <v>0</v>
      </c>
      <c r="O4096">
        <v>0</v>
      </c>
      <c r="P4096">
        <v>0</v>
      </c>
      <c r="Q4096" t="s">
        <v>8317</v>
      </c>
      <c r="R4096" t="s">
        <v>8318</v>
      </c>
      <c r="S4096" t="s">
        <v>8271</v>
      </c>
      <c r="T4096" t="b">
        <v>0</v>
      </c>
    </row>
    <row r="4097" spans="14:20" x14ac:dyDescent="0.3">
      <c r="N4097" t="b">
        <v>0</v>
      </c>
      <c r="O4097">
        <v>1</v>
      </c>
      <c r="P4097">
        <v>3</v>
      </c>
      <c r="Q4097" t="s">
        <v>8317</v>
      </c>
      <c r="R4097" t="s">
        <v>8318</v>
      </c>
      <c r="S4097" t="s">
        <v>8271</v>
      </c>
      <c r="T4097" t="b">
        <v>0</v>
      </c>
    </row>
    <row r="4098" spans="14:20" x14ac:dyDescent="0.3">
      <c r="N4098" t="b">
        <v>0</v>
      </c>
      <c r="O4098">
        <v>0</v>
      </c>
      <c r="P4098">
        <v>0</v>
      </c>
      <c r="Q4098" t="s">
        <v>8317</v>
      </c>
      <c r="R4098" t="s">
        <v>8318</v>
      </c>
      <c r="S4098" t="s">
        <v>8271</v>
      </c>
      <c r="T4098" t="b">
        <v>0</v>
      </c>
    </row>
    <row r="4099" spans="14:20" x14ac:dyDescent="0.3">
      <c r="N4099" t="b">
        <v>0</v>
      </c>
      <c r="O4099">
        <v>12</v>
      </c>
      <c r="P4099">
        <v>181</v>
      </c>
      <c r="Q4099" t="s">
        <v>8317</v>
      </c>
      <c r="R4099" t="s">
        <v>8318</v>
      </c>
      <c r="S4099" t="s">
        <v>8271</v>
      </c>
      <c r="T4099" t="b">
        <v>0</v>
      </c>
    </row>
    <row r="4100" spans="14:20" x14ac:dyDescent="0.3">
      <c r="N4100" t="b">
        <v>0</v>
      </c>
      <c r="O4100">
        <v>2</v>
      </c>
      <c r="P4100">
        <v>2.5</v>
      </c>
      <c r="Q4100" t="s">
        <v>8317</v>
      </c>
      <c r="R4100" t="s">
        <v>8318</v>
      </c>
      <c r="S4100" t="s">
        <v>8271</v>
      </c>
      <c r="T4100" t="b">
        <v>0</v>
      </c>
    </row>
    <row r="4101" spans="14:20" x14ac:dyDescent="0.3">
      <c r="N4101" t="b">
        <v>0</v>
      </c>
      <c r="O4101">
        <v>6</v>
      </c>
      <c r="P4101">
        <v>382.5</v>
      </c>
      <c r="Q4101" t="s">
        <v>8317</v>
      </c>
      <c r="R4101" t="s">
        <v>8318</v>
      </c>
      <c r="S4101" t="s">
        <v>8271</v>
      </c>
      <c r="T4101" t="b">
        <v>0</v>
      </c>
    </row>
    <row r="4102" spans="14:20" x14ac:dyDescent="0.3">
      <c r="N4102" t="b">
        <v>0</v>
      </c>
      <c r="O4102">
        <v>1</v>
      </c>
      <c r="P4102">
        <v>5.5</v>
      </c>
      <c r="Q4102" t="s">
        <v>8317</v>
      </c>
      <c r="R4102" t="s">
        <v>8318</v>
      </c>
      <c r="S4102" t="s">
        <v>8271</v>
      </c>
      <c r="T4102" t="b">
        <v>0</v>
      </c>
    </row>
    <row r="4103" spans="14:20" x14ac:dyDescent="0.3">
      <c r="N4103" t="b">
        <v>0</v>
      </c>
      <c r="O4103">
        <v>1</v>
      </c>
      <c r="P4103">
        <v>5.5</v>
      </c>
      <c r="Q4103" t="s">
        <v>8317</v>
      </c>
      <c r="R4103" t="s">
        <v>8318</v>
      </c>
      <c r="S4103" t="s">
        <v>8271</v>
      </c>
      <c r="T4103" t="b">
        <v>0</v>
      </c>
    </row>
    <row r="4104" spans="14:20" x14ac:dyDescent="0.3">
      <c r="N4104" t="b">
        <v>0</v>
      </c>
      <c r="O4104">
        <v>5</v>
      </c>
      <c r="P4104">
        <v>26</v>
      </c>
      <c r="Q4104" t="s">
        <v>8317</v>
      </c>
      <c r="R4104" t="s">
        <v>8318</v>
      </c>
      <c r="S4104" t="s">
        <v>8271</v>
      </c>
      <c r="T4104" t="b">
        <v>0</v>
      </c>
    </row>
    <row r="4105" spans="14:20" x14ac:dyDescent="0.3">
      <c r="N4105" t="b">
        <v>0</v>
      </c>
      <c r="O4105">
        <v>0</v>
      </c>
      <c r="P4105">
        <v>0</v>
      </c>
      <c r="Q4105" t="s">
        <v>8317</v>
      </c>
      <c r="R4105" t="s">
        <v>8318</v>
      </c>
      <c r="S4105" t="s">
        <v>8271</v>
      </c>
      <c r="T4105" t="b">
        <v>0</v>
      </c>
    </row>
    <row r="4106" spans="14:20" x14ac:dyDescent="0.3">
      <c r="N4106" t="b">
        <v>0</v>
      </c>
      <c r="O4106">
        <v>3</v>
      </c>
      <c r="P4106">
        <v>109.5</v>
      </c>
      <c r="Q4106" t="s">
        <v>8317</v>
      </c>
      <c r="R4106" t="s">
        <v>8318</v>
      </c>
      <c r="S4106" t="s">
        <v>8271</v>
      </c>
      <c r="T4106" t="b">
        <v>0</v>
      </c>
    </row>
    <row r="4107" spans="14:20" x14ac:dyDescent="0.3">
      <c r="N4107" t="b">
        <v>0</v>
      </c>
      <c r="O4107">
        <v>8</v>
      </c>
      <c r="P4107">
        <v>124</v>
      </c>
      <c r="Q4107" t="s">
        <v>8317</v>
      </c>
      <c r="R4107" t="s">
        <v>8318</v>
      </c>
      <c r="S4107" t="s">
        <v>8271</v>
      </c>
      <c r="T4107" t="b">
        <v>0</v>
      </c>
    </row>
    <row r="4108" spans="14:20" x14ac:dyDescent="0.3">
      <c r="N4108" t="b">
        <v>0</v>
      </c>
      <c r="O4108">
        <v>3</v>
      </c>
      <c r="P4108">
        <v>17.5</v>
      </c>
      <c r="Q4108" t="s">
        <v>8317</v>
      </c>
      <c r="R4108" t="s">
        <v>8318</v>
      </c>
      <c r="S4108" t="s">
        <v>8271</v>
      </c>
      <c r="T4108" t="b">
        <v>0</v>
      </c>
    </row>
    <row r="4109" spans="14:20" x14ac:dyDescent="0.3">
      <c r="N4109" t="b">
        <v>0</v>
      </c>
      <c r="O4109">
        <v>8</v>
      </c>
      <c r="P4109">
        <v>106</v>
      </c>
      <c r="Q4109" t="s">
        <v>8317</v>
      </c>
      <c r="R4109" t="s">
        <v>8318</v>
      </c>
      <c r="S4109" t="s">
        <v>8271</v>
      </c>
      <c r="T4109" t="b">
        <v>0</v>
      </c>
    </row>
    <row r="4110" spans="14:20" x14ac:dyDescent="0.3">
      <c r="N4110" t="b">
        <v>0</v>
      </c>
      <c r="O4110">
        <v>1</v>
      </c>
      <c r="P4110">
        <v>10.5</v>
      </c>
      <c r="Q4110" t="s">
        <v>8317</v>
      </c>
      <c r="R4110" t="s">
        <v>8318</v>
      </c>
      <c r="S4110" t="s">
        <v>8271</v>
      </c>
      <c r="T4110" t="b">
        <v>0</v>
      </c>
    </row>
    <row r="4111" spans="14:20" x14ac:dyDescent="0.3">
      <c r="N4111" t="b">
        <v>0</v>
      </c>
      <c r="O4111">
        <v>4</v>
      </c>
      <c r="P4111">
        <v>32</v>
      </c>
      <c r="Q4111" t="s">
        <v>8317</v>
      </c>
      <c r="R4111" t="s">
        <v>8318</v>
      </c>
      <c r="S4111" t="s">
        <v>8271</v>
      </c>
      <c r="T4111" t="b">
        <v>0</v>
      </c>
    </row>
    <row r="4112" spans="14:20" x14ac:dyDescent="0.3">
      <c r="N4112" t="b">
        <v>0</v>
      </c>
      <c r="O4112">
        <v>8</v>
      </c>
      <c r="P4112">
        <v>369</v>
      </c>
      <c r="Q4112" t="s">
        <v>8317</v>
      </c>
      <c r="R4112" t="s">
        <v>8318</v>
      </c>
      <c r="S4112" t="s">
        <v>8271</v>
      </c>
      <c r="T4112" t="b">
        <v>0</v>
      </c>
    </row>
    <row r="4113" spans="14:20" x14ac:dyDescent="0.3">
      <c r="N4113" t="b">
        <v>0</v>
      </c>
      <c r="O4113">
        <v>1</v>
      </c>
      <c r="P4113">
        <v>400.5</v>
      </c>
      <c r="Q4113" t="s">
        <v>8317</v>
      </c>
      <c r="R4113" t="s">
        <v>8318</v>
      </c>
      <c r="S4113" t="s">
        <v>8271</v>
      </c>
      <c r="T4113" t="b">
        <v>0</v>
      </c>
    </row>
    <row r="4114" spans="14:20" x14ac:dyDescent="0.3">
      <c r="N4114" t="b">
        <v>0</v>
      </c>
      <c r="O4114">
        <v>5</v>
      </c>
      <c r="P4114">
        <v>202.5</v>
      </c>
      <c r="Q4114" t="s">
        <v>8317</v>
      </c>
      <c r="R4114" t="s">
        <v>8318</v>
      </c>
      <c r="S4114" t="s">
        <v>8271</v>
      </c>
      <c r="T4114" t="b">
        <v>0</v>
      </c>
    </row>
    <row r="4115" spans="14:20" x14ac:dyDescent="0.3">
      <c r="N4115" t="b">
        <v>0</v>
      </c>
      <c r="O4115">
        <v>0</v>
      </c>
      <c r="P4115">
        <v>0</v>
      </c>
      <c r="Q4115" t="s">
        <v>8317</v>
      </c>
      <c r="R4115" t="s">
        <v>8318</v>
      </c>
      <c r="S4115" t="s">
        <v>8271</v>
      </c>
      <c r="T4115" t="b">
        <v>0</v>
      </c>
    </row>
    <row r="4116" spans="14:20" x14ac:dyDescent="0.3">
      <c r="N4116" t="b">
        <v>0</v>
      </c>
      <c r="O4116">
        <v>0</v>
      </c>
      <c r="P4116">
        <v>0</v>
      </c>
      <c r="Q4116" t="s">
        <v>8317</v>
      </c>
      <c r="R4116" t="s">
        <v>8318</v>
      </c>
      <c r="S4116" t="s">
        <v>8271</v>
      </c>
      <c r="T4116" t="b">
        <v>0</v>
      </c>
    </row>
    <row r="4117" spans="14:20" x14ac:dyDescent="0.3">
      <c r="N4117" t="b">
        <v>0</v>
      </c>
      <c r="O4117">
        <v>1</v>
      </c>
      <c r="P4117">
        <v>25.5</v>
      </c>
      <c r="Q4117" t="s">
        <v>8317</v>
      </c>
      <c r="R4117" t="s">
        <v>8318</v>
      </c>
      <c r="S4117" t="s">
        <v>8271</v>
      </c>
      <c r="T4117" t="b">
        <v>0</v>
      </c>
    </row>
    <row r="4118" spans="14:20" x14ac:dyDescent="0.3">
      <c r="N4118" t="b">
        <v>0</v>
      </c>
      <c r="O4118">
        <v>0</v>
      </c>
      <c r="P4118">
        <v>0</v>
      </c>
      <c r="Q4118" t="s">
        <v>8317</v>
      </c>
      <c r="R4118" t="s">
        <v>8318</v>
      </c>
      <c r="S4118" t="s">
        <v>8271</v>
      </c>
      <c r="T4118" t="b">
        <v>0</v>
      </c>
    </row>
    <row r="4119" spans="14:20" x14ac:dyDescent="0.3">
      <c r="N4119" t="b">
        <v>0</v>
      </c>
      <c r="O4119">
        <v>0</v>
      </c>
      <c r="P4119">
        <v>0</v>
      </c>
      <c r="Q4119" t="s">
        <v>8317</v>
      </c>
      <c r="R4119" t="s">
        <v>8318</v>
      </c>
      <c r="S4119" t="s">
        <v>8271</v>
      </c>
      <c r="T4119" t="b">
        <v>0</v>
      </c>
    </row>
    <row r="4120" spans="14:20" x14ac:dyDescent="0.3">
      <c r="N4120" t="b">
        <v>0</v>
      </c>
      <c r="O4120">
        <v>6</v>
      </c>
      <c r="P4120">
        <v>71.5</v>
      </c>
      <c r="Q4120" t="s">
        <v>8317</v>
      </c>
      <c r="R4120" t="s">
        <v>8318</v>
      </c>
      <c r="S4120" t="s">
        <v>8271</v>
      </c>
      <c r="T4120" t="b">
        <v>0</v>
      </c>
    </row>
    <row r="4121" spans="14:20" x14ac:dyDescent="0.3">
      <c r="N4121" t="b">
        <v>0</v>
      </c>
      <c r="O4121">
        <v>6</v>
      </c>
      <c r="P4121">
        <v>53</v>
      </c>
      <c r="Q4121" t="s">
        <v>8317</v>
      </c>
      <c r="R4121" t="s">
        <v>8318</v>
      </c>
      <c r="S4121" t="s">
        <v>8271</v>
      </c>
      <c r="T4121" t="b">
        <v>0</v>
      </c>
    </row>
    <row r="4122" spans="14:20" x14ac:dyDescent="0.3">
      <c r="N4122" t="b">
        <v>0</v>
      </c>
      <c r="O4122">
        <v>14</v>
      </c>
      <c r="P4122">
        <v>327.5</v>
      </c>
      <c r="Q4122" t="s">
        <v>8317</v>
      </c>
      <c r="R4122" t="s">
        <v>8318</v>
      </c>
      <c r="S4122" t="s">
        <v>8271</v>
      </c>
      <c r="T4122" t="b">
        <v>0</v>
      </c>
    </row>
    <row r="4123" spans="14:20" x14ac:dyDescent="0.3">
      <c r="N4123" t="b">
        <v>0</v>
      </c>
      <c r="O4123">
        <v>6</v>
      </c>
      <c r="P4123">
        <v>1153</v>
      </c>
      <c r="Q4123" t="s">
        <v>8317</v>
      </c>
      <c r="R4123" t="s">
        <v>8318</v>
      </c>
      <c r="S4123" t="s">
        <v>8271</v>
      </c>
      <c r="T4123" t="b">
        <v>0</v>
      </c>
    </row>
    <row r="4124" spans="14:20" x14ac:dyDescent="0.3">
      <c r="N4124" t="b">
        <v>0</v>
      </c>
      <c r="O4124">
        <v>33</v>
      </c>
      <c r="P4124">
        <v>1781.5</v>
      </c>
      <c r="Q4124" t="s">
        <v>8317</v>
      </c>
      <c r="R4124" t="s">
        <v>8318</v>
      </c>
      <c r="S4124" t="s">
        <v>8271</v>
      </c>
      <c r="T4124" t="b">
        <v>0</v>
      </c>
    </row>
    <row r="4125" spans="14:20" x14ac:dyDescent="0.3">
      <c r="N4125" t="b">
        <v>0</v>
      </c>
      <c r="O4125">
        <v>4</v>
      </c>
      <c r="P4125">
        <v>22.5</v>
      </c>
      <c r="Q4125" t="s">
        <v>8317</v>
      </c>
      <c r="R4125" t="s">
        <v>8318</v>
      </c>
      <c r="S4125" t="s">
        <v>8271</v>
      </c>
      <c r="T4125" t="b">
        <v>0</v>
      </c>
    </row>
    <row r="4126" spans="14:20" x14ac:dyDescent="0.3">
      <c r="N4126" t="b">
        <v>0</v>
      </c>
      <c r="O4126">
        <v>1</v>
      </c>
      <c r="P4126">
        <v>30</v>
      </c>
      <c r="Q4126" t="s">
        <v>8317</v>
      </c>
      <c r="R4126" t="s">
        <v>8318</v>
      </c>
      <c r="S4126" t="s">
        <v>8271</v>
      </c>
      <c r="T4126" t="b">
        <v>0</v>
      </c>
    </row>
    <row r="4127" spans="14:20" x14ac:dyDescent="0.3">
      <c r="N4127" t="b">
        <v>0</v>
      </c>
      <c r="O4127">
        <v>0</v>
      </c>
      <c r="P4127">
        <v>0</v>
      </c>
      <c r="Q4127" t="s">
        <v>8317</v>
      </c>
      <c r="R4127" t="s">
        <v>8318</v>
      </c>
      <c r="S4127" t="s">
        <v>8271</v>
      </c>
      <c r="T4127" t="b">
        <v>0</v>
      </c>
    </row>
    <row r="4128" spans="14:20" x14ac:dyDescent="0.3">
      <c r="N4128" t="b">
        <v>0</v>
      </c>
      <c r="O4128">
        <v>6</v>
      </c>
      <c r="P4128">
        <v>46</v>
      </c>
      <c r="Q4128" t="s">
        <v>8317</v>
      </c>
      <c r="R4128" t="s">
        <v>8318</v>
      </c>
      <c r="S4128" t="s">
        <v>8271</v>
      </c>
      <c r="T4128" t="b">
        <v>0</v>
      </c>
    </row>
    <row r="4129" spans="14:20" x14ac:dyDescent="0.3">
      <c r="N4129" t="b">
        <v>0</v>
      </c>
      <c r="O4129">
        <v>6</v>
      </c>
      <c r="P4129">
        <v>50</v>
      </c>
      <c r="Q4129" t="s">
        <v>8317</v>
      </c>
      <c r="R4129" t="s">
        <v>8318</v>
      </c>
      <c r="S4129" t="s">
        <v>8271</v>
      </c>
      <c r="T4129" t="b">
        <v>0</v>
      </c>
    </row>
    <row r="4130" spans="14:20" x14ac:dyDescent="0.3">
      <c r="N4130" t="b">
        <v>0</v>
      </c>
      <c r="O4130">
        <v>1</v>
      </c>
      <c r="P4130">
        <v>1</v>
      </c>
      <c r="Q4130" t="s">
        <v>8317</v>
      </c>
      <c r="R4130" t="s">
        <v>8318</v>
      </c>
      <c r="S4130" t="s">
        <v>8271</v>
      </c>
      <c r="T4130" t="b">
        <v>0</v>
      </c>
    </row>
    <row r="4131" spans="14:20" x14ac:dyDescent="0.3">
      <c r="N4131" t="b">
        <v>0</v>
      </c>
      <c r="O4131">
        <v>3</v>
      </c>
      <c r="P4131">
        <v>3</v>
      </c>
      <c r="Q4131" t="s">
        <v>8317</v>
      </c>
      <c r="R4131" t="s">
        <v>8318</v>
      </c>
      <c r="S4131" t="s">
        <v>8271</v>
      </c>
      <c r="T4131" t="b"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A43D0-8CD8-492E-8E1D-B429AA3C4291}">
  <sheetPr codeName="Sheet14"/>
  <dimension ref="B1:N2186"/>
  <sheetViews>
    <sheetView tabSelected="1" workbookViewId="0">
      <selection activeCell="K18" sqref="K18"/>
    </sheetView>
  </sheetViews>
  <sheetFormatPr defaultRowHeight="16.5" x14ac:dyDescent="0.3"/>
  <cols>
    <col min="2" max="2" width="10.125" bestFit="1" customWidth="1"/>
    <col min="3" max="3" width="14.75" bestFit="1" customWidth="1"/>
    <col min="4" max="4" width="14.75" customWidth="1"/>
    <col min="6" max="6" width="14.75" bestFit="1" customWidth="1"/>
    <col min="8" max="8" width="10.25" bestFit="1" customWidth="1"/>
  </cols>
  <sheetData>
    <row r="1" spans="2:14" x14ac:dyDescent="0.3">
      <c r="B1" s="1" t="s">
        <v>8218</v>
      </c>
      <c r="C1" s="1" t="s">
        <v>8262</v>
      </c>
      <c r="D1" s="1"/>
      <c r="E1" s="1" t="s">
        <v>8218</v>
      </c>
      <c r="F1" s="1" t="s">
        <v>8262</v>
      </c>
      <c r="H1" s="15"/>
      <c r="I1" s="21" t="s">
        <v>8415</v>
      </c>
      <c r="J1" s="21"/>
      <c r="K1" s="21"/>
      <c r="L1" s="21"/>
      <c r="M1" s="21"/>
      <c r="N1" s="21"/>
    </row>
    <row r="2" spans="2:14" x14ac:dyDescent="0.3">
      <c r="B2" t="s">
        <v>8219</v>
      </c>
      <c r="C2">
        <v>182</v>
      </c>
      <c r="E2" t="s">
        <v>8221</v>
      </c>
      <c r="F2">
        <v>0</v>
      </c>
      <c r="H2" s="15"/>
      <c r="I2" s="15" t="s">
        <v>8409</v>
      </c>
      <c r="J2" s="15" t="s">
        <v>8410</v>
      </c>
      <c r="K2" s="15" t="s">
        <v>8411</v>
      </c>
      <c r="L2" s="15" t="s">
        <v>8412</v>
      </c>
      <c r="M2" s="15" t="s">
        <v>8413</v>
      </c>
      <c r="N2" s="15" t="s">
        <v>8414</v>
      </c>
    </row>
    <row r="3" spans="2:14" x14ac:dyDescent="0.3">
      <c r="B3" t="s">
        <v>8219</v>
      </c>
      <c r="C3">
        <v>79</v>
      </c>
      <c r="E3" t="s">
        <v>8221</v>
      </c>
      <c r="F3">
        <v>1</v>
      </c>
      <c r="H3" s="15" t="s">
        <v>8402</v>
      </c>
      <c r="I3" s="15">
        <f>AVERAGE($C$2:$C$2186)</f>
        <v>194.42517162471395</v>
      </c>
      <c r="J3" s="15">
        <f>MEDIAN($C$2:$C$2186)</f>
        <v>62</v>
      </c>
      <c r="K3" s="15">
        <f>MIN($C$2:$C$2186)</f>
        <v>1</v>
      </c>
      <c r="L3" s="15">
        <f>MAX($C$2:$C$2186)</f>
        <v>26457</v>
      </c>
      <c r="M3" s="15">
        <f>_xlfn.VAR.P(C2:C2186)</f>
        <v>712840.9867348104</v>
      </c>
      <c r="N3" s="15">
        <f>_xlfn.STDEV.P(C2:C2186)</f>
        <v>844.29910975602149</v>
      </c>
    </row>
    <row r="4" spans="2:14" x14ac:dyDescent="0.3">
      <c r="B4" t="s">
        <v>8219</v>
      </c>
      <c r="C4">
        <v>35</v>
      </c>
      <c r="E4" t="s">
        <v>8221</v>
      </c>
      <c r="F4">
        <v>10</v>
      </c>
      <c r="H4" s="15" t="s">
        <v>8403</v>
      </c>
      <c r="I4" s="15">
        <f>AVERAGE(F2:F1531)</f>
        <v>17.709803921568628</v>
      </c>
      <c r="J4" s="15">
        <f>MEDIAN(F2:F1531)</f>
        <v>4</v>
      </c>
      <c r="K4" s="15">
        <f>MIN(F2:F1531)</f>
        <v>0</v>
      </c>
      <c r="L4" s="15">
        <f>MAX(F2:F1531)</f>
        <v>1293</v>
      </c>
      <c r="M4" s="15">
        <f>_xlfn.VAR.P(F2:F1531)</f>
        <v>3773.2216685890044</v>
      </c>
      <c r="N4" s="15">
        <f>_xlfn.STDEV.P(F2:F1531)</f>
        <v>61.426555076684906</v>
      </c>
    </row>
    <row r="5" spans="2:14" x14ac:dyDescent="0.3">
      <c r="B5" t="s">
        <v>8219</v>
      </c>
      <c r="C5">
        <v>150</v>
      </c>
      <c r="E5" t="s">
        <v>8221</v>
      </c>
      <c r="F5">
        <v>0</v>
      </c>
    </row>
    <row r="6" spans="2:14" x14ac:dyDescent="0.3">
      <c r="B6" t="s">
        <v>8219</v>
      </c>
      <c r="C6">
        <v>284</v>
      </c>
      <c r="E6" t="s">
        <v>8221</v>
      </c>
      <c r="F6">
        <v>7</v>
      </c>
    </row>
    <row r="7" spans="2:14" x14ac:dyDescent="0.3">
      <c r="B7" t="s">
        <v>8219</v>
      </c>
      <c r="C7">
        <v>47</v>
      </c>
      <c r="E7" t="s">
        <v>8221</v>
      </c>
      <c r="F7">
        <v>0</v>
      </c>
    </row>
    <row r="8" spans="2:14" x14ac:dyDescent="0.3">
      <c r="B8" t="s">
        <v>8219</v>
      </c>
      <c r="C8">
        <v>58</v>
      </c>
      <c r="E8" t="s">
        <v>8221</v>
      </c>
      <c r="F8">
        <v>1</v>
      </c>
    </row>
    <row r="9" spans="2:14" x14ac:dyDescent="0.3">
      <c r="B9" t="s">
        <v>8219</v>
      </c>
      <c r="C9">
        <v>57</v>
      </c>
      <c r="E9" t="s">
        <v>8221</v>
      </c>
      <c r="F9">
        <v>2</v>
      </c>
    </row>
    <row r="10" spans="2:14" x14ac:dyDescent="0.3">
      <c r="B10" t="s">
        <v>8219</v>
      </c>
      <c r="C10">
        <v>12</v>
      </c>
      <c r="E10" t="s">
        <v>8221</v>
      </c>
      <c r="F10">
        <v>3</v>
      </c>
    </row>
    <row r="11" spans="2:14" x14ac:dyDescent="0.3">
      <c r="B11" t="s">
        <v>8219</v>
      </c>
      <c r="C11">
        <v>20</v>
      </c>
      <c r="E11" t="s">
        <v>8221</v>
      </c>
      <c r="F11">
        <v>10</v>
      </c>
    </row>
    <row r="12" spans="2:14" x14ac:dyDescent="0.3">
      <c r="B12" t="s">
        <v>8219</v>
      </c>
      <c r="C12">
        <v>19</v>
      </c>
      <c r="E12" t="s">
        <v>8221</v>
      </c>
      <c r="F12">
        <v>10</v>
      </c>
    </row>
    <row r="13" spans="2:14" x14ac:dyDescent="0.3">
      <c r="B13" t="s">
        <v>8219</v>
      </c>
      <c r="C13">
        <v>75</v>
      </c>
      <c r="E13" t="s">
        <v>8221</v>
      </c>
      <c r="F13">
        <v>1</v>
      </c>
    </row>
    <row r="14" spans="2:14" x14ac:dyDescent="0.3">
      <c r="B14" t="s">
        <v>8219</v>
      </c>
      <c r="C14">
        <v>827</v>
      </c>
      <c r="E14" t="s">
        <v>8221</v>
      </c>
      <c r="F14">
        <v>0</v>
      </c>
    </row>
    <row r="15" spans="2:14" x14ac:dyDescent="0.3">
      <c r="B15" t="s">
        <v>8219</v>
      </c>
      <c r="C15">
        <v>51</v>
      </c>
      <c r="E15" t="s">
        <v>8221</v>
      </c>
      <c r="F15">
        <v>0</v>
      </c>
    </row>
    <row r="16" spans="2:14" x14ac:dyDescent="0.3">
      <c r="B16" t="s">
        <v>8219</v>
      </c>
      <c r="C16">
        <v>41</v>
      </c>
      <c r="E16" t="s">
        <v>8221</v>
      </c>
      <c r="F16">
        <v>0</v>
      </c>
    </row>
    <row r="17" spans="2:6" x14ac:dyDescent="0.3">
      <c r="B17" t="s">
        <v>8219</v>
      </c>
      <c r="C17">
        <v>98</v>
      </c>
      <c r="E17" t="s">
        <v>8221</v>
      </c>
      <c r="F17">
        <v>26</v>
      </c>
    </row>
    <row r="18" spans="2:6" x14ac:dyDescent="0.3">
      <c r="B18" t="s">
        <v>8219</v>
      </c>
      <c r="C18">
        <v>70</v>
      </c>
      <c r="E18" t="s">
        <v>8221</v>
      </c>
      <c r="F18">
        <v>0</v>
      </c>
    </row>
    <row r="19" spans="2:6" x14ac:dyDescent="0.3">
      <c r="B19" t="s">
        <v>8219</v>
      </c>
      <c r="C19">
        <v>36</v>
      </c>
      <c r="E19" t="s">
        <v>8221</v>
      </c>
      <c r="F19">
        <v>7</v>
      </c>
    </row>
    <row r="20" spans="2:6" x14ac:dyDescent="0.3">
      <c r="B20" t="s">
        <v>8219</v>
      </c>
      <c r="C20">
        <v>342</v>
      </c>
      <c r="E20" t="s">
        <v>8221</v>
      </c>
      <c r="F20">
        <v>0</v>
      </c>
    </row>
    <row r="21" spans="2:6" x14ac:dyDescent="0.3">
      <c r="B21" t="s">
        <v>8219</v>
      </c>
      <c r="C21">
        <v>22</v>
      </c>
      <c r="E21" t="s">
        <v>8221</v>
      </c>
      <c r="F21">
        <v>2</v>
      </c>
    </row>
    <row r="22" spans="2:6" x14ac:dyDescent="0.3">
      <c r="B22" t="s">
        <v>8219</v>
      </c>
      <c r="C22">
        <v>25</v>
      </c>
      <c r="E22" t="s">
        <v>8221</v>
      </c>
      <c r="F22">
        <v>13</v>
      </c>
    </row>
    <row r="23" spans="2:6" x14ac:dyDescent="0.3">
      <c r="B23" t="s">
        <v>8219</v>
      </c>
      <c r="C23">
        <v>101</v>
      </c>
      <c r="E23" t="s">
        <v>8221</v>
      </c>
      <c r="F23">
        <v>4</v>
      </c>
    </row>
    <row r="24" spans="2:6" x14ac:dyDescent="0.3">
      <c r="B24" t="s">
        <v>8219</v>
      </c>
      <c r="C24">
        <v>8</v>
      </c>
      <c r="E24" t="s">
        <v>8221</v>
      </c>
      <c r="F24">
        <v>0</v>
      </c>
    </row>
    <row r="25" spans="2:6" x14ac:dyDescent="0.3">
      <c r="B25" t="s">
        <v>8219</v>
      </c>
      <c r="C25">
        <v>23</v>
      </c>
      <c r="E25" t="s">
        <v>8221</v>
      </c>
      <c r="F25">
        <v>12</v>
      </c>
    </row>
    <row r="26" spans="2:6" x14ac:dyDescent="0.3">
      <c r="B26" t="s">
        <v>8219</v>
      </c>
      <c r="C26">
        <v>574</v>
      </c>
      <c r="E26" t="s">
        <v>8221</v>
      </c>
      <c r="F26">
        <v>2</v>
      </c>
    </row>
    <row r="27" spans="2:6" x14ac:dyDescent="0.3">
      <c r="B27" t="s">
        <v>8219</v>
      </c>
      <c r="C27">
        <v>14</v>
      </c>
      <c r="E27" t="s">
        <v>8221</v>
      </c>
      <c r="F27">
        <v>10</v>
      </c>
    </row>
    <row r="28" spans="2:6" x14ac:dyDescent="0.3">
      <c r="B28" t="s">
        <v>8219</v>
      </c>
      <c r="C28">
        <v>19</v>
      </c>
      <c r="E28" t="s">
        <v>8221</v>
      </c>
      <c r="F28">
        <v>0</v>
      </c>
    </row>
    <row r="29" spans="2:6" x14ac:dyDescent="0.3">
      <c r="B29" t="s">
        <v>8219</v>
      </c>
      <c r="C29">
        <v>150</v>
      </c>
      <c r="E29" t="s">
        <v>8221</v>
      </c>
      <c r="F29">
        <v>5</v>
      </c>
    </row>
    <row r="30" spans="2:6" x14ac:dyDescent="0.3">
      <c r="B30" t="s">
        <v>8219</v>
      </c>
      <c r="C30">
        <v>71</v>
      </c>
      <c r="E30" t="s">
        <v>8221</v>
      </c>
      <c r="F30">
        <v>0</v>
      </c>
    </row>
    <row r="31" spans="2:6" x14ac:dyDescent="0.3">
      <c r="B31" t="s">
        <v>8219</v>
      </c>
      <c r="C31">
        <v>117</v>
      </c>
      <c r="E31" t="s">
        <v>8221</v>
      </c>
      <c r="F31">
        <v>5</v>
      </c>
    </row>
    <row r="32" spans="2:6" x14ac:dyDescent="0.3">
      <c r="B32" t="s">
        <v>8219</v>
      </c>
      <c r="C32">
        <v>53</v>
      </c>
      <c r="E32" t="s">
        <v>8221</v>
      </c>
      <c r="F32">
        <v>1</v>
      </c>
    </row>
    <row r="33" spans="2:6" x14ac:dyDescent="0.3">
      <c r="B33" t="s">
        <v>8219</v>
      </c>
      <c r="C33">
        <v>1</v>
      </c>
      <c r="E33" t="s">
        <v>8221</v>
      </c>
      <c r="F33">
        <v>3</v>
      </c>
    </row>
    <row r="34" spans="2:6" x14ac:dyDescent="0.3">
      <c r="B34" t="s">
        <v>8219</v>
      </c>
      <c r="C34">
        <v>89</v>
      </c>
      <c r="E34" t="s">
        <v>8221</v>
      </c>
      <c r="F34">
        <v>3</v>
      </c>
    </row>
    <row r="35" spans="2:6" x14ac:dyDescent="0.3">
      <c r="B35" t="s">
        <v>8219</v>
      </c>
      <c r="C35">
        <v>64</v>
      </c>
      <c r="E35" t="s">
        <v>8221</v>
      </c>
      <c r="F35">
        <v>0</v>
      </c>
    </row>
    <row r="36" spans="2:6" x14ac:dyDescent="0.3">
      <c r="B36" t="s">
        <v>8219</v>
      </c>
      <c r="C36">
        <v>68</v>
      </c>
      <c r="E36" t="s">
        <v>8221</v>
      </c>
      <c r="F36">
        <v>3</v>
      </c>
    </row>
    <row r="37" spans="2:6" x14ac:dyDescent="0.3">
      <c r="B37" t="s">
        <v>8219</v>
      </c>
      <c r="C37">
        <v>28</v>
      </c>
      <c r="E37" t="s">
        <v>8221</v>
      </c>
      <c r="F37">
        <v>0</v>
      </c>
    </row>
    <row r="38" spans="2:6" x14ac:dyDescent="0.3">
      <c r="B38" t="s">
        <v>8219</v>
      </c>
      <c r="C38">
        <v>44</v>
      </c>
      <c r="E38" t="s">
        <v>8221</v>
      </c>
      <c r="F38">
        <v>19</v>
      </c>
    </row>
    <row r="39" spans="2:6" x14ac:dyDescent="0.3">
      <c r="B39" t="s">
        <v>8219</v>
      </c>
      <c r="C39">
        <v>253</v>
      </c>
      <c r="E39" t="s">
        <v>8221</v>
      </c>
      <c r="F39">
        <v>8</v>
      </c>
    </row>
    <row r="40" spans="2:6" x14ac:dyDescent="0.3">
      <c r="B40" t="s">
        <v>8219</v>
      </c>
      <c r="C40">
        <v>66</v>
      </c>
      <c r="E40" t="s">
        <v>8221</v>
      </c>
      <c r="F40">
        <v>6</v>
      </c>
    </row>
    <row r="41" spans="2:6" x14ac:dyDescent="0.3">
      <c r="B41" t="s">
        <v>8219</v>
      </c>
      <c r="C41">
        <v>217</v>
      </c>
      <c r="E41" t="s">
        <v>8221</v>
      </c>
      <c r="F41">
        <v>0</v>
      </c>
    </row>
    <row r="42" spans="2:6" x14ac:dyDescent="0.3">
      <c r="B42" t="s">
        <v>8219</v>
      </c>
      <c r="C42">
        <v>16</v>
      </c>
      <c r="E42" t="s">
        <v>8221</v>
      </c>
      <c r="F42">
        <v>18</v>
      </c>
    </row>
    <row r="43" spans="2:6" x14ac:dyDescent="0.3">
      <c r="B43" t="s">
        <v>8219</v>
      </c>
      <c r="C43">
        <v>19</v>
      </c>
      <c r="E43" t="s">
        <v>8221</v>
      </c>
      <c r="F43">
        <v>7</v>
      </c>
    </row>
    <row r="44" spans="2:6" x14ac:dyDescent="0.3">
      <c r="B44" t="s">
        <v>8219</v>
      </c>
      <c r="C44">
        <v>169</v>
      </c>
      <c r="E44" t="s">
        <v>8221</v>
      </c>
      <c r="F44">
        <v>0</v>
      </c>
    </row>
    <row r="45" spans="2:6" x14ac:dyDescent="0.3">
      <c r="B45" t="s">
        <v>8219</v>
      </c>
      <c r="C45">
        <v>263</v>
      </c>
      <c r="E45" t="s">
        <v>8221</v>
      </c>
      <c r="F45">
        <v>8</v>
      </c>
    </row>
    <row r="46" spans="2:6" x14ac:dyDescent="0.3">
      <c r="B46" t="s">
        <v>8219</v>
      </c>
      <c r="C46">
        <v>15</v>
      </c>
      <c r="E46" t="s">
        <v>8221</v>
      </c>
      <c r="F46">
        <v>1293</v>
      </c>
    </row>
    <row r="47" spans="2:6" x14ac:dyDescent="0.3">
      <c r="B47" t="s">
        <v>8219</v>
      </c>
      <c r="C47">
        <v>61</v>
      </c>
      <c r="E47" t="s">
        <v>8221</v>
      </c>
      <c r="F47">
        <v>17</v>
      </c>
    </row>
    <row r="48" spans="2:6" x14ac:dyDescent="0.3">
      <c r="B48" t="s">
        <v>8219</v>
      </c>
      <c r="C48">
        <v>45</v>
      </c>
      <c r="E48" t="s">
        <v>8221</v>
      </c>
      <c r="F48">
        <v>0</v>
      </c>
    </row>
    <row r="49" spans="2:6" x14ac:dyDescent="0.3">
      <c r="B49" t="s">
        <v>8219</v>
      </c>
      <c r="C49">
        <v>70</v>
      </c>
      <c r="E49" t="s">
        <v>8221</v>
      </c>
      <c r="F49">
        <v>13</v>
      </c>
    </row>
    <row r="50" spans="2:6" x14ac:dyDescent="0.3">
      <c r="B50" t="s">
        <v>8219</v>
      </c>
      <c r="C50">
        <v>38</v>
      </c>
      <c r="E50" t="s">
        <v>8221</v>
      </c>
      <c r="F50">
        <v>0</v>
      </c>
    </row>
    <row r="51" spans="2:6" x14ac:dyDescent="0.3">
      <c r="B51" t="s">
        <v>8219</v>
      </c>
      <c r="C51">
        <v>87</v>
      </c>
      <c r="E51" t="s">
        <v>8221</v>
      </c>
      <c r="F51">
        <v>0</v>
      </c>
    </row>
    <row r="52" spans="2:6" x14ac:dyDescent="0.3">
      <c r="B52" t="s">
        <v>8219</v>
      </c>
      <c r="C52">
        <v>22</v>
      </c>
      <c r="E52" t="s">
        <v>8221</v>
      </c>
      <c r="F52">
        <v>33</v>
      </c>
    </row>
    <row r="53" spans="2:6" x14ac:dyDescent="0.3">
      <c r="B53" t="s">
        <v>8219</v>
      </c>
      <c r="C53">
        <v>119</v>
      </c>
      <c r="E53" t="s">
        <v>8221</v>
      </c>
      <c r="F53">
        <v>12</v>
      </c>
    </row>
    <row r="54" spans="2:6" x14ac:dyDescent="0.3">
      <c r="B54" t="s">
        <v>8219</v>
      </c>
      <c r="C54">
        <v>52</v>
      </c>
      <c r="E54" t="s">
        <v>8221</v>
      </c>
      <c r="F54">
        <v>1</v>
      </c>
    </row>
    <row r="55" spans="2:6" x14ac:dyDescent="0.3">
      <c r="B55" t="s">
        <v>8219</v>
      </c>
      <c r="C55">
        <v>117</v>
      </c>
      <c r="E55" t="s">
        <v>8221</v>
      </c>
      <c r="F55">
        <v>1</v>
      </c>
    </row>
    <row r="56" spans="2:6" x14ac:dyDescent="0.3">
      <c r="B56" t="s">
        <v>8219</v>
      </c>
      <c r="C56">
        <v>52</v>
      </c>
      <c r="E56" t="s">
        <v>8221</v>
      </c>
      <c r="F56">
        <v>1</v>
      </c>
    </row>
    <row r="57" spans="2:6" x14ac:dyDescent="0.3">
      <c r="B57" t="s">
        <v>8219</v>
      </c>
      <c r="C57">
        <v>86</v>
      </c>
      <c r="E57" t="s">
        <v>8221</v>
      </c>
      <c r="F57">
        <v>1</v>
      </c>
    </row>
    <row r="58" spans="2:6" x14ac:dyDescent="0.3">
      <c r="B58" t="s">
        <v>8219</v>
      </c>
      <c r="C58">
        <v>174</v>
      </c>
      <c r="E58" t="s">
        <v>8221</v>
      </c>
      <c r="F58">
        <v>84</v>
      </c>
    </row>
    <row r="59" spans="2:6" x14ac:dyDescent="0.3">
      <c r="B59" t="s">
        <v>8219</v>
      </c>
      <c r="C59">
        <v>69</v>
      </c>
      <c r="E59" t="s">
        <v>8221</v>
      </c>
      <c r="F59">
        <v>38</v>
      </c>
    </row>
    <row r="60" spans="2:6" x14ac:dyDescent="0.3">
      <c r="B60" t="s">
        <v>8219</v>
      </c>
      <c r="C60">
        <v>75</v>
      </c>
      <c r="E60" t="s">
        <v>8221</v>
      </c>
      <c r="F60">
        <v>1</v>
      </c>
    </row>
    <row r="61" spans="2:6" x14ac:dyDescent="0.3">
      <c r="B61" t="s">
        <v>8219</v>
      </c>
      <c r="C61">
        <v>33</v>
      </c>
      <c r="E61" t="s">
        <v>8221</v>
      </c>
      <c r="F61">
        <v>76</v>
      </c>
    </row>
    <row r="62" spans="2:6" x14ac:dyDescent="0.3">
      <c r="B62" t="s">
        <v>8219</v>
      </c>
      <c r="C62">
        <v>108</v>
      </c>
      <c r="E62" t="s">
        <v>8221</v>
      </c>
      <c r="F62">
        <v>3</v>
      </c>
    </row>
    <row r="63" spans="2:6" x14ac:dyDescent="0.3">
      <c r="B63" t="s">
        <v>8219</v>
      </c>
      <c r="C63">
        <v>23</v>
      </c>
      <c r="E63" t="s">
        <v>8221</v>
      </c>
      <c r="F63">
        <v>0</v>
      </c>
    </row>
    <row r="64" spans="2:6" x14ac:dyDescent="0.3">
      <c r="B64" t="s">
        <v>8219</v>
      </c>
      <c r="C64">
        <v>48</v>
      </c>
      <c r="E64" t="s">
        <v>8221</v>
      </c>
      <c r="F64">
        <v>2</v>
      </c>
    </row>
    <row r="65" spans="2:6" x14ac:dyDescent="0.3">
      <c r="B65" t="s">
        <v>8219</v>
      </c>
      <c r="C65">
        <v>64</v>
      </c>
      <c r="E65" t="s">
        <v>8221</v>
      </c>
      <c r="F65">
        <v>0</v>
      </c>
    </row>
    <row r="66" spans="2:6" x14ac:dyDescent="0.3">
      <c r="B66" t="s">
        <v>8219</v>
      </c>
      <c r="C66">
        <v>24</v>
      </c>
      <c r="E66" t="s">
        <v>8221</v>
      </c>
      <c r="F66">
        <v>0</v>
      </c>
    </row>
    <row r="67" spans="2:6" x14ac:dyDescent="0.3">
      <c r="B67" t="s">
        <v>8219</v>
      </c>
      <c r="C67">
        <v>57</v>
      </c>
      <c r="E67" t="s">
        <v>8221</v>
      </c>
      <c r="F67">
        <v>0</v>
      </c>
    </row>
    <row r="68" spans="2:6" x14ac:dyDescent="0.3">
      <c r="B68" t="s">
        <v>8219</v>
      </c>
      <c r="C68">
        <v>26</v>
      </c>
      <c r="E68" t="s">
        <v>8221</v>
      </c>
      <c r="F68">
        <v>2</v>
      </c>
    </row>
    <row r="69" spans="2:6" x14ac:dyDescent="0.3">
      <c r="B69" t="s">
        <v>8219</v>
      </c>
      <c r="C69">
        <v>20</v>
      </c>
      <c r="E69" t="s">
        <v>8221</v>
      </c>
      <c r="F69">
        <v>0</v>
      </c>
    </row>
    <row r="70" spans="2:6" x14ac:dyDescent="0.3">
      <c r="B70" t="s">
        <v>8219</v>
      </c>
      <c r="C70">
        <v>36</v>
      </c>
      <c r="E70" t="s">
        <v>8221</v>
      </c>
      <c r="F70">
        <v>0</v>
      </c>
    </row>
    <row r="71" spans="2:6" x14ac:dyDescent="0.3">
      <c r="B71" t="s">
        <v>8219</v>
      </c>
      <c r="C71">
        <v>178</v>
      </c>
      <c r="E71" t="s">
        <v>8221</v>
      </c>
      <c r="F71">
        <v>0</v>
      </c>
    </row>
    <row r="72" spans="2:6" x14ac:dyDescent="0.3">
      <c r="B72" t="s">
        <v>8219</v>
      </c>
      <c r="C72">
        <v>17</v>
      </c>
      <c r="E72" t="s">
        <v>8221</v>
      </c>
      <c r="F72">
        <v>2</v>
      </c>
    </row>
    <row r="73" spans="2:6" x14ac:dyDescent="0.3">
      <c r="B73" t="s">
        <v>8219</v>
      </c>
      <c r="C73">
        <v>32</v>
      </c>
      <c r="E73" t="s">
        <v>8221</v>
      </c>
      <c r="F73">
        <v>0</v>
      </c>
    </row>
    <row r="74" spans="2:6" x14ac:dyDescent="0.3">
      <c r="B74" t="s">
        <v>8219</v>
      </c>
      <c r="C74">
        <v>41</v>
      </c>
      <c r="E74" t="s">
        <v>8221</v>
      </c>
      <c r="F74">
        <v>7</v>
      </c>
    </row>
    <row r="75" spans="2:6" x14ac:dyDescent="0.3">
      <c r="B75" t="s">
        <v>8219</v>
      </c>
      <c r="C75">
        <v>18</v>
      </c>
      <c r="E75" t="s">
        <v>8221</v>
      </c>
      <c r="F75">
        <v>0</v>
      </c>
    </row>
    <row r="76" spans="2:6" x14ac:dyDescent="0.3">
      <c r="B76" t="s">
        <v>8219</v>
      </c>
      <c r="C76">
        <v>29</v>
      </c>
      <c r="E76" t="s">
        <v>8221</v>
      </c>
      <c r="F76">
        <v>5</v>
      </c>
    </row>
    <row r="77" spans="2:6" x14ac:dyDescent="0.3">
      <c r="B77" t="s">
        <v>8219</v>
      </c>
      <c r="C77">
        <v>47</v>
      </c>
      <c r="E77" t="s">
        <v>8221</v>
      </c>
      <c r="F77">
        <v>0</v>
      </c>
    </row>
    <row r="78" spans="2:6" x14ac:dyDescent="0.3">
      <c r="B78" t="s">
        <v>8219</v>
      </c>
      <c r="C78">
        <v>15</v>
      </c>
      <c r="E78" t="s">
        <v>8221</v>
      </c>
      <c r="F78">
        <v>0</v>
      </c>
    </row>
    <row r="79" spans="2:6" x14ac:dyDescent="0.3">
      <c r="B79" t="s">
        <v>8219</v>
      </c>
      <c r="C79">
        <v>26</v>
      </c>
      <c r="E79" t="s">
        <v>8221</v>
      </c>
      <c r="F79">
        <v>1</v>
      </c>
    </row>
    <row r="80" spans="2:6" x14ac:dyDescent="0.3">
      <c r="B80" t="s">
        <v>8219</v>
      </c>
      <c r="C80">
        <v>35</v>
      </c>
      <c r="E80" t="s">
        <v>8221</v>
      </c>
      <c r="F80">
        <v>0</v>
      </c>
    </row>
    <row r="81" spans="2:6" x14ac:dyDescent="0.3">
      <c r="B81" t="s">
        <v>8219</v>
      </c>
      <c r="C81">
        <v>41</v>
      </c>
      <c r="E81" t="s">
        <v>8221</v>
      </c>
      <c r="F81">
        <v>5</v>
      </c>
    </row>
    <row r="82" spans="2:6" x14ac:dyDescent="0.3">
      <c r="B82" t="s">
        <v>8219</v>
      </c>
      <c r="C82">
        <v>47</v>
      </c>
      <c r="E82" t="s">
        <v>8221</v>
      </c>
      <c r="F82">
        <v>3</v>
      </c>
    </row>
    <row r="83" spans="2:6" x14ac:dyDescent="0.3">
      <c r="B83" t="s">
        <v>8219</v>
      </c>
      <c r="C83">
        <v>28</v>
      </c>
      <c r="E83" t="s">
        <v>8221</v>
      </c>
      <c r="F83">
        <v>6</v>
      </c>
    </row>
    <row r="84" spans="2:6" x14ac:dyDescent="0.3">
      <c r="B84" t="s">
        <v>8219</v>
      </c>
      <c r="C84">
        <v>100</v>
      </c>
      <c r="E84" t="s">
        <v>8221</v>
      </c>
      <c r="F84">
        <v>12</v>
      </c>
    </row>
    <row r="85" spans="2:6" x14ac:dyDescent="0.3">
      <c r="B85" t="s">
        <v>8219</v>
      </c>
      <c r="C85">
        <v>13</v>
      </c>
      <c r="E85" t="s">
        <v>8221</v>
      </c>
      <c r="F85">
        <v>13</v>
      </c>
    </row>
    <row r="86" spans="2:6" x14ac:dyDescent="0.3">
      <c r="B86" t="s">
        <v>8219</v>
      </c>
      <c r="C86">
        <v>7</v>
      </c>
      <c r="E86" t="s">
        <v>8221</v>
      </c>
      <c r="F86">
        <v>5</v>
      </c>
    </row>
    <row r="87" spans="2:6" x14ac:dyDescent="0.3">
      <c r="B87" t="s">
        <v>8219</v>
      </c>
      <c r="C87">
        <v>21</v>
      </c>
      <c r="E87" t="s">
        <v>8221</v>
      </c>
      <c r="F87">
        <v>2</v>
      </c>
    </row>
    <row r="88" spans="2:6" x14ac:dyDescent="0.3">
      <c r="B88" t="s">
        <v>8219</v>
      </c>
      <c r="C88">
        <v>17</v>
      </c>
      <c r="E88" t="s">
        <v>8221</v>
      </c>
      <c r="F88">
        <v>8</v>
      </c>
    </row>
    <row r="89" spans="2:6" x14ac:dyDescent="0.3">
      <c r="B89" t="s">
        <v>8219</v>
      </c>
      <c r="C89">
        <v>25</v>
      </c>
      <c r="E89" t="s">
        <v>8221</v>
      </c>
      <c r="F89">
        <v>0</v>
      </c>
    </row>
    <row r="90" spans="2:6" x14ac:dyDescent="0.3">
      <c r="B90" t="s">
        <v>8219</v>
      </c>
      <c r="C90">
        <v>60</v>
      </c>
      <c r="E90" t="s">
        <v>8221</v>
      </c>
      <c r="F90">
        <v>13</v>
      </c>
    </row>
    <row r="91" spans="2:6" x14ac:dyDescent="0.3">
      <c r="B91" t="s">
        <v>8219</v>
      </c>
      <c r="C91">
        <v>56</v>
      </c>
      <c r="E91" t="s">
        <v>8221</v>
      </c>
      <c r="F91">
        <v>0</v>
      </c>
    </row>
    <row r="92" spans="2:6" x14ac:dyDescent="0.3">
      <c r="B92" t="s">
        <v>8219</v>
      </c>
      <c r="C92">
        <v>16</v>
      </c>
      <c r="E92" t="s">
        <v>8221</v>
      </c>
      <c r="F92">
        <v>5</v>
      </c>
    </row>
    <row r="93" spans="2:6" x14ac:dyDescent="0.3">
      <c r="B93" t="s">
        <v>8219</v>
      </c>
      <c r="C93">
        <v>46</v>
      </c>
      <c r="E93" t="s">
        <v>8221</v>
      </c>
      <c r="F93">
        <v>8</v>
      </c>
    </row>
    <row r="94" spans="2:6" x14ac:dyDescent="0.3">
      <c r="B94" t="s">
        <v>8219</v>
      </c>
      <c r="C94">
        <v>43</v>
      </c>
      <c r="E94" t="s">
        <v>8221</v>
      </c>
      <c r="F94">
        <v>8</v>
      </c>
    </row>
    <row r="95" spans="2:6" x14ac:dyDescent="0.3">
      <c r="B95" t="s">
        <v>8219</v>
      </c>
      <c r="C95">
        <v>15</v>
      </c>
      <c r="E95" t="s">
        <v>8221</v>
      </c>
      <c r="F95">
        <v>0</v>
      </c>
    </row>
    <row r="96" spans="2:6" x14ac:dyDescent="0.3">
      <c r="B96" t="s">
        <v>8219</v>
      </c>
      <c r="C96">
        <v>12</v>
      </c>
      <c r="E96" t="s">
        <v>8221</v>
      </c>
      <c r="F96">
        <v>2</v>
      </c>
    </row>
    <row r="97" spans="2:6" x14ac:dyDescent="0.3">
      <c r="B97" t="s">
        <v>8219</v>
      </c>
      <c r="C97">
        <v>21</v>
      </c>
      <c r="E97" t="s">
        <v>8221</v>
      </c>
      <c r="F97">
        <v>3</v>
      </c>
    </row>
    <row r="98" spans="2:6" x14ac:dyDescent="0.3">
      <c r="B98" t="s">
        <v>8219</v>
      </c>
      <c r="C98">
        <v>34</v>
      </c>
      <c r="E98" t="s">
        <v>8221</v>
      </c>
      <c r="F98">
        <v>0</v>
      </c>
    </row>
    <row r="99" spans="2:6" x14ac:dyDescent="0.3">
      <c r="B99" t="s">
        <v>8219</v>
      </c>
      <c r="C99">
        <v>8</v>
      </c>
      <c r="E99" t="s">
        <v>8221</v>
      </c>
      <c r="F99">
        <v>0</v>
      </c>
    </row>
    <row r="100" spans="2:6" x14ac:dyDescent="0.3">
      <c r="B100" t="s">
        <v>8219</v>
      </c>
      <c r="C100">
        <v>60</v>
      </c>
      <c r="E100" t="s">
        <v>8221</v>
      </c>
      <c r="F100">
        <v>11</v>
      </c>
    </row>
    <row r="101" spans="2:6" x14ac:dyDescent="0.3">
      <c r="B101" t="s">
        <v>8219</v>
      </c>
      <c r="C101">
        <v>39</v>
      </c>
      <c r="E101" t="s">
        <v>8221</v>
      </c>
      <c r="F101">
        <v>0</v>
      </c>
    </row>
    <row r="102" spans="2:6" x14ac:dyDescent="0.3">
      <c r="B102" t="s">
        <v>8219</v>
      </c>
      <c r="C102">
        <v>26</v>
      </c>
      <c r="E102" t="s">
        <v>8221</v>
      </c>
      <c r="F102">
        <v>1</v>
      </c>
    </row>
    <row r="103" spans="2:6" x14ac:dyDescent="0.3">
      <c r="B103" t="s">
        <v>8219</v>
      </c>
      <c r="C103">
        <v>35</v>
      </c>
      <c r="E103" t="s">
        <v>8221</v>
      </c>
      <c r="F103">
        <v>0</v>
      </c>
    </row>
    <row r="104" spans="2:6" x14ac:dyDescent="0.3">
      <c r="B104" t="s">
        <v>8219</v>
      </c>
      <c r="C104">
        <v>65</v>
      </c>
      <c r="E104" t="s">
        <v>8221</v>
      </c>
      <c r="F104">
        <v>17</v>
      </c>
    </row>
    <row r="105" spans="2:6" x14ac:dyDescent="0.3">
      <c r="B105" t="s">
        <v>8219</v>
      </c>
      <c r="C105">
        <v>49</v>
      </c>
      <c r="E105" t="s">
        <v>8221</v>
      </c>
      <c r="F105">
        <v>2</v>
      </c>
    </row>
    <row r="106" spans="2:6" x14ac:dyDescent="0.3">
      <c r="B106" t="s">
        <v>8219</v>
      </c>
      <c r="C106">
        <v>10</v>
      </c>
      <c r="E106" t="s">
        <v>8221</v>
      </c>
      <c r="F106">
        <v>1</v>
      </c>
    </row>
    <row r="107" spans="2:6" x14ac:dyDescent="0.3">
      <c r="B107" t="s">
        <v>8219</v>
      </c>
      <c r="C107">
        <v>60</v>
      </c>
      <c r="E107" t="s">
        <v>8221</v>
      </c>
      <c r="F107">
        <v>2</v>
      </c>
    </row>
    <row r="108" spans="2:6" x14ac:dyDescent="0.3">
      <c r="B108" t="s">
        <v>8219</v>
      </c>
      <c r="C108">
        <v>27</v>
      </c>
      <c r="E108" t="s">
        <v>8221</v>
      </c>
      <c r="F108">
        <v>16</v>
      </c>
    </row>
    <row r="109" spans="2:6" x14ac:dyDescent="0.3">
      <c r="B109" t="s">
        <v>8219</v>
      </c>
      <c r="C109">
        <v>69</v>
      </c>
      <c r="E109" t="s">
        <v>8221</v>
      </c>
      <c r="F109">
        <v>1</v>
      </c>
    </row>
    <row r="110" spans="2:6" x14ac:dyDescent="0.3">
      <c r="B110" t="s">
        <v>8219</v>
      </c>
      <c r="C110">
        <v>47</v>
      </c>
      <c r="E110" t="s">
        <v>8221</v>
      </c>
      <c r="F110">
        <v>4</v>
      </c>
    </row>
    <row r="111" spans="2:6" x14ac:dyDescent="0.3">
      <c r="B111" t="s">
        <v>8219</v>
      </c>
      <c r="C111">
        <v>47</v>
      </c>
      <c r="E111" t="s">
        <v>8221</v>
      </c>
      <c r="F111">
        <v>5</v>
      </c>
    </row>
    <row r="112" spans="2:6" x14ac:dyDescent="0.3">
      <c r="B112" t="s">
        <v>8219</v>
      </c>
      <c r="C112">
        <v>26</v>
      </c>
      <c r="E112" t="s">
        <v>8221</v>
      </c>
      <c r="F112">
        <v>7</v>
      </c>
    </row>
    <row r="113" spans="2:6" x14ac:dyDescent="0.3">
      <c r="B113" t="s">
        <v>8219</v>
      </c>
      <c r="C113">
        <v>53</v>
      </c>
      <c r="E113" t="s">
        <v>8221</v>
      </c>
      <c r="F113">
        <v>0</v>
      </c>
    </row>
    <row r="114" spans="2:6" x14ac:dyDescent="0.3">
      <c r="B114" t="s">
        <v>8219</v>
      </c>
      <c r="C114">
        <v>81</v>
      </c>
      <c r="E114" t="s">
        <v>8221</v>
      </c>
      <c r="F114">
        <v>12</v>
      </c>
    </row>
    <row r="115" spans="2:6" x14ac:dyDescent="0.3">
      <c r="B115" t="s">
        <v>8219</v>
      </c>
      <c r="C115">
        <v>78</v>
      </c>
      <c r="E115" t="s">
        <v>8221</v>
      </c>
      <c r="F115">
        <v>2</v>
      </c>
    </row>
    <row r="116" spans="2:6" x14ac:dyDescent="0.3">
      <c r="B116" t="s">
        <v>8219</v>
      </c>
      <c r="C116">
        <v>35</v>
      </c>
      <c r="E116" t="s">
        <v>8221</v>
      </c>
      <c r="F116">
        <v>5</v>
      </c>
    </row>
    <row r="117" spans="2:6" x14ac:dyDescent="0.3">
      <c r="B117" t="s">
        <v>8219</v>
      </c>
      <c r="C117">
        <v>22</v>
      </c>
      <c r="E117" t="s">
        <v>8221</v>
      </c>
      <c r="F117">
        <v>2</v>
      </c>
    </row>
    <row r="118" spans="2:6" x14ac:dyDescent="0.3">
      <c r="B118" t="s">
        <v>8219</v>
      </c>
      <c r="C118">
        <v>57</v>
      </c>
      <c r="E118" t="s">
        <v>8221</v>
      </c>
      <c r="F118">
        <v>3</v>
      </c>
    </row>
    <row r="119" spans="2:6" x14ac:dyDescent="0.3">
      <c r="B119" t="s">
        <v>8219</v>
      </c>
      <c r="C119">
        <v>27</v>
      </c>
      <c r="E119" t="s">
        <v>8221</v>
      </c>
      <c r="F119">
        <v>0</v>
      </c>
    </row>
    <row r="120" spans="2:6" x14ac:dyDescent="0.3">
      <c r="B120" t="s">
        <v>8219</v>
      </c>
      <c r="C120">
        <v>39</v>
      </c>
      <c r="E120" t="s">
        <v>8221</v>
      </c>
      <c r="F120">
        <v>49</v>
      </c>
    </row>
    <row r="121" spans="2:6" x14ac:dyDescent="0.3">
      <c r="B121" t="s">
        <v>8219</v>
      </c>
      <c r="C121">
        <v>37</v>
      </c>
      <c r="E121" t="s">
        <v>8221</v>
      </c>
      <c r="F121">
        <v>1</v>
      </c>
    </row>
    <row r="122" spans="2:6" x14ac:dyDescent="0.3">
      <c r="B122" t="s">
        <v>8219</v>
      </c>
      <c r="C122">
        <v>137</v>
      </c>
      <c r="E122" t="s">
        <v>8221</v>
      </c>
      <c r="F122">
        <v>2</v>
      </c>
    </row>
    <row r="123" spans="2:6" x14ac:dyDescent="0.3">
      <c r="B123" t="s">
        <v>8219</v>
      </c>
      <c r="C123">
        <v>376</v>
      </c>
      <c r="E123" t="s">
        <v>8221</v>
      </c>
      <c r="F123">
        <v>0</v>
      </c>
    </row>
    <row r="124" spans="2:6" x14ac:dyDescent="0.3">
      <c r="B124" t="s">
        <v>8219</v>
      </c>
      <c r="C124">
        <v>202</v>
      </c>
      <c r="E124" t="s">
        <v>8221</v>
      </c>
      <c r="F124">
        <v>0</v>
      </c>
    </row>
    <row r="125" spans="2:6" x14ac:dyDescent="0.3">
      <c r="B125" t="s">
        <v>8219</v>
      </c>
      <c r="C125">
        <v>328</v>
      </c>
      <c r="E125" t="s">
        <v>8221</v>
      </c>
      <c r="F125">
        <v>11</v>
      </c>
    </row>
    <row r="126" spans="2:6" x14ac:dyDescent="0.3">
      <c r="B126" t="s">
        <v>8219</v>
      </c>
      <c r="C126">
        <v>84</v>
      </c>
      <c r="E126" t="s">
        <v>8221</v>
      </c>
      <c r="F126">
        <v>1</v>
      </c>
    </row>
    <row r="127" spans="2:6" x14ac:dyDescent="0.3">
      <c r="B127" t="s">
        <v>8219</v>
      </c>
      <c r="C127">
        <v>96</v>
      </c>
      <c r="E127" t="s">
        <v>8221</v>
      </c>
      <c r="F127">
        <v>8</v>
      </c>
    </row>
    <row r="128" spans="2:6" x14ac:dyDescent="0.3">
      <c r="B128" t="s">
        <v>8219</v>
      </c>
      <c r="C128">
        <v>223</v>
      </c>
      <c r="E128" t="s">
        <v>8221</v>
      </c>
      <c r="F128">
        <v>5</v>
      </c>
    </row>
    <row r="129" spans="2:6" x14ac:dyDescent="0.3">
      <c r="B129" t="s">
        <v>8219</v>
      </c>
      <c r="C129">
        <v>62</v>
      </c>
      <c r="E129" t="s">
        <v>8221</v>
      </c>
      <c r="F129">
        <v>39</v>
      </c>
    </row>
    <row r="130" spans="2:6" x14ac:dyDescent="0.3">
      <c r="B130" t="s">
        <v>8219</v>
      </c>
      <c r="C130">
        <v>146</v>
      </c>
      <c r="E130" t="s">
        <v>8221</v>
      </c>
      <c r="F130">
        <v>0</v>
      </c>
    </row>
    <row r="131" spans="2:6" x14ac:dyDescent="0.3">
      <c r="B131" t="s">
        <v>8219</v>
      </c>
      <c r="C131">
        <v>235</v>
      </c>
      <c r="E131" t="s">
        <v>8221</v>
      </c>
      <c r="F131">
        <v>0</v>
      </c>
    </row>
    <row r="132" spans="2:6" x14ac:dyDescent="0.3">
      <c r="B132" t="s">
        <v>8219</v>
      </c>
      <c r="C132">
        <v>437</v>
      </c>
      <c r="E132" t="s">
        <v>8221</v>
      </c>
      <c r="F132">
        <v>2</v>
      </c>
    </row>
    <row r="133" spans="2:6" x14ac:dyDescent="0.3">
      <c r="B133" t="s">
        <v>8219</v>
      </c>
      <c r="C133">
        <v>77</v>
      </c>
      <c r="E133" t="s">
        <v>8221</v>
      </c>
      <c r="F133">
        <v>170</v>
      </c>
    </row>
    <row r="134" spans="2:6" x14ac:dyDescent="0.3">
      <c r="B134" t="s">
        <v>8219</v>
      </c>
      <c r="C134">
        <v>108</v>
      </c>
      <c r="E134" t="s">
        <v>8221</v>
      </c>
      <c r="F134">
        <v>5</v>
      </c>
    </row>
    <row r="135" spans="2:6" x14ac:dyDescent="0.3">
      <c r="B135" t="s">
        <v>8219</v>
      </c>
      <c r="C135">
        <v>7</v>
      </c>
      <c r="E135" t="s">
        <v>8221</v>
      </c>
      <c r="F135">
        <v>14</v>
      </c>
    </row>
    <row r="136" spans="2:6" x14ac:dyDescent="0.3">
      <c r="B136" t="s">
        <v>8219</v>
      </c>
      <c r="C136">
        <v>314</v>
      </c>
      <c r="E136" t="s">
        <v>8221</v>
      </c>
      <c r="F136">
        <v>1</v>
      </c>
    </row>
    <row r="137" spans="2:6" x14ac:dyDescent="0.3">
      <c r="B137" t="s">
        <v>8219</v>
      </c>
      <c r="C137">
        <v>188</v>
      </c>
      <c r="E137" t="s">
        <v>8221</v>
      </c>
      <c r="F137">
        <v>0</v>
      </c>
    </row>
    <row r="138" spans="2:6" x14ac:dyDescent="0.3">
      <c r="B138" t="s">
        <v>8219</v>
      </c>
      <c r="C138">
        <v>275</v>
      </c>
      <c r="E138" t="s">
        <v>8221</v>
      </c>
      <c r="F138">
        <v>124</v>
      </c>
    </row>
    <row r="139" spans="2:6" x14ac:dyDescent="0.3">
      <c r="B139" t="s">
        <v>8219</v>
      </c>
      <c r="C139">
        <v>560</v>
      </c>
      <c r="E139" t="s">
        <v>8221</v>
      </c>
      <c r="F139">
        <v>0</v>
      </c>
    </row>
    <row r="140" spans="2:6" x14ac:dyDescent="0.3">
      <c r="B140" t="s">
        <v>8219</v>
      </c>
      <c r="C140">
        <v>688</v>
      </c>
      <c r="E140" t="s">
        <v>8221</v>
      </c>
      <c r="F140">
        <v>0</v>
      </c>
    </row>
    <row r="141" spans="2:6" x14ac:dyDescent="0.3">
      <c r="B141" t="s">
        <v>8219</v>
      </c>
      <c r="C141">
        <v>942</v>
      </c>
      <c r="E141" t="s">
        <v>8221</v>
      </c>
      <c r="F141">
        <v>55</v>
      </c>
    </row>
    <row r="142" spans="2:6" x14ac:dyDescent="0.3">
      <c r="B142" t="s">
        <v>8219</v>
      </c>
      <c r="C142">
        <v>88</v>
      </c>
      <c r="E142" t="s">
        <v>8221</v>
      </c>
      <c r="F142">
        <v>140</v>
      </c>
    </row>
    <row r="143" spans="2:6" x14ac:dyDescent="0.3">
      <c r="B143" t="s">
        <v>8219</v>
      </c>
      <c r="C143">
        <v>220</v>
      </c>
      <c r="E143" t="s">
        <v>8221</v>
      </c>
      <c r="F143">
        <v>21</v>
      </c>
    </row>
    <row r="144" spans="2:6" x14ac:dyDescent="0.3">
      <c r="B144" t="s">
        <v>8219</v>
      </c>
      <c r="C144">
        <v>145</v>
      </c>
      <c r="E144" t="s">
        <v>8221</v>
      </c>
      <c r="F144">
        <v>1</v>
      </c>
    </row>
    <row r="145" spans="2:6" x14ac:dyDescent="0.3">
      <c r="B145" t="s">
        <v>8219</v>
      </c>
      <c r="C145">
        <v>963</v>
      </c>
      <c r="E145" t="s">
        <v>8221</v>
      </c>
      <c r="F145">
        <v>147</v>
      </c>
    </row>
    <row r="146" spans="2:6" x14ac:dyDescent="0.3">
      <c r="B146" t="s">
        <v>8219</v>
      </c>
      <c r="C146">
        <v>91</v>
      </c>
      <c r="E146" t="s">
        <v>8221</v>
      </c>
      <c r="F146">
        <v>11</v>
      </c>
    </row>
    <row r="147" spans="2:6" x14ac:dyDescent="0.3">
      <c r="B147" t="s">
        <v>8219</v>
      </c>
      <c r="C147">
        <v>58</v>
      </c>
      <c r="E147" t="s">
        <v>8221</v>
      </c>
      <c r="F147">
        <v>125</v>
      </c>
    </row>
    <row r="148" spans="2:6" x14ac:dyDescent="0.3">
      <c r="B148" t="s">
        <v>8219</v>
      </c>
      <c r="C148">
        <v>36</v>
      </c>
      <c r="E148" t="s">
        <v>8221</v>
      </c>
      <c r="F148">
        <v>1</v>
      </c>
    </row>
    <row r="149" spans="2:6" x14ac:dyDescent="0.3">
      <c r="B149" t="s">
        <v>8219</v>
      </c>
      <c r="C149">
        <v>165</v>
      </c>
      <c r="E149" t="s">
        <v>8221</v>
      </c>
      <c r="F149">
        <v>0</v>
      </c>
    </row>
    <row r="150" spans="2:6" x14ac:dyDescent="0.3">
      <c r="B150" t="s">
        <v>8219</v>
      </c>
      <c r="C150">
        <v>111</v>
      </c>
      <c r="E150" t="s">
        <v>8221</v>
      </c>
      <c r="F150">
        <v>0</v>
      </c>
    </row>
    <row r="151" spans="2:6" x14ac:dyDescent="0.3">
      <c r="B151" t="s">
        <v>8219</v>
      </c>
      <c r="C151">
        <v>1596</v>
      </c>
      <c r="E151" t="s">
        <v>8221</v>
      </c>
      <c r="F151">
        <v>3</v>
      </c>
    </row>
    <row r="152" spans="2:6" x14ac:dyDescent="0.3">
      <c r="B152" t="s">
        <v>8219</v>
      </c>
      <c r="C152">
        <v>61</v>
      </c>
      <c r="E152" t="s">
        <v>8221</v>
      </c>
      <c r="F152">
        <v>0</v>
      </c>
    </row>
    <row r="153" spans="2:6" x14ac:dyDescent="0.3">
      <c r="B153" t="s">
        <v>8219</v>
      </c>
      <c r="C153">
        <v>287</v>
      </c>
      <c r="E153" t="s">
        <v>8221</v>
      </c>
      <c r="F153">
        <v>0</v>
      </c>
    </row>
    <row r="154" spans="2:6" x14ac:dyDescent="0.3">
      <c r="B154" t="s">
        <v>8219</v>
      </c>
      <c r="C154">
        <v>65</v>
      </c>
      <c r="E154" t="s">
        <v>8221</v>
      </c>
      <c r="F154">
        <v>0</v>
      </c>
    </row>
    <row r="155" spans="2:6" x14ac:dyDescent="0.3">
      <c r="B155" t="s">
        <v>8219</v>
      </c>
      <c r="C155">
        <v>118</v>
      </c>
      <c r="E155" t="s">
        <v>8221</v>
      </c>
      <c r="F155">
        <v>0</v>
      </c>
    </row>
    <row r="156" spans="2:6" x14ac:dyDescent="0.3">
      <c r="B156" t="s">
        <v>8219</v>
      </c>
      <c r="C156">
        <v>113</v>
      </c>
      <c r="E156" t="s">
        <v>8221</v>
      </c>
      <c r="F156">
        <v>3</v>
      </c>
    </row>
    <row r="157" spans="2:6" x14ac:dyDescent="0.3">
      <c r="B157" t="s">
        <v>8219</v>
      </c>
      <c r="C157">
        <v>332</v>
      </c>
      <c r="E157" t="s">
        <v>8221</v>
      </c>
      <c r="F157">
        <v>0</v>
      </c>
    </row>
    <row r="158" spans="2:6" x14ac:dyDescent="0.3">
      <c r="B158" t="s">
        <v>8219</v>
      </c>
      <c r="C158">
        <v>62</v>
      </c>
      <c r="E158" t="s">
        <v>8221</v>
      </c>
      <c r="F158">
        <v>1</v>
      </c>
    </row>
    <row r="159" spans="2:6" x14ac:dyDescent="0.3">
      <c r="B159" t="s">
        <v>8219</v>
      </c>
      <c r="C159">
        <v>951</v>
      </c>
      <c r="E159" t="s">
        <v>8221</v>
      </c>
      <c r="F159">
        <v>3</v>
      </c>
    </row>
    <row r="160" spans="2:6" x14ac:dyDescent="0.3">
      <c r="B160" t="s">
        <v>8219</v>
      </c>
      <c r="C160">
        <v>415</v>
      </c>
      <c r="E160" t="s">
        <v>8221</v>
      </c>
      <c r="F160">
        <v>22</v>
      </c>
    </row>
    <row r="161" spans="2:6" x14ac:dyDescent="0.3">
      <c r="B161" t="s">
        <v>8219</v>
      </c>
      <c r="C161">
        <v>305</v>
      </c>
      <c r="E161" t="s">
        <v>8221</v>
      </c>
      <c r="F161">
        <v>26</v>
      </c>
    </row>
    <row r="162" spans="2:6" x14ac:dyDescent="0.3">
      <c r="B162" t="s">
        <v>8219</v>
      </c>
      <c r="C162">
        <v>2139</v>
      </c>
      <c r="E162" t="s">
        <v>8221</v>
      </c>
      <c r="F162">
        <v>4</v>
      </c>
    </row>
    <row r="163" spans="2:6" x14ac:dyDescent="0.3">
      <c r="B163" t="s">
        <v>8219</v>
      </c>
      <c r="C163">
        <v>79</v>
      </c>
      <c r="E163" t="s">
        <v>8221</v>
      </c>
      <c r="F163">
        <v>0</v>
      </c>
    </row>
    <row r="164" spans="2:6" x14ac:dyDescent="0.3">
      <c r="B164" t="s">
        <v>8219</v>
      </c>
      <c r="C164">
        <v>179</v>
      </c>
      <c r="E164" t="s">
        <v>8221</v>
      </c>
      <c r="F164">
        <v>4</v>
      </c>
    </row>
    <row r="165" spans="2:6" x14ac:dyDescent="0.3">
      <c r="B165" t="s">
        <v>8219</v>
      </c>
      <c r="C165">
        <v>202</v>
      </c>
      <c r="E165" t="s">
        <v>8221</v>
      </c>
      <c r="F165">
        <v>9</v>
      </c>
    </row>
    <row r="166" spans="2:6" x14ac:dyDescent="0.3">
      <c r="B166" t="s">
        <v>8219</v>
      </c>
      <c r="C166">
        <v>760</v>
      </c>
      <c r="E166" t="s">
        <v>8221</v>
      </c>
      <c r="F166">
        <v>5</v>
      </c>
    </row>
    <row r="167" spans="2:6" x14ac:dyDescent="0.3">
      <c r="B167" t="s">
        <v>8219</v>
      </c>
      <c r="C167">
        <v>563</v>
      </c>
      <c r="E167" t="s">
        <v>8221</v>
      </c>
      <c r="F167">
        <v>14</v>
      </c>
    </row>
    <row r="168" spans="2:6" x14ac:dyDescent="0.3">
      <c r="B168" t="s">
        <v>8219</v>
      </c>
      <c r="C168">
        <v>135</v>
      </c>
      <c r="E168" t="s">
        <v>8221</v>
      </c>
      <c r="F168">
        <v>1</v>
      </c>
    </row>
    <row r="169" spans="2:6" x14ac:dyDescent="0.3">
      <c r="B169" t="s">
        <v>8219</v>
      </c>
      <c r="C169">
        <v>290</v>
      </c>
      <c r="E169" t="s">
        <v>8221</v>
      </c>
      <c r="F169">
        <v>10</v>
      </c>
    </row>
    <row r="170" spans="2:6" x14ac:dyDescent="0.3">
      <c r="B170" t="s">
        <v>8219</v>
      </c>
      <c r="C170">
        <v>447</v>
      </c>
      <c r="E170" t="s">
        <v>8221</v>
      </c>
      <c r="F170">
        <v>3</v>
      </c>
    </row>
    <row r="171" spans="2:6" x14ac:dyDescent="0.3">
      <c r="B171" t="s">
        <v>8219</v>
      </c>
      <c r="C171">
        <v>232</v>
      </c>
      <c r="E171" t="s">
        <v>8221</v>
      </c>
      <c r="F171">
        <v>1</v>
      </c>
    </row>
    <row r="172" spans="2:6" x14ac:dyDescent="0.3">
      <c r="B172" t="s">
        <v>8219</v>
      </c>
      <c r="C172">
        <v>168</v>
      </c>
      <c r="E172" t="s">
        <v>8221</v>
      </c>
      <c r="F172">
        <v>0</v>
      </c>
    </row>
    <row r="173" spans="2:6" x14ac:dyDescent="0.3">
      <c r="B173" t="s">
        <v>8219</v>
      </c>
      <c r="C173">
        <v>128</v>
      </c>
      <c r="E173" t="s">
        <v>8221</v>
      </c>
      <c r="F173">
        <v>5</v>
      </c>
    </row>
    <row r="174" spans="2:6" x14ac:dyDescent="0.3">
      <c r="B174" t="s">
        <v>8219</v>
      </c>
      <c r="C174">
        <v>493</v>
      </c>
      <c r="E174" t="s">
        <v>8221</v>
      </c>
      <c r="F174">
        <v>2</v>
      </c>
    </row>
    <row r="175" spans="2:6" x14ac:dyDescent="0.3">
      <c r="B175" t="s">
        <v>8219</v>
      </c>
      <c r="C175">
        <v>131</v>
      </c>
      <c r="E175" t="s">
        <v>8221</v>
      </c>
      <c r="F175">
        <v>68</v>
      </c>
    </row>
    <row r="176" spans="2:6" x14ac:dyDescent="0.3">
      <c r="B176" t="s">
        <v>8219</v>
      </c>
      <c r="C176">
        <v>50</v>
      </c>
      <c r="E176" t="s">
        <v>8221</v>
      </c>
      <c r="F176">
        <v>3</v>
      </c>
    </row>
    <row r="177" spans="2:6" x14ac:dyDescent="0.3">
      <c r="B177" t="s">
        <v>8219</v>
      </c>
      <c r="C177">
        <v>665</v>
      </c>
      <c r="E177" t="s">
        <v>8221</v>
      </c>
      <c r="F177">
        <v>34</v>
      </c>
    </row>
    <row r="178" spans="2:6" x14ac:dyDescent="0.3">
      <c r="B178" t="s">
        <v>8219</v>
      </c>
      <c r="C178">
        <v>129</v>
      </c>
      <c r="E178" t="s">
        <v>8221</v>
      </c>
      <c r="F178">
        <v>0</v>
      </c>
    </row>
    <row r="179" spans="2:6" x14ac:dyDescent="0.3">
      <c r="B179" t="s">
        <v>8219</v>
      </c>
      <c r="C179">
        <v>142</v>
      </c>
      <c r="E179" t="s">
        <v>8221</v>
      </c>
      <c r="F179">
        <v>3</v>
      </c>
    </row>
    <row r="180" spans="2:6" x14ac:dyDescent="0.3">
      <c r="B180" t="s">
        <v>8219</v>
      </c>
      <c r="C180">
        <v>2436</v>
      </c>
      <c r="E180" t="s">
        <v>8221</v>
      </c>
      <c r="F180">
        <v>0</v>
      </c>
    </row>
    <row r="181" spans="2:6" x14ac:dyDescent="0.3">
      <c r="B181" t="s">
        <v>8219</v>
      </c>
      <c r="C181">
        <v>244</v>
      </c>
      <c r="E181" t="s">
        <v>8221</v>
      </c>
      <c r="F181">
        <v>70</v>
      </c>
    </row>
    <row r="182" spans="2:6" x14ac:dyDescent="0.3">
      <c r="B182" t="s">
        <v>8219</v>
      </c>
      <c r="C182">
        <v>298</v>
      </c>
      <c r="E182" t="s">
        <v>8221</v>
      </c>
      <c r="F182">
        <v>1</v>
      </c>
    </row>
    <row r="183" spans="2:6" x14ac:dyDescent="0.3">
      <c r="B183" t="s">
        <v>8219</v>
      </c>
      <c r="C183">
        <v>251</v>
      </c>
      <c r="E183" t="s">
        <v>8221</v>
      </c>
      <c r="F183">
        <v>1</v>
      </c>
    </row>
    <row r="184" spans="2:6" x14ac:dyDescent="0.3">
      <c r="B184" t="s">
        <v>8219</v>
      </c>
      <c r="C184">
        <v>108</v>
      </c>
      <c r="E184" t="s">
        <v>8221</v>
      </c>
      <c r="F184">
        <v>1</v>
      </c>
    </row>
    <row r="185" spans="2:6" x14ac:dyDescent="0.3">
      <c r="B185" t="s">
        <v>8219</v>
      </c>
      <c r="C185">
        <v>82</v>
      </c>
      <c r="E185" t="s">
        <v>8221</v>
      </c>
      <c r="F185">
        <v>2</v>
      </c>
    </row>
    <row r="186" spans="2:6" x14ac:dyDescent="0.3">
      <c r="B186" t="s">
        <v>8219</v>
      </c>
      <c r="C186">
        <v>74</v>
      </c>
      <c r="E186" t="s">
        <v>8221</v>
      </c>
      <c r="F186">
        <v>2</v>
      </c>
    </row>
    <row r="187" spans="2:6" x14ac:dyDescent="0.3">
      <c r="B187" t="s">
        <v>8219</v>
      </c>
      <c r="C187">
        <v>189</v>
      </c>
      <c r="E187" t="s">
        <v>8221</v>
      </c>
      <c r="F187">
        <v>34</v>
      </c>
    </row>
    <row r="188" spans="2:6" x14ac:dyDescent="0.3">
      <c r="B188" t="s">
        <v>8219</v>
      </c>
      <c r="C188">
        <v>80</v>
      </c>
      <c r="E188" t="s">
        <v>8221</v>
      </c>
      <c r="F188">
        <v>2</v>
      </c>
    </row>
    <row r="189" spans="2:6" x14ac:dyDescent="0.3">
      <c r="B189" t="s">
        <v>8219</v>
      </c>
      <c r="C189">
        <v>576</v>
      </c>
      <c r="E189" t="s">
        <v>8221</v>
      </c>
      <c r="F189">
        <v>0</v>
      </c>
    </row>
    <row r="190" spans="2:6" x14ac:dyDescent="0.3">
      <c r="B190" t="s">
        <v>8219</v>
      </c>
      <c r="C190">
        <v>202</v>
      </c>
      <c r="E190" t="s">
        <v>8221</v>
      </c>
      <c r="F190">
        <v>1</v>
      </c>
    </row>
    <row r="191" spans="2:6" x14ac:dyDescent="0.3">
      <c r="B191" t="s">
        <v>8219</v>
      </c>
      <c r="C191">
        <v>238</v>
      </c>
      <c r="E191" t="s">
        <v>8221</v>
      </c>
      <c r="F191">
        <v>8</v>
      </c>
    </row>
    <row r="192" spans="2:6" x14ac:dyDescent="0.3">
      <c r="B192" t="s">
        <v>8219</v>
      </c>
      <c r="C192">
        <v>36</v>
      </c>
      <c r="E192" t="s">
        <v>8221</v>
      </c>
      <c r="F192">
        <v>4</v>
      </c>
    </row>
    <row r="193" spans="2:6" x14ac:dyDescent="0.3">
      <c r="B193" t="s">
        <v>8219</v>
      </c>
      <c r="C193">
        <v>150</v>
      </c>
      <c r="E193" t="s">
        <v>8221</v>
      </c>
      <c r="F193">
        <v>28</v>
      </c>
    </row>
    <row r="194" spans="2:6" x14ac:dyDescent="0.3">
      <c r="B194" t="s">
        <v>8219</v>
      </c>
      <c r="C194">
        <v>146</v>
      </c>
      <c r="E194" t="s">
        <v>8221</v>
      </c>
      <c r="F194">
        <v>0</v>
      </c>
    </row>
    <row r="195" spans="2:6" x14ac:dyDescent="0.3">
      <c r="B195" t="s">
        <v>8219</v>
      </c>
      <c r="C195">
        <v>222</v>
      </c>
      <c r="E195" t="s">
        <v>8221</v>
      </c>
      <c r="F195">
        <v>6</v>
      </c>
    </row>
    <row r="196" spans="2:6" x14ac:dyDescent="0.3">
      <c r="B196" t="s">
        <v>8219</v>
      </c>
      <c r="C196">
        <v>120</v>
      </c>
      <c r="E196" t="s">
        <v>8221</v>
      </c>
      <c r="F196">
        <v>22</v>
      </c>
    </row>
    <row r="197" spans="2:6" x14ac:dyDescent="0.3">
      <c r="B197" t="s">
        <v>8219</v>
      </c>
      <c r="C197">
        <v>126</v>
      </c>
      <c r="E197" t="s">
        <v>8221</v>
      </c>
      <c r="F197">
        <v>0</v>
      </c>
    </row>
    <row r="198" spans="2:6" x14ac:dyDescent="0.3">
      <c r="B198" t="s">
        <v>8219</v>
      </c>
      <c r="C198">
        <v>158</v>
      </c>
      <c r="E198" t="s">
        <v>8221</v>
      </c>
      <c r="F198">
        <v>1</v>
      </c>
    </row>
    <row r="199" spans="2:6" x14ac:dyDescent="0.3">
      <c r="B199" t="s">
        <v>8219</v>
      </c>
      <c r="C199">
        <v>316</v>
      </c>
      <c r="E199" t="s">
        <v>8221</v>
      </c>
      <c r="F199">
        <v>20</v>
      </c>
    </row>
    <row r="200" spans="2:6" x14ac:dyDescent="0.3">
      <c r="B200" t="s">
        <v>8219</v>
      </c>
      <c r="C200">
        <v>284</v>
      </c>
      <c r="E200" t="s">
        <v>8221</v>
      </c>
      <c r="F200">
        <v>0</v>
      </c>
    </row>
    <row r="201" spans="2:6" x14ac:dyDescent="0.3">
      <c r="B201" t="s">
        <v>8219</v>
      </c>
      <c r="C201">
        <v>51</v>
      </c>
      <c r="E201" t="s">
        <v>8221</v>
      </c>
      <c r="F201">
        <v>1</v>
      </c>
    </row>
    <row r="202" spans="2:6" x14ac:dyDescent="0.3">
      <c r="B202" t="s">
        <v>8219</v>
      </c>
      <c r="C202">
        <v>158</v>
      </c>
      <c r="E202" t="s">
        <v>8221</v>
      </c>
      <c r="F202">
        <v>3</v>
      </c>
    </row>
    <row r="203" spans="2:6" x14ac:dyDescent="0.3">
      <c r="B203" t="s">
        <v>8219</v>
      </c>
      <c r="C203">
        <v>337</v>
      </c>
      <c r="E203" t="s">
        <v>8221</v>
      </c>
      <c r="F203">
        <v>2</v>
      </c>
    </row>
    <row r="204" spans="2:6" x14ac:dyDescent="0.3">
      <c r="B204" t="s">
        <v>8219</v>
      </c>
      <c r="C204">
        <v>186</v>
      </c>
      <c r="E204" t="s">
        <v>8221</v>
      </c>
      <c r="F204">
        <v>0</v>
      </c>
    </row>
    <row r="205" spans="2:6" x14ac:dyDescent="0.3">
      <c r="B205" t="s">
        <v>8219</v>
      </c>
      <c r="C205">
        <v>58</v>
      </c>
      <c r="E205" t="s">
        <v>8221</v>
      </c>
      <c r="F205">
        <v>2</v>
      </c>
    </row>
    <row r="206" spans="2:6" x14ac:dyDescent="0.3">
      <c r="B206" t="s">
        <v>8219</v>
      </c>
      <c r="C206">
        <v>82</v>
      </c>
      <c r="E206" t="s">
        <v>8221</v>
      </c>
      <c r="F206">
        <v>1</v>
      </c>
    </row>
    <row r="207" spans="2:6" x14ac:dyDescent="0.3">
      <c r="B207" t="s">
        <v>8219</v>
      </c>
      <c r="C207">
        <v>736</v>
      </c>
      <c r="E207" t="s">
        <v>8221</v>
      </c>
      <c r="F207">
        <v>0</v>
      </c>
    </row>
    <row r="208" spans="2:6" x14ac:dyDescent="0.3">
      <c r="B208" t="s">
        <v>8219</v>
      </c>
      <c r="C208">
        <v>1151</v>
      </c>
      <c r="E208" t="s">
        <v>8221</v>
      </c>
      <c r="F208">
        <v>1</v>
      </c>
    </row>
    <row r="209" spans="2:6" x14ac:dyDescent="0.3">
      <c r="B209" t="s">
        <v>8219</v>
      </c>
      <c r="C209">
        <v>34</v>
      </c>
      <c r="E209" t="s">
        <v>8221</v>
      </c>
      <c r="F209">
        <v>0</v>
      </c>
    </row>
    <row r="210" spans="2:6" x14ac:dyDescent="0.3">
      <c r="B210" t="s">
        <v>8219</v>
      </c>
      <c r="C210">
        <v>498</v>
      </c>
      <c r="E210" t="s">
        <v>8221</v>
      </c>
      <c r="F210">
        <v>5</v>
      </c>
    </row>
    <row r="211" spans="2:6" x14ac:dyDescent="0.3">
      <c r="B211" t="s">
        <v>8219</v>
      </c>
      <c r="C211">
        <v>167</v>
      </c>
      <c r="E211" t="s">
        <v>8221</v>
      </c>
      <c r="F211">
        <v>1</v>
      </c>
    </row>
    <row r="212" spans="2:6" x14ac:dyDescent="0.3">
      <c r="B212" t="s">
        <v>8219</v>
      </c>
      <c r="C212">
        <v>340</v>
      </c>
      <c r="E212" t="s">
        <v>8221</v>
      </c>
      <c r="F212">
        <v>1</v>
      </c>
    </row>
    <row r="213" spans="2:6" x14ac:dyDescent="0.3">
      <c r="B213" t="s">
        <v>8219</v>
      </c>
      <c r="C213">
        <v>438</v>
      </c>
      <c r="E213" t="s">
        <v>8221</v>
      </c>
      <c r="F213">
        <v>2</v>
      </c>
    </row>
    <row r="214" spans="2:6" x14ac:dyDescent="0.3">
      <c r="B214" t="s">
        <v>8219</v>
      </c>
      <c r="C214">
        <v>555</v>
      </c>
      <c r="E214" t="s">
        <v>8221</v>
      </c>
      <c r="F214">
        <v>0</v>
      </c>
    </row>
    <row r="215" spans="2:6" x14ac:dyDescent="0.3">
      <c r="B215" t="s">
        <v>8219</v>
      </c>
      <c r="C215">
        <v>266</v>
      </c>
      <c r="E215" t="s">
        <v>8221</v>
      </c>
      <c r="F215">
        <v>9</v>
      </c>
    </row>
    <row r="216" spans="2:6" x14ac:dyDescent="0.3">
      <c r="B216" t="s">
        <v>8219</v>
      </c>
      <c r="C216">
        <v>69</v>
      </c>
      <c r="E216" t="s">
        <v>8221</v>
      </c>
      <c r="F216">
        <v>4</v>
      </c>
    </row>
    <row r="217" spans="2:6" x14ac:dyDescent="0.3">
      <c r="B217" t="s">
        <v>8219</v>
      </c>
      <c r="C217">
        <v>80</v>
      </c>
      <c r="E217" t="s">
        <v>8221</v>
      </c>
      <c r="F217">
        <v>4</v>
      </c>
    </row>
    <row r="218" spans="2:6" x14ac:dyDescent="0.3">
      <c r="B218" t="s">
        <v>8219</v>
      </c>
      <c r="C218">
        <v>493</v>
      </c>
      <c r="E218" t="s">
        <v>8221</v>
      </c>
      <c r="F218">
        <v>1</v>
      </c>
    </row>
    <row r="219" spans="2:6" x14ac:dyDescent="0.3">
      <c r="B219" t="s">
        <v>8219</v>
      </c>
      <c r="C219">
        <v>31</v>
      </c>
      <c r="E219" t="s">
        <v>8221</v>
      </c>
      <c r="F219">
        <v>1</v>
      </c>
    </row>
    <row r="220" spans="2:6" x14ac:dyDescent="0.3">
      <c r="B220" t="s">
        <v>8219</v>
      </c>
      <c r="C220">
        <v>236</v>
      </c>
      <c r="E220" t="s">
        <v>8221</v>
      </c>
      <c r="F220">
        <v>7</v>
      </c>
    </row>
    <row r="221" spans="2:6" x14ac:dyDescent="0.3">
      <c r="B221" t="s">
        <v>8219</v>
      </c>
      <c r="C221">
        <v>89</v>
      </c>
      <c r="E221" t="s">
        <v>8221</v>
      </c>
      <c r="F221">
        <v>5</v>
      </c>
    </row>
    <row r="222" spans="2:6" x14ac:dyDescent="0.3">
      <c r="B222" t="s">
        <v>8219</v>
      </c>
      <c r="C222">
        <v>299</v>
      </c>
      <c r="E222" t="s">
        <v>8221</v>
      </c>
      <c r="F222">
        <v>1</v>
      </c>
    </row>
    <row r="223" spans="2:6" x14ac:dyDescent="0.3">
      <c r="B223" t="s">
        <v>8219</v>
      </c>
      <c r="C223">
        <v>55</v>
      </c>
      <c r="E223" t="s">
        <v>8221</v>
      </c>
      <c r="F223">
        <v>0</v>
      </c>
    </row>
    <row r="224" spans="2:6" x14ac:dyDescent="0.3">
      <c r="B224" t="s">
        <v>8219</v>
      </c>
      <c r="C224">
        <v>325</v>
      </c>
      <c r="E224" t="s">
        <v>8221</v>
      </c>
      <c r="F224">
        <v>0</v>
      </c>
    </row>
    <row r="225" spans="2:6" x14ac:dyDescent="0.3">
      <c r="B225" t="s">
        <v>8219</v>
      </c>
      <c r="C225">
        <v>524</v>
      </c>
      <c r="E225" t="s">
        <v>8221</v>
      </c>
      <c r="F225">
        <v>1</v>
      </c>
    </row>
    <row r="226" spans="2:6" x14ac:dyDescent="0.3">
      <c r="B226" t="s">
        <v>8219</v>
      </c>
      <c r="C226">
        <v>285</v>
      </c>
      <c r="E226" t="s">
        <v>8221</v>
      </c>
      <c r="F226">
        <v>2</v>
      </c>
    </row>
    <row r="227" spans="2:6" x14ac:dyDescent="0.3">
      <c r="B227" t="s">
        <v>8219</v>
      </c>
      <c r="C227">
        <v>179</v>
      </c>
      <c r="E227" t="s">
        <v>8221</v>
      </c>
      <c r="F227">
        <v>0</v>
      </c>
    </row>
    <row r="228" spans="2:6" x14ac:dyDescent="0.3">
      <c r="B228" t="s">
        <v>8219</v>
      </c>
      <c r="C228">
        <v>188</v>
      </c>
      <c r="E228" t="s">
        <v>8221</v>
      </c>
      <c r="F228">
        <v>4</v>
      </c>
    </row>
    <row r="229" spans="2:6" x14ac:dyDescent="0.3">
      <c r="B229" t="s">
        <v>8219</v>
      </c>
      <c r="C229">
        <v>379</v>
      </c>
      <c r="E229" t="s">
        <v>8221</v>
      </c>
      <c r="F229">
        <v>7</v>
      </c>
    </row>
    <row r="230" spans="2:6" x14ac:dyDescent="0.3">
      <c r="B230" t="s">
        <v>8219</v>
      </c>
      <c r="C230">
        <v>119</v>
      </c>
      <c r="E230" t="s">
        <v>8221</v>
      </c>
      <c r="F230">
        <v>2</v>
      </c>
    </row>
    <row r="231" spans="2:6" x14ac:dyDescent="0.3">
      <c r="B231" t="s">
        <v>8219</v>
      </c>
      <c r="C231">
        <v>167</v>
      </c>
      <c r="E231" t="s">
        <v>8221</v>
      </c>
      <c r="F231">
        <v>1</v>
      </c>
    </row>
    <row r="232" spans="2:6" x14ac:dyDescent="0.3">
      <c r="B232" t="s">
        <v>8219</v>
      </c>
      <c r="C232">
        <v>221</v>
      </c>
      <c r="E232" t="s">
        <v>8221</v>
      </c>
      <c r="F232">
        <v>9</v>
      </c>
    </row>
    <row r="233" spans="2:6" x14ac:dyDescent="0.3">
      <c r="B233" t="s">
        <v>8219</v>
      </c>
      <c r="C233">
        <v>964</v>
      </c>
      <c r="E233" t="s">
        <v>8221</v>
      </c>
      <c r="F233">
        <v>2</v>
      </c>
    </row>
    <row r="234" spans="2:6" x14ac:dyDescent="0.3">
      <c r="B234" t="s">
        <v>8219</v>
      </c>
      <c r="C234">
        <v>286</v>
      </c>
      <c r="E234" t="s">
        <v>8221</v>
      </c>
      <c r="F234">
        <v>1</v>
      </c>
    </row>
    <row r="235" spans="2:6" x14ac:dyDescent="0.3">
      <c r="B235" t="s">
        <v>8219</v>
      </c>
      <c r="C235">
        <v>613</v>
      </c>
      <c r="E235" t="s">
        <v>8221</v>
      </c>
      <c r="F235">
        <v>7</v>
      </c>
    </row>
    <row r="236" spans="2:6" x14ac:dyDescent="0.3">
      <c r="B236" t="s">
        <v>8219</v>
      </c>
      <c r="C236">
        <v>29</v>
      </c>
      <c r="E236" t="s">
        <v>8221</v>
      </c>
      <c r="F236">
        <v>2</v>
      </c>
    </row>
    <row r="237" spans="2:6" x14ac:dyDescent="0.3">
      <c r="B237" t="s">
        <v>8219</v>
      </c>
      <c r="C237">
        <v>165</v>
      </c>
      <c r="E237" t="s">
        <v>8221</v>
      </c>
      <c r="F237">
        <v>8</v>
      </c>
    </row>
    <row r="238" spans="2:6" x14ac:dyDescent="0.3">
      <c r="B238" t="s">
        <v>8219</v>
      </c>
      <c r="C238">
        <v>97</v>
      </c>
      <c r="E238" t="s">
        <v>8221</v>
      </c>
      <c r="F238">
        <v>2</v>
      </c>
    </row>
    <row r="239" spans="2:6" x14ac:dyDescent="0.3">
      <c r="B239" t="s">
        <v>8219</v>
      </c>
      <c r="C239">
        <v>303</v>
      </c>
      <c r="E239" t="s">
        <v>8221</v>
      </c>
      <c r="F239">
        <v>2</v>
      </c>
    </row>
    <row r="240" spans="2:6" x14ac:dyDescent="0.3">
      <c r="B240" t="s">
        <v>8219</v>
      </c>
      <c r="C240">
        <v>267</v>
      </c>
      <c r="E240" t="s">
        <v>8221</v>
      </c>
      <c r="F240">
        <v>7</v>
      </c>
    </row>
    <row r="241" spans="2:6" x14ac:dyDescent="0.3">
      <c r="B241" t="s">
        <v>8219</v>
      </c>
      <c r="C241">
        <v>302</v>
      </c>
      <c r="E241" t="s">
        <v>8221</v>
      </c>
      <c r="F241">
        <v>2</v>
      </c>
    </row>
    <row r="242" spans="2:6" x14ac:dyDescent="0.3">
      <c r="B242" t="s">
        <v>8219</v>
      </c>
      <c r="C242">
        <v>87</v>
      </c>
      <c r="E242" t="s">
        <v>8221</v>
      </c>
      <c r="F242">
        <v>18</v>
      </c>
    </row>
    <row r="243" spans="2:6" x14ac:dyDescent="0.3">
      <c r="B243" t="s">
        <v>8219</v>
      </c>
      <c r="C243">
        <v>354</v>
      </c>
      <c r="E243" t="s">
        <v>8221</v>
      </c>
      <c r="F243">
        <v>9</v>
      </c>
    </row>
    <row r="244" spans="2:6" x14ac:dyDescent="0.3">
      <c r="B244" t="s">
        <v>8219</v>
      </c>
      <c r="C244">
        <v>86</v>
      </c>
      <c r="E244" t="s">
        <v>8221</v>
      </c>
      <c r="F244">
        <v>4</v>
      </c>
    </row>
    <row r="245" spans="2:6" x14ac:dyDescent="0.3">
      <c r="B245" t="s">
        <v>8219</v>
      </c>
      <c r="C245">
        <v>26</v>
      </c>
      <c r="E245" t="s">
        <v>8221</v>
      </c>
      <c r="F245">
        <v>7</v>
      </c>
    </row>
    <row r="246" spans="2:6" x14ac:dyDescent="0.3">
      <c r="B246" t="s">
        <v>8219</v>
      </c>
      <c r="C246">
        <v>113</v>
      </c>
      <c r="E246" t="s">
        <v>8221</v>
      </c>
      <c r="F246">
        <v>29</v>
      </c>
    </row>
    <row r="247" spans="2:6" x14ac:dyDescent="0.3">
      <c r="B247" t="s">
        <v>8219</v>
      </c>
      <c r="C247">
        <v>65</v>
      </c>
      <c r="E247" t="s">
        <v>8221</v>
      </c>
      <c r="F247">
        <v>12</v>
      </c>
    </row>
    <row r="248" spans="2:6" x14ac:dyDescent="0.3">
      <c r="B248" t="s">
        <v>8219</v>
      </c>
      <c r="C248">
        <v>134</v>
      </c>
      <c r="E248" t="s">
        <v>8221</v>
      </c>
      <c r="F248">
        <v>4</v>
      </c>
    </row>
    <row r="249" spans="2:6" x14ac:dyDescent="0.3">
      <c r="B249" t="s">
        <v>8219</v>
      </c>
      <c r="C249">
        <v>119</v>
      </c>
      <c r="E249" t="s">
        <v>8221</v>
      </c>
      <c r="F249">
        <v>28</v>
      </c>
    </row>
    <row r="250" spans="2:6" x14ac:dyDescent="0.3">
      <c r="B250" t="s">
        <v>8219</v>
      </c>
      <c r="C250">
        <v>159</v>
      </c>
      <c r="E250" t="s">
        <v>8221</v>
      </c>
      <c r="F250">
        <v>25</v>
      </c>
    </row>
    <row r="251" spans="2:6" x14ac:dyDescent="0.3">
      <c r="B251" t="s">
        <v>8219</v>
      </c>
      <c r="C251">
        <v>167</v>
      </c>
      <c r="E251" t="s">
        <v>8221</v>
      </c>
      <c r="F251">
        <v>28</v>
      </c>
    </row>
    <row r="252" spans="2:6" x14ac:dyDescent="0.3">
      <c r="B252" t="s">
        <v>8219</v>
      </c>
      <c r="C252">
        <v>43</v>
      </c>
      <c r="E252" t="s">
        <v>8221</v>
      </c>
      <c r="F252">
        <v>310</v>
      </c>
    </row>
    <row r="253" spans="2:6" x14ac:dyDescent="0.3">
      <c r="B253" t="s">
        <v>8219</v>
      </c>
      <c r="C253">
        <v>1062</v>
      </c>
      <c r="E253" t="s">
        <v>8221</v>
      </c>
      <c r="F253">
        <v>15</v>
      </c>
    </row>
    <row r="254" spans="2:6" x14ac:dyDescent="0.3">
      <c r="B254" t="s">
        <v>8219</v>
      </c>
      <c r="C254">
        <v>9</v>
      </c>
      <c r="E254" t="s">
        <v>8221</v>
      </c>
      <c r="F254">
        <v>215</v>
      </c>
    </row>
    <row r="255" spans="2:6" x14ac:dyDescent="0.3">
      <c r="B255" t="s">
        <v>8219</v>
      </c>
      <c r="C255">
        <v>89</v>
      </c>
      <c r="E255" t="s">
        <v>8221</v>
      </c>
      <c r="F255">
        <v>3</v>
      </c>
    </row>
    <row r="256" spans="2:6" x14ac:dyDescent="0.3">
      <c r="B256" t="s">
        <v>8219</v>
      </c>
      <c r="C256">
        <v>174</v>
      </c>
      <c r="E256" t="s">
        <v>8221</v>
      </c>
      <c r="F256">
        <v>2</v>
      </c>
    </row>
    <row r="257" spans="2:6" x14ac:dyDescent="0.3">
      <c r="B257" t="s">
        <v>8219</v>
      </c>
      <c r="C257">
        <v>14</v>
      </c>
      <c r="E257" t="s">
        <v>8221</v>
      </c>
      <c r="F257">
        <v>26</v>
      </c>
    </row>
    <row r="258" spans="2:6" x14ac:dyDescent="0.3">
      <c r="B258" t="s">
        <v>8219</v>
      </c>
      <c r="C258">
        <v>48</v>
      </c>
      <c r="E258" t="s">
        <v>8221</v>
      </c>
      <c r="F258">
        <v>24</v>
      </c>
    </row>
    <row r="259" spans="2:6" x14ac:dyDescent="0.3">
      <c r="B259" t="s">
        <v>8219</v>
      </c>
      <c r="C259">
        <v>133</v>
      </c>
      <c r="E259" t="s">
        <v>8221</v>
      </c>
      <c r="F259">
        <v>96</v>
      </c>
    </row>
    <row r="260" spans="2:6" x14ac:dyDescent="0.3">
      <c r="B260" t="s">
        <v>8219</v>
      </c>
      <c r="C260">
        <v>83</v>
      </c>
      <c r="E260" t="s">
        <v>8221</v>
      </c>
      <c r="F260">
        <v>17</v>
      </c>
    </row>
    <row r="261" spans="2:6" x14ac:dyDescent="0.3">
      <c r="B261" t="s">
        <v>8219</v>
      </c>
      <c r="C261">
        <v>149</v>
      </c>
      <c r="E261" t="s">
        <v>8221</v>
      </c>
      <c r="F261">
        <v>94</v>
      </c>
    </row>
    <row r="262" spans="2:6" x14ac:dyDescent="0.3">
      <c r="B262" t="s">
        <v>8219</v>
      </c>
      <c r="C262">
        <v>49</v>
      </c>
      <c r="E262" t="s">
        <v>8221</v>
      </c>
      <c r="F262">
        <v>129</v>
      </c>
    </row>
    <row r="263" spans="2:6" x14ac:dyDescent="0.3">
      <c r="B263" t="s">
        <v>8219</v>
      </c>
      <c r="C263">
        <v>251</v>
      </c>
      <c r="E263" t="s">
        <v>8221</v>
      </c>
      <c r="F263">
        <v>1</v>
      </c>
    </row>
    <row r="264" spans="2:6" x14ac:dyDescent="0.3">
      <c r="B264" t="s">
        <v>8219</v>
      </c>
      <c r="C264">
        <v>22</v>
      </c>
      <c r="E264" t="s">
        <v>8221</v>
      </c>
      <c r="F264">
        <v>4</v>
      </c>
    </row>
    <row r="265" spans="2:6" x14ac:dyDescent="0.3">
      <c r="B265" t="s">
        <v>8219</v>
      </c>
      <c r="C265">
        <v>48</v>
      </c>
      <c r="E265" t="s">
        <v>8221</v>
      </c>
      <c r="F265">
        <v>3</v>
      </c>
    </row>
    <row r="266" spans="2:6" x14ac:dyDescent="0.3">
      <c r="B266" t="s">
        <v>8219</v>
      </c>
      <c r="C266">
        <v>383</v>
      </c>
      <c r="E266" t="s">
        <v>8221</v>
      </c>
      <c r="F266">
        <v>135</v>
      </c>
    </row>
    <row r="267" spans="2:6" x14ac:dyDescent="0.3">
      <c r="B267" t="s">
        <v>8219</v>
      </c>
      <c r="C267">
        <v>237</v>
      </c>
      <c r="E267" t="s">
        <v>8221</v>
      </c>
      <c r="F267">
        <v>10</v>
      </c>
    </row>
    <row r="268" spans="2:6" x14ac:dyDescent="0.3">
      <c r="B268" t="s">
        <v>8219</v>
      </c>
      <c r="C268">
        <v>13</v>
      </c>
      <c r="E268" t="s">
        <v>8221</v>
      </c>
      <c r="F268">
        <v>0</v>
      </c>
    </row>
    <row r="269" spans="2:6" x14ac:dyDescent="0.3">
      <c r="B269" t="s">
        <v>8219</v>
      </c>
      <c r="C269">
        <v>562</v>
      </c>
      <c r="E269" t="s">
        <v>8221</v>
      </c>
      <c r="F269">
        <v>6</v>
      </c>
    </row>
    <row r="270" spans="2:6" x14ac:dyDescent="0.3">
      <c r="B270" t="s">
        <v>8219</v>
      </c>
      <c r="C270">
        <v>71</v>
      </c>
      <c r="E270" t="s">
        <v>8221</v>
      </c>
      <c r="F270">
        <v>36</v>
      </c>
    </row>
    <row r="271" spans="2:6" x14ac:dyDescent="0.3">
      <c r="B271" t="s">
        <v>8219</v>
      </c>
      <c r="C271">
        <v>1510</v>
      </c>
      <c r="E271" t="s">
        <v>8221</v>
      </c>
      <c r="F271">
        <v>336</v>
      </c>
    </row>
    <row r="272" spans="2:6" x14ac:dyDescent="0.3">
      <c r="B272" t="s">
        <v>8219</v>
      </c>
      <c r="C272">
        <v>14</v>
      </c>
      <c r="E272" t="s">
        <v>8221</v>
      </c>
      <c r="F272">
        <v>34</v>
      </c>
    </row>
    <row r="273" spans="2:6" x14ac:dyDescent="0.3">
      <c r="B273" t="s">
        <v>8219</v>
      </c>
      <c r="C273">
        <v>193</v>
      </c>
      <c r="E273" t="s">
        <v>8221</v>
      </c>
      <c r="F273">
        <v>10</v>
      </c>
    </row>
    <row r="274" spans="2:6" x14ac:dyDescent="0.3">
      <c r="B274" t="s">
        <v>8219</v>
      </c>
      <c r="C274">
        <v>206</v>
      </c>
      <c r="E274" t="s">
        <v>8221</v>
      </c>
      <c r="F274">
        <v>201</v>
      </c>
    </row>
    <row r="275" spans="2:6" x14ac:dyDescent="0.3">
      <c r="B275" t="s">
        <v>8219</v>
      </c>
      <c r="C275">
        <v>351</v>
      </c>
      <c r="E275" t="s">
        <v>8221</v>
      </c>
      <c r="F275">
        <v>296</v>
      </c>
    </row>
    <row r="276" spans="2:6" x14ac:dyDescent="0.3">
      <c r="B276" t="s">
        <v>8219</v>
      </c>
      <c r="C276">
        <v>50</v>
      </c>
      <c r="E276" t="s">
        <v>8221</v>
      </c>
      <c r="F276">
        <v>7</v>
      </c>
    </row>
    <row r="277" spans="2:6" x14ac:dyDescent="0.3">
      <c r="B277" t="s">
        <v>8219</v>
      </c>
      <c r="C277">
        <v>184</v>
      </c>
      <c r="E277" t="s">
        <v>8221</v>
      </c>
      <c r="F277">
        <v>7</v>
      </c>
    </row>
    <row r="278" spans="2:6" x14ac:dyDescent="0.3">
      <c r="B278" t="s">
        <v>8219</v>
      </c>
      <c r="C278">
        <v>196</v>
      </c>
      <c r="E278" t="s">
        <v>8221</v>
      </c>
      <c r="F278">
        <v>1</v>
      </c>
    </row>
    <row r="279" spans="2:6" x14ac:dyDescent="0.3">
      <c r="B279" t="s">
        <v>8219</v>
      </c>
      <c r="C279">
        <v>229</v>
      </c>
      <c r="E279" t="s">
        <v>8221</v>
      </c>
      <c r="F279">
        <v>114</v>
      </c>
    </row>
    <row r="280" spans="2:6" x14ac:dyDescent="0.3">
      <c r="B280" t="s">
        <v>8219</v>
      </c>
      <c r="C280">
        <v>67</v>
      </c>
      <c r="E280" t="s">
        <v>8221</v>
      </c>
      <c r="F280">
        <v>29</v>
      </c>
    </row>
    <row r="281" spans="2:6" x14ac:dyDescent="0.3">
      <c r="B281" t="s">
        <v>8219</v>
      </c>
      <c r="C281">
        <v>95</v>
      </c>
      <c r="E281" t="s">
        <v>8221</v>
      </c>
      <c r="F281">
        <v>890</v>
      </c>
    </row>
    <row r="282" spans="2:6" x14ac:dyDescent="0.3">
      <c r="B282" t="s">
        <v>8219</v>
      </c>
      <c r="C282">
        <v>62</v>
      </c>
      <c r="E282" t="s">
        <v>8221</v>
      </c>
      <c r="F282">
        <v>31</v>
      </c>
    </row>
    <row r="283" spans="2:6" x14ac:dyDescent="0.3">
      <c r="B283" t="s">
        <v>8219</v>
      </c>
      <c r="C283">
        <v>73</v>
      </c>
      <c r="E283" t="s">
        <v>8221</v>
      </c>
      <c r="F283">
        <v>21</v>
      </c>
    </row>
    <row r="284" spans="2:6" x14ac:dyDescent="0.3">
      <c r="B284" t="s">
        <v>8219</v>
      </c>
      <c r="C284">
        <v>43</v>
      </c>
      <c r="E284" t="s">
        <v>8221</v>
      </c>
      <c r="F284">
        <v>37</v>
      </c>
    </row>
    <row r="285" spans="2:6" x14ac:dyDescent="0.3">
      <c r="B285" t="s">
        <v>8219</v>
      </c>
      <c r="C285">
        <v>70</v>
      </c>
      <c r="E285" t="s">
        <v>8221</v>
      </c>
      <c r="F285">
        <v>7</v>
      </c>
    </row>
    <row r="286" spans="2:6" x14ac:dyDescent="0.3">
      <c r="B286" t="s">
        <v>8219</v>
      </c>
      <c r="C286">
        <v>271</v>
      </c>
      <c r="E286" t="s">
        <v>8221</v>
      </c>
      <c r="F286">
        <v>4</v>
      </c>
    </row>
    <row r="287" spans="2:6" x14ac:dyDescent="0.3">
      <c r="B287" t="s">
        <v>8219</v>
      </c>
      <c r="C287">
        <v>55</v>
      </c>
      <c r="E287" t="s">
        <v>8221</v>
      </c>
      <c r="F287">
        <v>5</v>
      </c>
    </row>
    <row r="288" spans="2:6" x14ac:dyDescent="0.3">
      <c r="B288" t="s">
        <v>8219</v>
      </c>
      <c r="C288">
        <v>35</v>
      </c>
      <c r="E288" t="s">
        <v>8221</v>
      </c>
      <c r="F288">
        <v>0</v>
      </c>
    </row>
    <row r="289" spans="2:6" x14ac:dyDescent="0.3">
      <c r="B289" t="s">
        <v>8219</v>
      </c>
      <c r="C289">
        <v>22</v>
      </c>
      <c r="E289" t="s">
        <v>8221</v>
      </c>
      <c r="F289">
        <v>456</v>
      </c>
    </row>
    <row r="290" spans="2:6" x14ac:dyDescent="0.3">
      <c r="B290" t="s">
        <v>8219</v>
      </c>
      <c r="C290">
        <v>38</v>
      </c>
      <c r="E290" t="s">
        <v>8221</v>
      </c>
      <c r="F290">
        <v>369</v>
      </c>
    </row>
    <row r="291" spans="2:6" x14ac:dyDescent="0.3">
      <c r="B291" t="s">
        <v>8219</v>
      </c>
      <c r="C291">
        <v>15</v>
      </c>
      <c r="E291" t="s">
        <v>8221</v>
      </c>
      <c r="F291">
        <v>2</v>
      </c>
    </row>
    <row r="292" spans="2:6" x14ac:dyDescent="0.3">
      <c r="B292" t="s">
        <v>8219</v>
      </c>
      <c r="C292">
        <v>7</v>
      </c>
      <c r="E292" t="s">
        <v>8221</v>
      </c>
      <c r="F292">
        <v>0</v>
      </c>
    </row>
    <row r="293" spans="2:6" x14ac:dyDescent="0.3">
      <c r="B293" t="s">
        <v>8219</v>
      </c>
      <c r="C293">
        <v>241</v>
      </c>
      <c r="E293" t="s">
        <v>8221</v>
      </c>
      <c r="F293">
        <v>338</v>
      </c>
    </row>
    <row r="294" spans="2:6" x14ac:dyDescent="0.3">
      <c r="B294" t="s">
        <v>8219</v>
      </c>
      <c r="C294">
        <v>55</v>
      </c>
      <c r="E294" t="s">
        <v>8221</v>
      </c>
      <c r="F294">
        <v>4</v>
      </c>
    </row>
    <row r="295" spans="2:6" x14ac:dyDescent="0.3">
      <c r="B295" t="s">
        <v>8219</v>
      </c>
      <c r="C295">
        <v>171</v>
      </c>
      <c r="E295" t="s">
        <v>8221</v>
      </c>
      <c r="F295">
        <v>1</v>
      </c>
    </row>
    <row r="296" spans="2:6" x14ac:dyDescent="0.3">
      <c r="B296" t="s">
        <v>8219</v>
      </c>
      <c r="C296">
        <v>208</v>
      </c>
      <c r="E296" t="s">
        <v>8221</v>
      </c>
      <c r="F296">
        <v>28</v>
      </c>
    </row>
    <row r="297" spans="2:6" x14ac:dyDescent="0.3">
      <c r="B297" t="s">
        <v>8219</v>
      </c>
      <c r="C297">
        <v>21</v>
      </c>
      <c r="E297" t="s">
        <v>8221</v>
      </c>
      <c r="F297">
        <v>12</v>
      </c>
    </row>
    <row r="298" spans="2:6" x14ac:dyDescent="0.3">
      <c r="B298" t="s">
        <v>8219</v>
      </c>
      <c r="C298">
        <v>25</v>
      </c>
      <c r="E298" t="s">
        <v>8221</v>
      </c>
      <c r="F298">
        <v>16</v>
      </c>
    </row>
    <row r="299" spans="2:6" x14ac:dyDescent="0.3">
      <c r="B299" t="s">
        <v>8219</v>
      </c>
      <c r="C299">
        <v>52</v>
      </c>
      <c r="E299" t="s">
        <v>8221</v>
      </c>
      <c r="F299">
        <v>4</v>
      </c>
    </row>
    <row r="300" spans="2:6" x14ac:dyDescent="0.3">
      <c r="B300" t="s">
        <v>8219</v>
      </c>
      <c r="C300">
        <v>104</v>
      </c>
      <c r="E300" t="s">
        <v>8221</v>
      </c>
      <c r="F300">
        <v>4</v>
      </c>
    </row>
    <row r="301" spans="2:6" x14ac:dyDescent="0.3">
      <c r="B301" t="s">
        <v>8219</v>
      </c>
      <c r="C301">
        <v>73</v>
      </c>
      <c r="E301" t="s">
        <v>8221</v>
      </c>
      <c r="F301">
        <v>10</v>
      </c>
    </row>
    <row r="302" spans="2:6" x14ac:dyDescent="0.3">
      <c r="B302" t="s">
        <v>8219</v>
      </c>
      <c r="C302">
        <v>34</v>
      </c>
      <c r="E302" t="s">
        <v>8221</v>
      </c>
      <c r="F302">
        <v>0</v>
      </c>
    </row>
    <row r="303" spans="2:6" x14ac:dyDescent="0.3">
      <c r="B303" t="s">
        <v>8219</v>
      </c>
      <c r="C303">
        <v>56</v>
      </c>
      <c r="E303" t="s">
        <v>8221</v>
      </c>
      <c r="F303">
        <v>6</v>
      </c>
    </row>
    <row r="304" spans="2:6" x14ac:dyDescent="0.3">
      <c r="B304" t="s">
        <v>8219</v>
      </c>
      <c r="C304">
        <v>31</v>
      </c>
      <c r="E304" t="s">
        <v>8221</v>
      </c>
      <c r="F304">
        <v>0</v>
      </c>
    </row>
    <row r="305" spans="2:6" x14ac:dyDescent="0.3">
      <c r="B305" t="s">
        <v>8219</v>
      </c>
      <c r="C305">
        <v>84</v>
      </c>
      <c r="E305" t="s">
        <v>8221</v>
      </c>
      <c r="F305">
        <v>1</v>
      </c>
    </row>
    <row r="306" spans="2:6" x14ac:dyDescent="0.3">
      <c r="B306" t="s">
        <v>8219</v>
      </c>
      <c r="C306">
        <v>130</v>
      </c>
      <c r="E306" t="s">
        <v>8221</v>
      </c>
      <c r="F306">
        <v>0</v>
      </c>
    </row>
    <row r="307" spans="2:6" x14ac:dyDescent="0.3">
      <c r="B307" t="s">
        <v>8219</v>
      </c>
      <c r="C307">
        <v>12</v>
      </c>
      <c r="E307" t="s">
        <v>8221</v>
      </c>
      <c r="F307">
        <v>44</v>
      </c>
    </row>
    <row r="308" spans="2:6" x14ac:dyDescent="0.3">
      <c r="B308" t="s">
        <v>8219</v>
      </c>
      <c r="C308">
        <v>23</v>
      </c>
      <c r="E308" t="s">
        <v>8221</v>
      </c>
      <c r="F308">
        <v>0</v>
      </c>
    </row>
    <row r="309" spans="2:6" x14ac:dyDescent="0.3">
      <c r="B309" t="s">
        <v>8219</v>
      </c>
      <c r="C309">
        <v>158</v>
      </c>
      <c r="E309" t="s">
        <v>8221</v>
      </c>
      <c r="F309">
        <v>3</v>
      </c>
    </row>
    <row r="310" spans="2:6" x14ac:dyDescent="0.3">
      <c r="B310" t="s">
        <v>8219</v>
      </c>
      <c r="C310">
        <v>30</v>
      </c>
      <c r="E310" t="s">
        <v>8221</v>
      </c>
      <c r="F310">
        <v>0</v>
      </c>
    </row>
    <row r="311" spans="2:6" x14ac:dyDescent="0.3">
      <c r="B311" t="s">
        <v>8219</v>
      </c>
      <c r="C311">
        <v>18</v>
      </c>
      <c r="E311" t="s">
        <v>8221</v>
      </c>
      <c r="F311">
        <v>52</v>
      </c>
    </row>
    <row r="312" spans="2:6" x14ac:dyDescent="0.3">
      <c r="B312" t="s">
        <v>8219</v>
      </c>
      <c r="C312">
        <v>29</v>
      </c>
      <c r="E312" t="s">
        <v>8221</v>
      </c>
      <c r="F312">
        <v>0</v>
      </c>
    </row>
    <row r="313" spans="2:6" x14ac:dyDescent="0.3">
      <c r="B313" t="s">
        <v>8219</v>
      </c>
      <c r="C313">
        <v>31</v>
      </c>
      <c r="E313" t="s">
        <v>8221</v>
      </c>
      <c r="F313">
        <v>1</v>
      </c>
    </row>
    <row r="314" spans="2:6" x14ac:dyDescent="0.3">
      <c r="B314" t="s">
        <v>8219</v>
      </c>
      <c r="C314">
        <v>173</v>
      </c>
      <c r="E314" t="s">
        <v>8221</v>
      </c>
      <c r="F314">
        <v>1</v>
      </c>
    </row>
    <row r="315" spans="2:6" x14ac:dyDescent="0.3">
      <c r="B315" t="s">
        <v>8219</v>
      </c>
      <c r="C315">
        <v>17</v>
      </c>
      <c r="E315" t="s">
        <v>8221</v>
      </c>
      <c r="F315">
        <v>2</v>
      </c>
    </row>
    <row r="316" spans="2:6" x14ac:dyDescent="0.3">
      <c r="B316" t="s">
        <v>8219</v>
      </c>
      <c r="C316">
        <v>48</v>
      </c>
      <c r="E316" t="s">
        <v>8221</v>
      </c>
      <c r="F316">
        <v>9</v>
      </c>
    </row>
    <row r="317" spans="2:6" x14ac:dyDescent="0.3">
      <c r="B317" t="s">
        <v>8219</v>
      </c>
      <c r="C317">
        <v>59</v>
      </c>
      <c r="E317" t="s">
        <v>8221</v>
      </c>
      <c r="F317">
        <v>5</v>
      </c>
    </row>
    <row r="318" spans="2:6" x14ac:dyDescent="0.3">
      <c r="B318" t="s">
        <v>8219</v>
      </c>
      <c r="C318">
        <v>39</v>
      </c>
      <c r="E318" t="s">
        <v>8221</v>
      </c>
      <c r="F318">
        <v>57</v>
      </c>
    </row>
    <row r="319" spans="2:6" x14ac:dyDescent="0.3">
      <c r="B319" t="s">
        <v>8219</v>
      </c>
      <c r="C319">
        <v>59</v>
      </c>
      <c r="E319" t="s">
        <v>8221</v>
      </c>
      <c r="F319">
        <v>3</v>
      </c>
    </row>
    <row r="320" spans="2:6" x14ac:dyDescent="0.3">
      <c r="B320" t="s">
        <v>8219</v>
      </c>
      <c r="C320">
        <v>60</v>
      </c>
      <c r="E320" t="s">
        <v>8221</v>
      </c>
      <c r="F320">
        <v>1</v>
      </c>
    </row>
    <row r="321" spans="2:6" x14ac:dyDescent="0.3">
      <c r="B321" t="s">
        <v>8219</v>
      </c>
      <c r="C321">
        <v>20</v>
      </c>
      <c r="E321" t="s">
        <v>8221</v>
      </c>
      <c r="F321">
        <v>6</v>
      </c>
    </row>
    <row r="322" spans="2:6" x14ac:dyDescent="0.3">
      <c r="B322" t="s">
        <v>8219</v>
      </c>
      <c r="C322">
        <v>2</v>
      </c>
      <c r="E322" t="s">
        <v>8221</v>
      </c>
      <c r="F322">
        <v>48</v>
      </c>
    </row>
    <row r="323" spans="2:6" x14ac:dyDescent="0.3">
      <c r="B323" t="s">
        <v>8219</v>
      </c>
      <c r="C323">
        <v>315</v>
      </c>
      <c r="E323" t="s">
        <v>8221</v>
      </c>
      <c r="F323">
        <v>2</v>
      </c>
    </row>
    <row r="324" spans="2:6" x14ac:dyDescent="0.3">
      <c r="B324" t="s">
        <v>8219</v>
      </c>
      <c r="C324">
        <v>2174</v>
      </c>
      <c r="E324" t="s">
        <v>8221</v>
      </c>
      <c r="F324">
        <v>4</v>
      </c>
    </row>
    <row r="325" spans="2:6" x14ac:dyDescent="0.3">
      <c r="B325" t="s">
        <v>8219</v>
      </c>
      <c r="C325">
        <v>152</v>
      </c>
      <c r="E325" t="s">
        <v>8221</v>
      </c>
      <c r="F325">
        <v>5</v>
      </c>
    </row>
    <row r="326" spans="2:6" x14ac:dyDescent="0.3">
      <c r="B326" t="s">
        <v>8219</v>
      </c>
      <c r="C326">
        <v>1021</v>
      </c>
      <c r="E326" t="s">
        <v>8221</v>
      </c>
      <c r="F326">
        <v>79</v>
      </c>
    </row>
    <row r="327" spans="2:6" x14ac:dyDescent="0.3">
      <c r="B327" t="s">
        <v>8219</v>
      </c>
      <c r="C327">
        <v>237</v>
      </c>
      <c r="E327" t="s">
        <v>8221</v>
      </c>
      <c r="F327">
        <v>2</v>
      </c>
    </row>
    <row r="328" spans="2:6" x14ac:dyDescent="0.3">
      <c r="B328" t="s">
        <v>8219</v>
      </c>
      <c r="C328">
        <v>27</v>
      </c>
      <c r="E328" t="s">
        <v>8221</v>
      </c>
      <c r="F328">
        <v>11</v>
      </c>
    </row>
    <row r="329" spans="2:6" x14ac:dyDescent="0.3">
      <c r="B329" t="s">
        <v>8219</v>
      </c>
      <c r="C329">
        <v>17</v>
      </c>
      <c r="E329" t="s">
        <v>8221</v>
      </c>
      <c r="F329">
        <v>11</v>
      </c>
    </row>
    <row r="330" spans="2:6" x14ac:dyDescent="0.3">
      <c r="B330" t="s">
        <v>8219</v>
      </c>
      <c r="C330">
        <v>27</v>
      </c>
      <c r="E330" t="s">
        <v>8221</v>
      </c>
      <c r="F330">
        <v>1</v>
      </c>
    </row>
    <row r="331" spans="2:6" x14ac:dyDescent="0.3">
      <c r="B331" t="s">
        <v>8219</v>
      </c>
      <c r="C331">
        <v>82</v>
      </c>
      <c r="E331" t="s">
        <v>8221</v>
      </c>
      <c r="F331">
        <v>3</v>
      </c>
    </row>
    <row r="332" spans="2:6" x14ac:dyDescent="0.3">
      <c r="B332" t="s">
        <v>8219</v>
      </c>
      <c r="C332">
        <v>48</v>
      </c>
      <c r="E332" t="s">
        <v>8221</v>
      </c>
      <c r="F332">
        <v>5</v>
      </c>
    </row>
    <row r="333" spans="2:6" x14ac:dyDescent="0.3">
      <c r="B333" t="s">
        <v>8219</v>
      </c>
      <c r="C333">
        <v>105</v>
      </c>
      <c r="E333" t="s">
        <v>8221</v>
      </c>
      <c r="F333">
        <v>12</v>
      </c>
    </row>
    <row r="334" spans="2:6" x14ac:dyDescent="0.3">
      <c r="B334" t="s">
        <v>8219</v>
      </c>
      <c r="C334">
        <v>28</v>
      </c>
      <c r="E334" t="s">
        <v>8221</v>
      </c>
      <c r="F334">
        <v>2</v>
      </c>
    </row>
    <row r="335" spans="2:6" x14ac:dyDescent="0.3">
      <c r="B335" t="s">
        <v>8219</v>
      </c>
      <c r="C335">
        <v>1107</v>
      </c>
      <c r="E335" t="s">
        <v>8221</v>
      </c>
      <c r="F335">
        <v>5</v>
      </c>
    </row>
    <row r="336" spans="2:6" x14ac:dyDescent="0.3">
      <c r="B336" t="s">
        <v>8219</v>
      </c>
      <c r="C336">
        <v>1013</v>
      </c>
      <c r="E336" t="s">
        <v>8221</v>
      </c>
      <c r="F336">
        <v>21</v>
      </c>
    </row>
    <row r="337" spans="2:6" x14ac:dyDescent="0.3">
      <c r="B337" t="s">
        <v>8219</v>
      </c>
      <c r="C337">
        <v>274</v>
      </c>
      <c r="E337" t="s">
        <v>8221</v>
      </c>
      <c r="F337">
        <v>0</v>
      </c>
    </row>
    <row r="338" spans="2:6" x14ac:dyDescent="0.3">
      <c r="B338" t="s">
        <v>8219</v>
      </c>
      <c r="C338">
        <v>87</v>
      </c>
      <c r="E338" t="s">
        <v>8221</v>
      </c>
      <c r="F338">
        <v>45</v>
      </c>
    </row>
    <row r="339" spans="2:6" x14ac:dyDescent="0.3">
      <c r="B339" t="s">
        <v>8219</v>
      </c>
      <c r="C339">
        <v>99</v>
      </c>
      <c r="E339" t="s">
        <v>8221</v>
      </c>
      <c r="F339">
        <v>29</v>
      </c>
    </row>
    <row r="340" spans="2:6" x14ac:dyDescent="0.3">
      <c r="B340" t="s">
        <v>8219</v>
      </c>
      <c r="C340">
        <v>276</v>
      </c>
      <c r="E340" t="s">
        <v>8221</v>
      </c>
      <c r="F340">
        <v>2</v>
      </c>
    </row>
    <row r="341" spans="2:6" x14ac:dyDescent="0.3">
      <c r="B341" t="s">
        <v>8219</v>
      </c>
      <c r="C341">
        <v>21</v>
      </c>
      <c r="E341" t="s">
        <v>8221</v>
      </c>
      <c r="F341">
        <v>30</v>
      </c>
    </row>
    <row r="342" spans="2:6" x14ac:dyDescent="0.3">
      <c r="B342" t="s">
        <v>8219</v>
      </c>
      <c r="C342">
        <v>41</v>
      </c>
      <c r="E342" t="s">
        <v>8221</v>
      </c>
      <c r="F342">
        <v>8</v>
      </c>
    </row>
    <row r="343" spans="2:6" x14ac:dyDescent="0.3">
      <c r="B343" t="s">
        <v>8219</v>
      </c>
      <c r="C343">
        <v>119</v>
      </c>
      <c r="E343" t="s">
        <v>8221</v>
      </c>
      <c r="F343">
        <v>1</v>
      </c>
    </row>
    <row r="344" spans="2:6" x14ac:dyDescent="0.3">
      <c r="B344" t="s">
        <v>8219</v>
      </c>
      <c r="C344">
        <v>153</v>
      </c>
      <c r="E344" t="s">
        <v>8221</v>
      </c>
      <c r="F344">
        <v>14</v>
      </c>
    </row>
    <row r="345" spans="2:6" x14ac:dyDescent="0.3">
      <c r="B345" t="s">
        <v>8219</v>
      </c>
      <c r="C345">
        <v>100</v>
      </c>
      <c r="E345" t="s">
        <v>8221</v>
      </c>
      <c r="F345">
        <v>24</v>
      </c>
    </row>
    <row r="346" spans="2:6" x14ac:dyDescent="0.3">
      <c r="B346" t="s">
        <v>8219</v>
      </c>
      <c r="C346">
        <v>143</v>
      </c>
      <c r="E346" t="s">
        <v>8221</v>
      </c>
      <c r="F346">
        <v>2</v>
      </c>
    </row>
    <row r="347" spans="2:6" x14ac:dyDescent="0.3">
      <c r="B347" t="s">
        <v>8219</v>
      </c>
      <c r="C347">
        <v>140</v>
      </c>
      <c r="E347" t="s">
        <v>8221</v>
      </c>
      <c r="F347">
        <v>21</v>
      </c>
    </row>
    <row r="348" spans="2:6" x14ac:dyDescent="0.3">
      <c r="B348" t="s">
        <v>8219</v>
      </c>
      <c r="C348">
        <v>35</v>
      </c>
      <c r="E348" t="s">
        <v>8221</v>
      </c>
      <c r="F348">
        <v>7</v>
      </c>
    </row>
    <row r="349" spans="2:6" x14ac:dyDescent="0.3">
      <c r="B349" t="s">
        <v>8219</v>
      </c>
      <c r="C349">
        <v>149</v>
      </c>
      <c r="E349" t="s">
        <v>8221</v>
      </c>
      <c r="F349">
        <v>0</v>
      </c>
    </row>
    <row r="350" spans="2:6" x14ac:dyDescent="0.3">
      <c r="B350" t="s">
        <v>8219</v>
      </c>
      <c r="C350">
        <v>130</v>
      </c>
      <c r="E350" t="s">
        <v>8221</v>
      </c>
      <c r="F350">
        <v>4</v>
      </c>
    </row>
    <row r="351" spans="2:6" x14ac:dyDescent="0.3">
      <c r="B351" t="s">
        <v>8219</v>
      </c>
      <c r="C351">
        <v>120</v>
      </c>
      <c r="E351" t="s">
        <v>8221</v>
      </c>
      <c r="F351">
        <v>32</v>
      </c>
    </row>
    <row r="352" spans="2:6" x14ac:dyDescent="0.3">
      <c r="B352" t="s">
        <v>8219</v>
      </c>
      <c r="C352">
        <v>265</v>
      </c>
      <c r="E352" t="s">
        <v>8221</v>
      </c>
      <c r="F352">
        <v>4</v>
      </c>
    </row>
    <row r="353" spans="2:6" x14ac:dyDescent="0.3">
      <c r="B353" t="s">
        <v>8219</v>
      </c>
      <c r="C353">
        <v>71</v>
      </c>
      <c r="E353" t="s">
        <v>8221</v>
      </c>
      <c r="F353">
        <v>9</v>
      </c>
    </row>
    <row r="354" spans="2:6" x14ac:dyDescent="0.3">
      <c r="B354" t="s">
        <v>8219</v>
      </c>
      <c r="C354">
        <v>13</v>
      </c>
      <c r="E354" t="s">
        <v>8221</v>
      </c>
      <c r="F354">
        <v>17</v>
      </c>
    </row>
    <row r="355" spans="2:6" x14ac:dyDescent="0.3">
      <c r="B355" t="s">
        <v>8219</v>
      </c>
      <c r="C355">
        <v>169</v>
      </c>
      <c r="E355" t="s">
        <v>8221</v>
      </c>
      <c r="F355">
        <v>5</v>
      </c>
    </row>
    <row r="356" spans="2:6" x14ac:dyDescent="0.3">
      <c r="B356" t="s">
        <v>8219</v>
      </c>
      <c r="C356">
        <v>57</v>
      </c>
      <c r="E356" t="s">
        <v>8221</v>
      </c>
      <c r="F356">
        <v>53</v>
      </c>
    </row>
    <row r="357" spans="2:6" x14ac:dyDescent="0.3">
      <c r="B357" t="s">
        <v>8219</v>
      </c>
      <c r="C357">
        <v>229</v>
      </c>
      <c r="E357" t="s">
        <v>8221</v>
      </c>
      <c r="F357">
        <v>7</v>
      </c>
    </row>
    <row r="358" spans="2:6" x14ac:dyDescent="0.3">
      <c r="B358" t="s">
        <v>8219</v>
      </c>
      <c r="C358">
        <v>108</v>
      </c>
      <c r="E358" t="s">
        <v>8221</v>
      </c>
      <c r="F358">
        <v>72</v>
      </c>
    </row>
    <row r="359" spans="2:6" x14ac:dyDescent="0.3">
      <c r="B359" t="s">
        <v>8219</v>
      </c>
      <c r="C359">
        <v>108</v>
      </c>
      <c r="E359" t="s">
        <v>8221</v>
      </c>
      <c r="F359">
        <v>0</v>
      </c>
    </row>
    <row r="360" spans="2:6" x14ac:dyDescent="0.3">
      <c r="B360" t="s">
        <v>8219</v>
      </c>
      <c r="C360">
        <v>41</v>
      </c>
      <c r="E360" t="s">
        <v>8221</v>
      </c>
      <c r="F360">
        <v>2</v>
      </c>
    </row>
    <row r="361" spans="2:6" x14ac:dyDescent="0.3">
      <c r="B361" t="s">
        <v>8219</v>
      </c>
      <c r="C361">
        <v>139</v>
      </c>
      <c r="E361" t="s">
        <v>8221</v>
      </c>
      <c r="F361">
        <v>8</v>
      </c>
    </row>
    <row r="362" spans="2:6" x14ac:dyDescent="0.3">
      <c r="B362" t="s">
        <v>8219</v>
      </c>
      <c r="C362">
        <v>19</v>
      </c>
      <c r="E362" t="s">
        <v>8221</v>
      </c>
      <c r="F362">
        <v>2</v>
      </c>
    </row>
    <row r="363" spans="2:6" x14ac:dyDescent="0.3">
      <c r="B363" t="s">
        <v>8219</v>
      </c>
      <c r="C363">
        <v>94</v>
      </c>
      <c r="E363" t="s">
        <v>8221</v>
      </c>
      <c r="F363">
        <v>0</v>
      </c>
    </row>
    <row r="364" spans="2:6" x14ac:dyDescent="0.3">
      <c r="B364" t="s">
        <v>8219</v>
      </c>
      <c r="C364">
        <v>23</v>
      </c>
      <c r="E364" t="s">
        <v>8221</v>
      </c>
      <c r="F364">
        <v>3</v>
      </c>
    </row>
    <row r="365" spans="2:6" x14ac:dyDescent="0.3">
      <c r="B365" t="s">
        <v>8219</v>
      </c>
      <c r="C365">
        <v>15</v>
      </c>
      <c r="E365" t="s">
        <v>8221</v>
      </c>
      <c r="F365">
        <v>4</v>
      </c>
    </row>
    <row r="366" spans="2:6" x14ac:dyDescent="0.3">
      <c r="B366" t="s">
        <v>8219</v>
      </c>
      <c r="C366">
        <v>62</v>
      </c>
      <c r="E366" t="s">
        <v>8221</v>
      </c>
      <c r="F366">
        <v>3</v>
      </c>
    </row>
    <row r="367" spans="2:6" x14ac:dyDescent="0.3">
      <c r="B367" t="s">
        <v>8219</v>
      </c>
      <c r="C367">
        <v>74</v>
      </c>
      <c r="E367" t="s">
        <v>8221</v>
      </c>
      <c r="F367">
        <v>6</v>
      </c>
    </row>
    <row r="368" spans="2:6" x14ac:dyDescent="0.3">
      <c r="B368" t="s">
        <v>8219</v>
      </c>
      <c r="C368">
        <v>97</v>
      </c>
      <c r="E368" t="s">
        <v>8221</v>
      </c>
      <c r="F368">
        <v>0</v>
      </c>
    </row>
    <row r="369" spans="2:6" x14ac:dyDescent="0.3">
      <c r="B369" t="s">
        <v>8219</v>
      </c>
      <c r="C369">
        <v>55</v>
      </c>
      <c r="E369" t="s">
        <v>8221</v>
      </c>
      <c r="F369">
        <v>0</v>
      </c>
    </row>
    <row r="370" spans="2:6" x14ac:dyDescent="0.3">
      <c r="B370" t="s">
        <v>8219</v>
      </c>
      <c r="C370">
        <v>44</v>
      </c>
      <c r="E370" t="s">
        <v>8221</v>
      </c>
      <c r="F370">
        <v>0</v>
      </c>
    </row>
    <row r="371" spans="2:6" x14ac:dyDescent="0.3">
      <c r="B371" t="s">
        <v>8219</v>
      </c>
      <c r="C371">
        <v>110</v>
      </c>
      <c r="E371" t="s">
        <v>8221</v>
      </c>
      <c r="F371">
        <v>8</v>
      </c>
    </row>
    <row r="372" spans="2:6" x14ac:dyDescent="0.3">
      <c r="B372" t="s">
        <v>8219</v>
      </c>
      <c r="C372">
        <v>59</v>
      </c>
      <c r="E372" t="s">
        <v>8221</v>
      </c>
      <c r="F372">
        <v>5</v>
      </c>
    </row>
    <row r="373" spans="2:6" x14ac:dyDescent="0.3">
      <c r="B373" t="s">
        <v>8219</v>
      </c>
      <c r="C373">
        <v>62</v>
      </c>
      <c r="E373" t="s">
        <v>8221</v>
      </c>
      <c r="F373">
        <v>0</v>
      </c>
    </row>
    <row r="374" spans="2:6" x14ac:dyDescent="0.3">
      <c r="B374" t="s">
        <v>8219</v>
      </c>
      <c r="C374">
        <v>105</v>
      </c>
      <c r="E374" t="s">
        <v>8221</v>
      </c>
      <c r="F374">
        <v>2</v>
      </c>
    </row>
    <row r="375" spans="2:6" x14ac:dyDescent="0.3">
      <c r="B375" t="s">
        <v>8219</v>
      </c>
      <c r="C375">
        <v>26</v>
      </c>
      <c r="E375" t="s">
        <v>8221</v>
      </c>
      <c r="F375">
        <v>24</v>
      </c>
    </row>
    <row r="376" spans="2:6" x14ac:dyDescent="0.3">
      <c r="B376" t="s">
        <v>8219</v>
      </c>
      <c r="C376">
        <v>49</v>
      </c>
      <c r="E376" t="s">
        <v>8221</v>
      </c>
      <c r="F376">
        <v>0</v>
      </c>
    </row>
    <row r="377" spans="2:6" x14ac:dyDescent="0.3">
      <c r="B377" t="s">
        <v>8219</v>
      </c>
      <c r="C377">
        <v>68</v>
      </c>
      <c r="E377" t="s">
        <v>8221</v>
      </c>
      <c r="F377">
        <v>9</v>
      </c>
    </row>
    <row r="378" spans="2:6" x14ac:dyDescent="0.3">
      <c r="B378" t="s">
        <v>8219</v>
      </c>
      <c r="C378">
        <v>22</v>
      </c>
      <c r="E378" t="s">
        <v>8221</v>
      </c>
      <c r="F378">
        <v>0</v>
      </c>
    </row>
    <row r="379" spans="2:6" x14ac:dyDescent="0.3">
      <c r="B379" t="s">
        <v>8219</v>
      </c>
      <c r="C379">
        <v>18</v>
      </c>
      <c r="E379" t="s">
        <v>8221</v>
      </c>
      <c r="F379">
        <v>1</v>
      </c>
    </row>
    <row r="380" spans="2:6" x14ac:dyDescent="0.3">
      <c r="B380" t="s">
        <v>8219</v>
      </c>
      <c r="C380">
        <v>19</v>
      </c>
      <c r="E380" t="s">
        <v>8221</v>
      </c>
      <c r="F380">
        <v>10</v>
      </c>
    </row>
    <row r="381" spans="2:6" x14ac:dyDescent="0.3">
      <c r="B381" t="s">
        <v>8219</v>
      </c>
      <c r="C381">
        <v>99</v>
      </c>
      <c r="E381" t="s">
        <v>8221</v>
      </c>
      <c r="F381">
        <v>1</v>
      </c>
    </row>
    <row r="382" spans="2:6" x14ac:dyDescent="0.3">
      <c r="B382" t="s">
        <v>8219</v>
      </c>
      <c r="C382">
        <v>27</v>
      </c>
      <c r="E382" t="s">
        <v>8221</v>
      </c>
      <c r="F382">
        <v>0</v>
      </c>
    </row>
    <row r="383" spans="2:6" x14ac:dyDescent="0.3">
      <c r="B383" t="s">
        <v>8219</v>
      </c>
      <c r="C383">
        <v>25</v>
      </c>
      <c r="E383" t="s">
        <v>8221</v>
      </c>
      <c r="F383">
        <v>20</v>
      </c>
    </row>
    <row r="384" spans="2:6" x14ac:dyDescent="0.3">
      <c r="B384" t="s">
        <v>8219</v>
      </c>
      <c r="C384">
        <v>14</v>
      </c>
      <c r="E384" t="s">
        <v>8221</v>
      </c>
      <c r="F384">
        <v>30</v>
      </c>
    </row>
    <row r="385" spans="2:6" x14ac:dyDescent="0.3">
      <c r="B385" t="s">
        <v>8219</v>
      </c>
      <c r="C385">
        <v>35</v>
      </c>
      <c r="E385" t="s">
        <v>8221</v>
      </c>
      <c r="F385">
        <v>6</v>
      </c>
    </row>
    <row r="386" spans="2:6" x14ac:dyDescent="0.3">
      <c r="B386" t="s">
        <v>8219</v>
      </c>
      <c r="C386">
        <v>10</v>
      </c>
      <c r="E386" t="s">
        <v>8221</v>
      </c>
      <c r="F386">
        <v>15</v>
      </c>
    </row>
    <row r="387" spans="2:6" x14ac:dyDescent="0.3">
      <c r="B387" t="s">
        <v>8219</v>
      </c>
      <c r="C387">
        <v>29</v>
      </c>
      <c r="E387" t="s">
        <v>8221</v>
      </c>
      <c r="F387">
        <v>5</v>
      </c>
    </row>
    <row r="388" spans="2:6" x14ac:dyDescent="0.3">
      <c r="B388" t="s">
        <v>8219</v>
      </c>
      <c r="C388">
        <v>44</v>
      </c>
      <c r="E388" t="s">
        <v>8221</v>
      </c>
      <c r="F388">
        <v>0</v>
      </c>
    </row>
    <row r="389" spans="2:6" x14ac:dyDescent="0.3">
      <c r="B389" t="s">
        <v>8219</v>
      </c>
      <c r="C389">
        <v>17</v>
      </c>
      <c r="E389" t="s">
        <v>8221</v>
      </c>
      <c r="F389">
        <v>0</v>
      </c>
    </row>
    <row r="390" spans="2:6" x14ac:dyDescent="0.3">
      <c r="B390" t="s">
        <v>8219</v>
      </c>
      <c r="C390">
        <v>34</v>
      </c>
      <c r="E390" t="s">
        <v>8221</v>
      </c>
      <c r="F390">
        <v>28</v>
      </c>
    </row>
    <row r="391" spans="2:6" x14ac:dyDescent="0.3">
      <c r="B391" t="s">
        <v>8219</v>
      </c>
      <c r="C391">
        <v>14</v>
      </c>
      <c r="E391" t="s">
        <v>8221</v>
      </c>
      <c r="F391">
        <v>0</v>
      </c>
    </row>
    <row r="392" spans="2:6" x14ac:dyDescent="0.3">
      <c r="B392" t="s">
        <v>8219</v>
      </c>
      <c r="C392">
        <v>156</v>
      </c>
      <c r="E392" t="s">
        <v>8221</v>
      </c>
      <c r="F392">
        <v>5</v>
      </c>
    </row>
    <row r="393" spans="2:6" x14ac:dyDescent="0.3">
      <c r="B393" t="s">
        <v>8219</v>
      </c>
      <c r="C393">
        <v>128</v>
      </c>
      <c r="E393" t="s">
        <v>8221</v>
      </c>
      <c r="F393">
        <v>7</v>
      </c>
    </row>
    <row r="394" spans="2:6" x14ac:dyDescent="0.3">
      <c r="B394" t="s">
        <v>8219</v>
      </c>
      <c r="C394">
        <v>60</v>
      </c>
      <c r="E394" t="s">
        <v>8221</v>
      </c>
      <c r="F394">
        <v>30</v>
      </c>
    </row>
    <row r="395" spans="2:6" x14ac:dyDescent="0.3">
      <c r="B395" t="s">
        <v>8219</v>
      </c>
      <c r="C395">
        <v>32</v>
      </c>
      <c r="E395" t="s">
        <v>8221</v>
      </c>
      <c r="F395">
        <v>2</v>
      </c>
    </row>
    <row r="396" spans="2:6" x14ac:dyDescent="0.3">
      <c r="B396" t="s">
        <v>8219</v>
      </c>
      <c r="C396">
        <v>53</v>
      </c>
      <c r="E396" t="s">
        <v>8221</v>
      </c>
      <c r="F396">
        <v>30</v>
      </c>
    </row>
    <row r="397" spans="2:6" x14ac:dyDescent="0.3">
      <c r="B397" t="s">
        <v>8219</v>
      </c>
      <c r="C397">
        <v>184</v>
      </c>
      <c r="E397" t="s">
        <v>8221</v>
      </c>
      <c r="F397">
        <v>2</v>
      </c>
    </row>
    <row r="398" spans="2:6" x14ac:dyDescent="0.3">
      <c r="B398" t="s">
        <v>8219</v>
      </c>
      <c r="C398">
        <v>90</v>
      </c>
      <c r="E398" t="s">
        <v>8221</v>
      </c>
      <c r="F398">
        <v>0</v>
      </c>
    </row>
    <row r="399" spans="2:6" x14ac:dyDescent="0.3">
      <c r="B399" t="s">
        <v>8219</v>
      </c>
      <c r="C399">
        <v>71</v>
      </c>
      <c r="E399" t="s">
        <v>8221</v>
      </c>
      <c r="F399">
        <v>2</v>
      </c>
    </row>
    <row r="400" spans="2:6" x14ac:dyDescent="0.3">
      <c r="B400" t="s">
        <v>8219</v>
      </c>
      <c r="C400">
        <v>87</v>
      </c>
      <c r="E400" t="s">
        <v>8221</v>
      </c>
      <c r="F400">
        <v>1</v>
      </c>
    </row>
    <row r="401" spans="2:6" x14ac:dyDescent="0.3">
      <c r="B401" t="s">
        <v>8219</v>
      </c>
      <c r="C401">
        <v>28</v>
      </c>
      <c r="E401" t="s">
        <v>8221</v>
      </c>
      <c r="F401">
        <v>2</v>
      </c>
    </row>
    <row r="402" spans="2:6" x14ac:dyDescent="0.3">
      <c r="B402" t="s">
        <v>8219</v>
      </c>
      <c r="C402">
        <v>56</v>
      </c>
      <c r="E402" t="s">
        <v>8221</v>
      </c>
      <c r="F402">
        <v>14</v>
      </c>
    </row>
    <row r="403" spans="2:6" x14ac:dyDescent="0.3">
      <c r="B403" t="s">
        <v>8219</v>
      </c>
      <c r="C403">
        <v>51</v>
      </c>
      <c r="E403" t="s">
        <v>8221</v>
      </c>
      <c r="F403">
        <v>31</v>
      </c>
    </row>
    <row r="404" spans="2:6" x14ac:dyDescent="0.3">
      <c r="B404" t="s">
        <v>8219</v>
      </c>
      <c r="C404">
        <v>75</v>
      </c>
      <c r="E404" t="s">
        <v>8221</v>
      </c>
      <c r="F404">
        <v>16</v>
      </c>
    </row>
    <row r="405" spans="2:6" x14ac:dyDescent="0.3">
      <c r="B405" t="s">
        <v>8219</v>
      </c>
      <c r="C405">
        <v>38</v>
      </c>
      <c r="E405" t="s">
        <v>8221</v>
      </c>
      <c r="F405">
        <v>12</v>
      </c>
    </row>
    <row r="406" spans="2:6" x14ac:dyDescent="0.3">
      <c r="B406" t="s">
        <v>8219</v>
      </c>
      <c r="C406">
        <v>18</v>
      </c>
      <c r="E406" t="s">
        <v>8221</v>
      </c>
      <c r="F406">
        <v>96</v>
      </c>
    </row>
    <row r="407" spans="2:6" x14ac:dyDescent="0.3">
      <c r="B407" t="s">
        <v>8219</v>
      </c>
      <c r="C407">
        <v>54</v>
      </c>
      <c r="E407" t="s">
        <v>8221</v>
      </c>
      <c r="F407">
        <v>16</v>
      </c>
    </row>
    <row r="408" spans="2:6" x14ac:dyDescent="0.3">
      <c r="B408" t="s">
        <v>8219</v>
      </c>
      <c r="C408">
        <v>71</v>
      </c>
      <c r="E408" t="s">
        <v>8221</v>
      </c>
      <c r="F408">
        <v>5</v>
      </c>
    </row>
    <row r="409" spans="2:6" x14ac:dyDescent="0.3">
      <c r="B409" t="s">
        <v>8219</v>
      </c>
      <c r="C409">
        <v>57</v>
      </c>
      <c r="E409" t="s">
        <v>8221</v>
      </c>
      <c r="F409">
        <v>0</v>
      </c>
    </row>
    <row r="410" spans="2:6" x14ac:dyDescent="0.3">
      <c r="B410" t="s">
        <v>8219</v>
      </c>
      <c r="C410">
        <v>43</v>
      </c>
      <c r="E410" t="s">
        <v>8221</v>
      </c>
      <c r="F410">
        <v>8</v>
      </c>
    </row>
    <row r="411" spans="2:6" x14ac:dyDescent="0.3">
      <c r="B411" t="s">
        <v>8219</v>
      </c>
      <c r="C411">
        <v>52</v>
      </c>
      <c r="E411" t="s">
        <v>8221</v>
      </c>
      <c r="F411">
        <v>7</v>
      </c>
    </row>
    <row r="412" spans="2:6" x14ac:dyDescent="0.3">
      <c r="B412" t="s">
        <v>8219</v>
      </c>
      <c r="C412">
        <v>27</v>
      </c>
      <c r="E412" t="s">
        <v>8221</v>
      </c>
      <c r="F412">
        <v>24</v>
      </c>
    </row>
    <row r="413" spans="2:6" x14ac:dyDescent="0.3">
      <c r="B413" t="s">
        <v>8219</v>
      </c>
      <c r="C413">
        <v>12</v>
      </c>
      <c r="E413" t="s">
        <v>8221</v>
      </c>
      <c r="F413">
        <v>121</v>
      </c>
    </row>
    <row r="414" spans="2:6" x14ac:dyDescent="0.3">
      <c r="B414" t="s">
        <v>8219</v>
      </c>
      <c r="C414">
        <v>33</v>
      </c>
      <c r="E414" t="s">
        <v>8221</v>
      </c>
      <c r="F414">
        <v>196</v>
      </c>
    </row>
    <row r="415" spans="2:6" x14ac:dyDescent="0.3">
      <c r="B415" t="s">
        <v>8219</v>
      </c>
      <c r="C415">
        <v>96</v>
      </c>
      <c r="E415" t="s">
        <v>8221</v>
      </c>
      <c r="F415">
        <v>5</v>
      </c>
    </row>
    <row r="416" spans="2:6" x14ac:dyDescent="0.3">
      <c r="B416" t="s">
        <v>8219</v>
      </c>
      <c r="C416">
        <v>28</v>
      </c>
      <c r="E416" t="s">
        <v>8221</v>
      </c>
      <c r="F416">
        <v>73</v>
      </c>
    </row>
    <row r="417" spans="2:6" x14ac:dyDescent="0.3">
      <c r="B417" t="s">
        <v>8219</v>
      </c>
      <c r="C417">
        <v>43</v>
      </c>
      <c r="E417" t="s">
        <v>8221</v>
      </c>
      <c r="F417">
        <v>93</v>
      </c>
    </row>
    <row r="418" spans="2:6" x14ac:dyDescent="0.3">
      <c r="B418" t="s">
        <v>8219</v>
      </c>
      <c r="C418">
        <v>205</v>
      </c>
      <c r="E418" t="s">
        <v>8221</v>
      </c>
      <c r="F418">
        <v>17</v>
      </c>
    </row>
    <row r="419" spans="2:6" x14ac:dyDescent="0.3">
      <c r="B419" t="s">
        <v>8219</v>
      </c>
      <c r="C419">
        <v>23</v>
      </c>
      <c r="E419" t="s">
        <v>8221</v>
      </c>
      <c r="F419">
        <v>7</v>
      </c>
    </row>
    <row r="420" spans="2:6" x14ac:dyDescent="0.3">
      <c r="B420" t="s">
        <v>8219</v>
      </c>
      <c r="C420">
        <v>19</v>
      </c>
      <c r="E420" t="s">
        <v>8221</v>
      </c>
      <c r="F420">
        <v>17</v>
      </c>
    </row>
    <row r="421" spans="2:6" x14ac:dyDescent="0.3">
      <c r="B421" t="s">
        <v>8219</v>
      </c>
      <c r="C421">
        <v>14</v>
      </c>
      <c r="E421" t="s">
        <v>8221</v>
      </c>
      <c r="F421">
        <v>171</v>
      </c>
    </row>
    <row r="422" spans="2:6" x14ac:dyDescent="0.3">
      <c r="B422" t="s">
        <v>8219</v>
      </c>
      <c r="C422">
        <v>38</v>
      </c>
      <c r="E422" t="s">
        <v>8221</v>
      </c>
      <c r="F422">
        <v>188</v>
      </c>
    </row>
    <row r="423" spans="2:6" x14ac:dyDescent="0.3">
      <c r="B423" t="s">
        <v>8219</v>
      </c>
      <c r="C423">
        <v>78</v>
      </c>
      <c r="E423" t="s">
        <v>8221</v>
      </c>
      <c r="F423">
        <v>110</v>
      </c>
    </row>
    <row r="424" spans="2:6" x14ac:dyDescent="0.3">
      <c r="B424" t="s">
        <v>8219</v>
      </c>
      <c r="C424">
        <v>69</v>
      </c>
      <c r="E424" t="s">
        <v>8221</v>
      </c>
      <c r="F424">
        <v>37</v>
      </c>
    </row>
    <row r="425" spans="2:6" x14ac:dyDescent="0.3">
      <c r="B425" t="s">
        <v>8219</v>
      </c>
      <c r="C425">
        <v>33</v>
      </c>
      <c r="E425" t="s">
        <v>8221</v>
      </c>
      <c r="F425">
        <v>9</v>
      </c>
    </row>
    <row r="426" spans="2:6" x14ac:dyDescent="0.3">
      <c r="B426" t="s">
        <v>8219</v>
      </c>
      <c r="C426">
        <v>54</v>
      </c>
      <c r="E426" t="s">
        <v>8221</v>
      </c>
      <c r="F426">
        <v>29</v>
      </c>
    </row>
    <row r="427" spans="2:6" x14ac:dyDescent="0.3">
      <c r="B427" t="s">
        <v>8219</v>
      </c>
      <c r="C427">
        <v>99</v>
      </c>
      <c r="E427" t="s">
        <v>8221</v>
      </c>
      <c r="F427">
        <v>6</v>
      </c>
    </row>
    <row r="428" spans="2:6" x14ac:dyDescent="0.3">
      <c r="B428" t="s">
        <v>8219</v>
      </c>
      <c r="C428">
        <v>49</v>
      </c>
      <c r="E428" t="s">
        <v>8221</v>
      </c>
      <c r="F428">
        <v>30</v>
      </c>
    </row>
    <row r="429" spans="2:6" x14ac:dyDescent="0.3">
      <c r="B429" t="s">
        <v>8219</v>
      </c>
      <c r="C429">
        <v>11</v>
      </c>
      <c r="E429" t="s">
        <v>8221</v>
      </c>
      <c r="F429">
        <v>81</v>
      </c>
    </row>
    <row r="430" spans="2:6" x14ac:dyDescent="0.3">
      <c r="B430" t="s">
        <v>8219</v>
      </c>
      <c r="C430">
        <v>38</v>
      </c>
      <c r="E430" t="s">
        <v>8221</v>
      </c>
      <c r="F430">
        <v>4</v>
      </c>
    </row>
    <row r="431" spans="2:6" x14ac:dyDescent="0.3">
      <c r="B431" t="s">
        <v>8219</v>
      </c>
      <c r="C431">
        <v>16</v>
      </c>
      <c r="E431" t="s">
        <v>8221</v>
      </c>
      <c r="F431">
        <v>11</v>
      </c>
    </row>
    <row r="432" spans="2:6" x14ac:dyDescent="0.3">
      <c r="B432" t="s">
        <v>8219</v>
      </c>
      <c r="C432">
        <v>32</v>
      </c>
      <c r="E432" t="s">
        <v>8221</v>
      </c>
      <c r="F432">
        <v>14</v>
      </c>
    </row>
    <row r="433" spans="2:6" x14ac:dyDescent="0.3">
      <c r="B433" t="s">
        <v>8219</v>
      </c>
      <c r="C433">
        <v>20</v>
      </c>
      <c r="E433" t="s">
        <v>8221</v>
      </c>
      <c r="F433">
        <v>5</v>
      </c>
    </row>
    <row r="434" spans="2:6" x14ac:dyDescent="0.3">
      <c r="B434" t="s">
        <v>8219</v>
      </c>
      <c r="C434">
        <v>154</v>
      </c>
      <c r="E434" t="s">
        <v>8221</v>
      </c>
      <c r="F434">
        <v>45</v>
      </c>
    </row>
    <row r="435" spans="2:6" x14ac:dyDescent="0.3">
      <c r="B435" t="s">
        <v>8219</v>
      </c>
      <c r="C435">
        <v>41</v>
      </c>
      <c r="E435" t="s">
        <v>8221</v>
      </c>
      <c r="F435">
        <v>8</v>
      </c>
    </row>
    <row r="436" spans="2:6" x14ac:dyDescent="0.3">
      <c r="B436" t="s">
        <v>8219</v>
      </c>
      <c r="C436">
        <v>75</v>
      </c>
      <c r="E436" t="s">
        <v>8221</v>
      </c>
      <c r="F436">
        <v>3</v>
      </c>
    </row>
    <row r="437" spans="2:6" x14ac:dyDescent="0.3">
      <c r="B437" t="s">
        <v>8219</v>
      </c>
      <c r="C437">
        <v>40</v>
      </c>
      <c r="E437" t="s">
        <v>8221</v>
      </c>
      <c r="F437">
        <v>24</v>
      </c>
    </row>
    <row r="438" spans="2:6" x14ac:dyDescent="0.3">
      <c r="B438" t="s">
        <v>8219</v>
      </c>
      <c r="C438">
        <v>46</v>
      </c>
      <c r="E438" t="s">
        <v>8221</v>
      </c>
      <c r="F438">
        <v>18</v>
      </c>
    </row>
    <row r="439" spans="2:6" x14ac:dyDescent="0.3">
      <c r="B439" t="s">
        <v>8219</v>
      </c>
      <c r="C439">
        <v>62</v>
      </c>
      <c r="E439" t="s">
        <v>8221</v>
      </c>
      <c r="F439">
        <v>12</v>
      </c>
    </row>
    <row r="440" spans="2:6" x14ac:dyDescent="0.3">
      <c r="B440" t="s">
        <v>8219</v>
      </c>
      <c r="C440">
        <v>61</v>
      </c>
      <c r="E440" t="s">
        <v>8221</v>
      </c>
      <c r="F440">
        <v>123</v>
      </c>
    </row>
    <row r="441" spans="2:6" x14ac:dyDescent="0.3">
      <c r="B441" t="s">
        <v>8219</v>
      </c>
      <c r="C441">
        <v>96</v>
      </c>
      <c r="E441" t="s">
        <v>8221</v>
      </c>
      <c r="F441">
        <v>96</v>
      </c>
    </row>
    <row r="442" spans="2:6" x14ac:dyDescent="0.3">
      <c r="B442" t="s">
        <v>8219</v>
      </c>
      <c r="C442">
        <v>190</v>
      </c>
      <c r="E442" t="s">
        <v>8221</v>
      </c>
      <c r="F442">
        <v>31</v>
      </c>
    </row>
    <row r="443" spans="2:6" x14ac:dyDescent="0.3">
      <c r="B443" t="s">
        <v>8219</v>
      </c>
      <c r="C443">
        <v>94</v>
      </c>
      <c r="E443" t="s">
        <v>8221</v>
      </c>
      <c r="F443">
        <v>4</v>
      </c>
    </row>
    <row r="444" spans="2:6" x14ac:dyDescent="0.3">
      <c r="B444" t="s">
        <v>8219</v>
      </c>
      <c r="C444">
        <v>39</v>
      </c>
      <c r="E444" t="s">
        <v>8221</v>
      </c>
      <c r="F444">
        <v>3</v>
      </c>
    </row>
    <row r="445" spans="2:6" x14ac:dyDescent="0.3">
      <c r="B445" t="s">
        <v>8219</v>
      </c>
      <c r="C445">
        <v>127</v>
      </c>
      <c r="E445" t="s">
        <v>8221</v>
      </c>
      <c r="F445">
        <v>179</v>
      </c>
    </row>
    <row r="446" spans="2:6" x14ac:dyDescent="0.3">
      <c r="B446" t="s">
        <v>8219</v>
      </c>
      <c r="C446">
        <v>159</v>
      </c>
      <c r="E446" t="s">
        <v>8221</v>
      </c>
      <c r="F446">
        <v>3</v>
      </c>
    </row>
    <row r="447" spans="2:6" x14ac:dyDescent="0.3">
      <c r="B447" t="s">
        <v>8219</v>
      </c>
      <c r="C447">
        <v>177</v>
      </c>
      <c r="E447" t="s">
        <v>8221</v>
      </c>
      <c r="F447">
        <v>23</v>
      </c>
    </row>
    <row r="448" spans="2:6" x14ac:dyDescent="0.3">
      <c r="B448" t="s">
        <v>8219</v>
      </c>
      <c r="C448">
        <v>47</v>
      </c>
      <c r="E448" t="s">
        <v>8221</v>
      </c>
      <c r="F448">
        <v>23</v>
      </c>
    </row>
    <row r="449" spans="2:6" x14ac:dyDescent="0.3">
      <c r="B449" t="s">
        <v>8219</v>
      </c>
      <c r="C449">
        <v>1</v>
      </c>
      <c r="E449" t="s">
        <v>8221</v>
      </c>
      <c r="F449">
        <v>41</v>
      </c>
    </row>
    <row r="450" spans="2:6" x14ac:dyDescent="0.3">
      <c r="B450" t="s">
        <v>8219</v>
      </c>
      <c r="C450">
        <v>16</v>
      </c>
      <c r="E450" t="s">
        <v>8221</v>
      </c>
      <c r="F450">
        <v>0</v>
      </c>
    </row>
    <row r="451" spans="2:6" x14ac:dyDescent="0.3">
      <c r="B451" t="s">
        <v>8219</v>
      </c>
      <c r="C451">
        <v>115</v>
      </c>
      <c r="E451" t="s">
        <v>8221</v>
      </c>
      <c r="F451">
        <v>32</v>
      </c>
    </row>
    <row r="452" spans="2:6" x14ac:dyDescent="0.3">
      <c r="B452" t="s">
        <v>8219</v>
      </c>
      <c r="C452">
        <v>133</v>
      </c>
      <c r="E452" t="s">
        <v>8221</v>
      </c>
      <c r="F452">
        <v>2</v>
      </c>
    </row>
    <row r="453" spans="2:6" x14ac:dyDescent="0.3">
      <c r="B453" t="s">
        <v>8219</v>
      </c>
      <c r="C453">
        <v>70</v>
      </c>
      <c r="E453" t="s">
        <v>8221</v>
      </c>
      <c r="F453">
        <v>7</v>
      </c>
    </row>
    <row r="454" spans="2:6" x14ac:dyDescent="0.3">
      <c r="B454" t="s">
        <v>8219</v>
      </c>
      <c r="C454">
        <v>62</v>
      </c>
      <c r="E454" t="s">
        <v>8221</v>
      </c>
      <c r="F454">
        <v>4</v>
      </c>
    </row>
    <row r="455" spans="2:6" x14ac:dyDescent="0.3">
      <c r="B455" t="s">
        <v>8219</v>
      </c>
      <c r="C455">
        <v>10</v>
      </c>
      <c r="E455" t="s">
        <v>8221</v>
      </c>
      <c r="F455">
        <v>196</v>
      </c>
    </row>
    <row r="456" spans="2:6" x14ac:dyDescent="0.3">
      <c r="B456" t="s">
        <v>8219</v>
      </c>
      <c r="C456">
        <v>499</v>
      </c>
      <c r="E456" t="s">
        <v>8221</v>
      </c>
      <c r="F456">
        <v>11</v>
      </c>
    </row>
    <row r="457" spans="2:6" x14ac:dyDescent="0.3">
      <c r="B457" t="s">
        <v>8219</v>
      </c>
      <c r="C457">
        <v>47</v>
      </c>
      <c r="E457" t="s">
        <v>8221</v>
      </c>
      <c r="F457">
        <v>9</v>
      </c>
    </row>
    <row r="458" spans="2:6" x14ac:dyDescent="0.3">
      <c r="B458" t="s">
        <v>8219</v>
      </c>
      <c r="C458">
        <v>28</v>
      </c>
      <c r="E458" t="s">
        <v>8221</v>
      </c>
      <c r="F458">
        <v>5</v>
      </c>
    </row>
    <row r="459" spans="2:6" x14ac:dyDescent="0.3">
      <c r="B459" t="s">
        <v>8219</v>
      </c>
      <c r="C459">
        <v>24</v>
      </c>
      <c r="E459" t="s">
        <v>8221</v>
      </c>
      <c r="F459">
        <v>8</v>
      </c>
    </row>
    <row r="460" spans="2:6" x14ac:dyDescent="0.3">
      <c r="B460" t="s">
        <v>8219</v>
      </c>
      <c r="C460">
        <v>76</v>
      </c>
      <c r="E460" t="s">
        <v>8221</v>
      </c>
      <c r="F460">
        <v>229</v>
      </c>
    </row>
    <row r="461" spans="2:6" x14ac:dyDescent="0.3">
      <c r="B461" t="s">
        <v>8219</v>
      </c>
      <c r="C461">
        <v>98</v>
      </c>
      <c r="E461" t="s">
        <v>8221</v>
      </c>
      <c r="F461">
        <v>40</v>
      </c>
    </row>
    <row r="462" spans="2:6" x14ac:dyDescent="0.3">
      <c r="B462" t="s">
        <v>8219</v>
      </c>
      <c r="C462">
        <v>30</v>
      </c>
      <c r="E462" t="s">
        <v>8221</v>
      </c>
      <c r="F462">
        <v>123</v>
      </c>
    </row>
    <row r="463" spans="2:6" x14ac:dyDescent="0.3">
      <c r="B463" t="s">
        <v>8219</v>
      </c>
      <c r="C463">
        <v>478</v>
      </c>
      <c r="E463" t="s">
        <v>8221</v>
      </c>
      <c r="F463">
        <v>5</v>
      </c>
    </row>
    <row r="464" spans="2:6" x14ac:dyDescent="0.3">
      <c r="B464" t="s">
        <v>8219</v>
      </c>
      <c r="C464">
        <v>74</v>
      </c>
      <c r="E464" t="s">
        <v>8221</v>
      </c>
      <c r="F464">
        <v>148</v>
      </c>
    </row>
    <row r="465" spans="2:6" x14ac:dyDescent="0.3">
      <c r="B465" t="s">
        <v>8219</v>
      </c>
      <c r="C465">
        <v>131</v>
      </c>
      <c r="E465" t="s">
        <v>8221</v>
      </c>
      <c r="F465">
        <v>10</v>
      </c>
    </row>
    <row r="466" spans="2:6" x14ac:dyDescent="0.3">
      <c r="B466" t="s">
        <v>8219</v>
      </c>
      <c r="C466">
        <v>61</v>
      </c>
      <c r="E466" t="s">
        <v>8221</v>
      </c>
      <c r="F466">
        <v>4</v>
      </c>
    </row>
    <row r="467" spans="2:6" x14ac:dyDescent="0.3">
      <c r="B467" t="s">
        <v>8219</v>
      </c>
      <c r="C467">
        <v>1071</v>
      </c>
      <c r="E467" t="s">
        <v>8221</v>
      </c>
      <c r="F467">
        <v>21</v>
      </c>
    </row>
    <row r="468" spans="2:6" x14ac:dyDescent="0.3">
      <c r="B468" t="s">
        <v>8219</v>
      </c>
      <c r="C468">
        <v>122</v>
      </c>
      <c r="E468" t="s">
        <v>8221</v>
      </c>
      <c r="F468">
        <v>2</v>
      </c>
    </row>
    <row r="469" spans="2:6" x14ac:dyDescent="0.3">
      <c r="B469" t="s">
        <v>8219</v>
      </c>
      <c r="C469">
        <v>111</v>
      </c>
      <c r="E469" t="s">
        <v>8221</v>
      </c>
      <c r="F469">
        <v>0</v>
      </c>
    </row>
    <row r="470" spans="2:6" x14ac:dyDescent="0.3">
      <c r="B470" t="s">
        <v>8219</v>
      </c>
      <c r="C470">
        <v>255</v>
      </c>
      <c r="E470" t="s">
        <v>8221</v>
      </c>
      <c r="F470">
        <v>4</v>
      </c>
    </row>
    <row r="471" spans="2:6" x14ac:dyDescent="0.3">
      <c r="B471" t="s">
        <v>8219</v>
      </c>
      <c r="C471">
        <v>141</v>
      </c>
      <c r="E471" t="s">
        <v>8221</v>
      </c>
      <c r="F471">
        <v>1</v>
      </c>
    </row>
    <row r="472" spans="2:6" x14ac:dyDescent="0.3">
      <c r="B472" t="s">
        <v>8219</v>
      </c>
      <c r="C472">
        <v>159</v>
      </c>
      <c r="E472" t="s">
        <v>8221</v>
      </c>
      <c r="F472">
        <v>30</v>
      </c>
    </row>
    <row r="473" spans="2:6" x14ac:dyDescent="0.3">
      <c r="B473" t="s">
        <v>8219</v>
      </c>
      <c r="C473">
        <v>99</v>
      </c>
      <c r="E473" t="s">
        <v>8221</v>
      </c>
      <c r="F473">
        <v>3</v>
      </c>
    </row>
    <row r="474" spans="2:6" x14ac:dyDescent="0.3">
      <c r="B474" t="s">
        <v>8219</v>
      </c>
      <c r="C474">
        <v>96</v>
      </c>
      <c r="E474" t="s">
        <v>8221</v>
      </c>
      <c r="F474">
        <v>975</v>
      </c>
    </row>
    <row r="475" spans="2:6" x14ac:dyDescent="0.3">
      <c r="B475" t="s">
        <v>8219</v>
      </c>
      <c r="C475">
        <v>27</v>
      </c>
      <c r="E475" t="s">
        <v>8221</v>
      </c>
      <c r="F475">
        <v>167</v>
      </c>
    </row>
    <row r="476" spans="2:6" x14ac:dyDescent="0.3">
      <c r="B476" t="s">
        <v>8219</v>
      </c>
      <c r="C476">
        <v>166</v>
      </c>
      <c r="E476" t="s">
        <v>8221</v>
      </c>
      <c r="F476">
        <v>5</v>
      </c>
    </row>
    <row r="477" spans="2:6" x14ac:dyDescent="0.3">
      <c r="B477" t="s">
        <v>8219</v>
      </c>
      <c r="C477">
        <v>76</v>
      </c>
      <c r="E477" t="s">
        <v>8221</v>
      </c>
      <c r="F477">
        <v>18</v>
      </c>
    </row>
    <row r="478" spans="2:6" x14ac:dyDescent="0.3">
      <c r="B478" t="s">
        <v>8219</v>
      </c>
      <c r="C478">
        <v>211</v>
      </c>
      <c r="E478" t="s">
        <v>8221</v>
      </c>
      <c r="F478">
        <v>98</v>
      </c>
    </row>
    <row r="479" spans="2:6" x14ac:dyDescent="0.3">
      <c r="B479" t="s">
        <v>8219</v>
      </c>
      <c r="C479">
        <v>21</v>
      </c>
      <c r="E479" t="s">
        <v>8221</v>
      </c>
      <c r="F479">
        <v>4</v>
      </c>
    </row>
    <row r="480" spans="2:6" x14ac:dyDescent="0.3">
      <c r="B480" t="s">
        <v>8219</v>
      </c>
      <c r="C480">
        <v>61</v>
      </c>
      <c r="E480" t="s">
        <v>8221</v>
      </c>
      <c r="F480">
        <v>3</v>
      </c>
    </row>
    <row r="481" spans="2:6" x14ac:dyDescent="0.3">
      <c r="B481" t="s">
        <v>8219</v>
      </c>
      <c r="C481">
        <v>30</v>
      </c>
      <c r="E481" t="s">
        <v>8221</v>
      </c>
      <c r="F481">
        <v>1</v>
      </c>
    </row>
    <row r="482" spans="2:6" x14ac:dyDescent="0.3">
      <c r="B482" t="s">
        <v>8219</v>
      </c>
      <c r="C482">
        <v>375</v>
      </c>
      <c r="E482" t="s">
        <v>8221</v>
      </c>
      <c r="F482">
        <v>0</v>
      </c>
    </row>
    <row r="483" spans="2:6" x14ac:dyDescent="0.3">
      <c r="B483" t="s">
        <v>8219</v>
      </c>
      <c r="C483">
        <v>111</v>
      </c>
      <c r="E483" t="s">
        <v>8221</v>
      </c>
      <c r="F483">
        <v>9</v>
      </c>
    </row>
    <row r="484" spans="2:6" x14ac:dyDescent="0.3">
      <c r="B484" t="s">
        <v>8219</v>
      </c>
      <c r="C484">
        <v>123</v>
      </c>
      <c r="E484" t="s">
        <v>8221</v>
      </c>
      <c r="F484">
        <v>2</v>
      </c>
    </row>
    <row r="485" spans="2:6" x14ac:dyDescent="0.3">
      <c r="B485" t="s">
        <v>8219</v>
      </c>
      <c r="C485">
        <v>70</v>
      </c>
      <c r="E485" t="s">
        <v>8221</v>
      </c>
      <c r="F485">
        <v>0</v>
      </c>
    </row>
    <row r="486" spans="2:6" x14ac:dyDescent="0.3">
      <c r="B486" t="s">
        <v>8219</v>
      </c>
      <c r="C486">
        <v>85</v>
      </c>
      <c r="E486" t="s">
        <v>8221</v>
      </c>
      <c r="F486">
        <v>147</v>
      </c>
    </row>
    <row r="487" spans="2:6" x14ac:dyDescent="0.3">
      <c r="B487" t="s">
        <v>8219</v>
      </c>
      <c r="C487">
        <v>86</v>
      </c>
      <c r="E487" t="s">
        <v>8221</v>
      </c>
      <c r="F487">
        <v>49</v>
      </c>
    </row>
    <row r="488" spans="2:6" x14ac:dyDescent="0.3">
      <c r="B488" t="s">
        <v>8219</v>
      </c>
      <c r="C488">
        <v>13</v>
      </c>
      <c r="E488" t="s">
        <v>8221</v>
      </c>
      <c r="F488">
        <v>1</v>
      </c>
    </row>
    <row r="489" spans="2:6" x14ac:dyDescent="0.3">
      <c r="B489" t="s">
        <v>8219</v>
      </c>
      <c r="C489">
        <v>33</v>
      </c>
      <c r="E489" t="s">
        <v>8221</v>
      </c>
      <c r="F489">
        <v>2</v>
      </c>
    </row>
    <row r="490" spans="2:6" x14ac:dyDescent="0.3">
      <c r="B490" t="s">
        <v>8219</v>
      </c>
      <c r="C490">
        <v>15</v>
      </c>
      <c r="E490" t="s">
        <v>8221</v>
      </c>
      <c r="F490">
        <v>7</v>
      </c>
    </row>
    <row r="491" spans="2:6" x14ac:dyDescent="0.3">
      <c r="B491" t="s">
        <v>8219</v>
      </c>
      <c r="C491">
        <v>273</v>
      </c>
      <c r="E491" t="s">
        <v>8221</v>
      </c>
      <c r="F491">
        <v>4</v>
      </c>
    </row>
    <row r="492" spans="2:6" x14ac:dyDescent="0.3">
      <c r="B492" t="s">
        <v>8219</v>
      </c>
      <c r="C492">
        <v>714</v>
      </c>
      <c r="E492" t="s">
        <v>8221</v>
      </c>
      <c r="F492">
        <v>27</v>
      </c>
    </row>
    <row r="493" spans="2:6" x14ac:dyDescent="0.3">
      <c r="B493" t="s">
        <v>8219</v>
      </c>
      <c r="C493">
        <v>170</v>
      </c>
      <c r="E493" t="s">
        <v>8221</v>
      </c>
      <c r="F493">
        <v>94</v>
      </c>
    </row>
    <row r="494" spans="2:6" x14ac:dyDescent="0.3">
      <c r="B494" t="s">
        <v>8219</v>
      </c>
      <c r="C494">
        <v>512</v>
      </c>
      <c r="E494" t="s">
        <v>8221</v>
      </c>
      <c r="F494">
        <v>29</v>
      </c>
    </row>
    <row r="495" spans="2:6" x14ac:dyDescent="0.3">
      <c r="B495" t="s">
        <v>8219</v>
      </c>
      <c r="C495">
        <v>314</v>
      </c>
      <c r="E495" t="s">
        <v>8221</v>
      </c>
      <c r="F495">
        <v>7</v>
      </c>
    </row>
    <row r="496" spans="2:6" x14ac:dyDescent="0.3">
      <c r="B496" t="s">
        <v>8219</v>
      </c>
      <c r="C496">
        <v>167</v>
      </c>
      <c r="E496" t="s">
        <v>8221</v>
      </c>
      <c r="F496">
        <v>22</v>
      </c>
    </row>
    <row r="497" spans="2:6" x14ac:dyDescent="0.3">
      <c r="B497" t="s">
        <v>8219</v>
      </c>
      <c r="C497">
        <v>9</v>
      </c>
      <c r="E497" t="s">
        <v>8221</v>
      </c>
      <c r="F497">
        <v>1</v>
      </c>
    </row>
    <row r="498" spans="2:6" x14ac:dyDescent="0.3">
      <c r="B498" t="s">
        <v>8219</v>
      </c>
      <c r="C498">
        <v>103</v>
      </c>
      <c r="E498" t="s">
        <v>8221</v>
      </c>
      <c r="F498">
        <v>10</v>
      </c>
    </row>
    <row r="499" spans="2:6" x14ac:dyDescent="0.3">
      <c r="B499" t="s">
        <v>8219</v>
      </c>
      <c r="C499">
        <v>111</v>
      </c>
      <c r="E499" t="s">
        <v>8221</v>
      </c>
      <c r="F499">
        <v>6</v>
      </c>
    </row>
    <row r="500" spans="2:6" x14ac:dyDescent="0.3">
      <c r="B500" t="s">
        <v>8219</v>
      </c>
      <c r="C500">
        <v>271</v>
      </c>
      <c r="E500" t="s">
        <v>8221</v>
      </c>
      <c r="F500">
        <v>24</v>
      </c>
    </row>
    <row r="501" spans="2:6" x14ac:dyDescent="0.3">
      <c r="B501" t="s">
        <v>8219</v>
      </c>
      <c r="C501">
        <v>101</v>
      </c>
      <c r="E501" t="s">
        <v>8221</v>
      </c>
      <c r="F501">
        <v>15</v>
      </c>
    </row>
    <row r="502" spans="2:6" x14ac:dyDescent="0.3">
      <c r="B502" t="s">
        <v>8219</v>
      </c>
      <c r="C502">
        <v>57</v>
      </c>
      <c r="E502" t="s">
        <v>8221</v>
      </c>
      <c r="F502">
        <v>37</v>
      </c>
    </row>
    <row r="503" spans="2:6" x14ac:dyDescent="0.3">
      <c r="B503" t="s">
        <v>8219</v>
      </c>
      <c r="C503">
        <v>62</v>
      </c>
      <c r="E503" t="s">
        <v>8221</v>
      </c>
      <c r="F503">
        <v>20</v>
      </c>
    </row>
    <row r="504" spans="2:6" x14ac:dyDescent="0.3">
      <c r="B504" t="s">
        <v>8219</v>
      </c>
      <c r="C504">
        <v>32</v>
      </c>
      <c r="E504" t="s">
        <v>8221</v>
      </c>
      <c r="F504">
        <v>7</v>
      </c>
    </row>
    <row r="505" spans="2:6" x14ac:dyDescent="0.3">
      <c r="B505" t="s">
        <v>8219</v>
      </c>
      <c r="C505">
        <v>141</v>
      </c>
      <c r="E505" t="s">
        <v>8221</v>
      </c>
      <c r="F505">
        <v>0</v>
      </c>
    </row>
    <row r="506" spans="2:6" x14ac:dyDescent="0.3">
      <c r="B506" t="s">
        <v>8219</v>
      </c>
      <c r="C506">
        <v>75</v>
      </c>
      <c r="E506" t="s">
        <v>8221</v>
      </c>
      <c r="F506">
        <v>21</v>
      </c>
    </row>
    <row r="507" spans="2:6" x14ac:dyDescent="0.3">
      <c r="B507" t="s">
        <v>8219</v>
      </c>
      <c r="C507">
        <v>46</v>
      </c>
      <c r="E507" t="s">
        <v>8221</v>
      </c>
      <c r="F507">
        <v>3</v>
      </c>
    </row>
    <row r="508" spans="2:6" x14ac:dyDescent="0.3">
      <c r="B508" t="s">
        <v>8219</v>
      </c>
      <c r="C508">
        <v>103</v>
      </c>
      <c r="E508" t="s">
        <v>8221</v>
      </c>
      <c r="F508">
        <v>11</v>
      </c>
    </row>
    <row r="509" spans="2:6" x14ac:dyDescent="0.3">
      <c r="B509" t="s">
        <v>8219</v>
      </c>
      <c r="C509">
        <v>6</v>
      </c>
      <c r="E509" t="s">
        <v>8221</v>
      </c>
      <c r="F509">
        <v>1</v>
      </c>
    </row>
    <row r="510" spans="2:6" x14ac:dyDescent="0.3">
      <c r="B510" t="s">
        <v>8219</v>
      </c>
      <c r="C510">
        <v>83</v>
      </c>
      <c r="E510" t="s">
        <v>8221</v>
      </c>
      <c r="F510">
        <v>312</v>
      </c>
    </row>
    <row r="511" spans="2:6" x14ac:dyDescent="0.3">
      <c r="B511" t="s">
        <v>8219</v>
      </c>
      <c r="C511">
        <v>108</v>
      </c>
      <c r="E511" t="s">
        <v>8221</v>
      </c>
      <c r="F511">
        <v>1</v>
      </c>
    </row>
    <row r="512" spans="2:6" x14ac:dyDescent="0.3">
      <c r="B512" t="s">
        <v>8219</v>
      </c>
      <c r="C512">
        <v>25</v>
      </c>
      <c r="E512" t="s">
        <v>8221</v>
      </c>
      <c r="F512">
        <v>3</v>
      </c>
    </row>
    <row r="513" spans="2:6" x14ac:dyDescent="0.3">
      <c r="B513" t="s">
        <v>8219</v>
      </c>
      <c r="C513">
        <v>549</v>
      </c>
      <c r="E513" t="s">
        <v>8221</v>
      </c>
      <c r="F513">
        <v>4</v>
      </c>
    </row>
    <row r="514" spans="2:6" x14ac:dyDescent="0.3">
      <c r="B514" t="s">
        <v>8219</v>
      </c>
      <c r="C514">
        <v>222</v>
      </c>
      <c r="E514" t="s">
        <v>8221</v>
      </c>
      <c r="F514">
        <v>10</v>
      </c>
    </row>
    <row r="515" spans="2:6" x14ac:dyDescent="0.3">
      <c r="B515" t="s">
        <v>8219</v>
      </c>
      <c r="C515">
        <v>183</v>
      </c>
      <c r="E515" t="s">
        <v>8221</v>
      </c>
      <c r="F515">
        <v>8</v>
      </c>
    </row>
    <row r="516" spans="2:6" x14ac:dyDescent="0.3">
      <c r="B516" t="s">
        <v>8219</v>
      </c>
      <c r="C516">
        <v>89</v>
      </c>
      <c r="E516" t="s">
        <v>8221</v>
      </c>
      <c r="F516">
        <v>3</v>
      </c>
    </row>
    <row r="517" spans="2:6" x14ac:dyDescent="0.3">
      <c r="B517" t="s">
        <v>8219</v>
      </c>
      <c r="C517">
        <v>253</v>
      </c>
      <c r="E517" t="s">
        <v>8221</v>
      </c>
      <c r="F517">
        <v>1</v>
      </c>
    </row>
    <row r="518" spans="2:6" x14ac:dyDescent="0.3">
      <c r="B518" t="s">
        <v>8219</v>
      </c>
      <c r="C518">
        <v>140</v>
      </c>
      <c r="E518" t="s">
        <v>8221</v>
      </c>
      <c r="F518">
        <v>0</v>
      </c>
    </row>
    <row r="519" spans="2:6" x14ac:dyDescent="0.3">
      <c r="B519" t="s">
        <v>8219</v>
      </c>
      <c r="C519">
        <v>103</v>
      </c>
      <c r="E519" t="s">
        <v>8221</v>
      </c>
      <c r="F519">
        <v>5</v>
      </c>
    </row>
    <row r="520" spans="2:6" x14ac:dyDescent="0.3">
      <c r="B520" t="s">
        <v>8219</v>
      </c>
      <c r="C520">
        <v>138</v>
      </c>
      <c r="E520" t="s">
        <v>8221</v>
      </c>
      <c r="F520">
        <v>0</v>
      </c>
    </row>
    <row r="521" spans="2:6" x14ac:dyDescent="0.3">
      <c r="B521" t="s">
        <v>8219</v>
      </c>
      <c r="C521">
        <v>191</v>
      </c>
      <c r="E521" t="s">
        <v>8221</v>
      </c>
      <c r="F521">
        <v>3</v>
      </c>
    </row>
    <row r="522" spans="2:6" x14ac:dyDescent="0.3">
      <c r="B522" t="s">
        <v>8219</v>
      </c>
      <c r="C522">
        <v>45</v>
      </c>
      <c r="E522" t="s">
        <v>8221</v>
      </c>
      <c r="F522">
        <v>7</v>
      </c>
    </row>
    <row r="523" spans="2:6" x14ac:dyDescent="0.3">
      <c r="B523" t="s">
        <v>8219</v>
      </c>
      <c r="C523">
        <v>17</v>
      </c>
      <c r="E523" t="s">
        <v>8221</v>
      </c>
      <c r="F523">
        <v>0</v>
      </c>
    </row>
    <row r="524" spans="2:6" x14ac:dyDescent="0.3">
      <c r="B524" t="s">
        <v>8219</v>
      </c>
      <c r="C524">
        <v>31</v>
      </c>
      <c r="E524" t="s">
        <v>8221</v>
      </c>
      <c r="F524">
        <v>2</v>
      </c>
    </row>
    <row r="525" spans="2:6" x14ac:dyDescent="0.3">
      <c r="B525" t="s">
        <v>8219</v>
      </c>
      <c r="C525">
        <v>50</v>
      </c>
      <c r="E525" t="s">
        <v>8221</v>
      </c>
      <c r="F525">
        <v>23</v>
      </c>
    </row>
    <row r="526" spans="2:6" x14ac:dyDescent="0.3">
      <c r="B526" t="s">
        <v>8219</v>
      </c>
      <c r="C526">
        <v>59</v>
      </c>
      <c r="E526" t="s">
        <v>8221</v>
      </c>
      <c r="F526">
        <v>1</v>
      </c>
    </row>
    <row r="527" spans="2:6" x14ac:dyDescent="0.3">
      <c r="B527" t="s">
        <v>8219</v>
      </c>
      <c r="C527">
        <v>81</v>
      </c>
      <c r="E527" t="s">
        <v>8221</v>
      </c>
      <c r="F527">
        <v>2</v>
      </c>
    </row>
    <row r="528" spans="2:6" x14ac:dyDescent="0.3">
      <c r="B528" t="s">
        <v>8219</v>
      </c>
      <c r="C528">
        <v>508</v>
      </c>
      <c r="E528" t="s">
        <v>8221</v>
      </c>
      <c r="F528">
        <v>3</v>
      </c>
    </row>
    <row r="529" spans="2:6" x14ac:dyDescent="0.3">
      <c r="B529" t="s">
        <v>8219</v>
      </c>
      <c r="C529">
        <v>74</v>
      </c>
      <c r="E529" t="s">
        <v>8221</v>
      </c>
      <c r="F529">
        <v>0</v>
      </c>
    </row>
    <row r="530" spans="2:6" x14ac:dyDescent="0.3">
      <c r="B530" t="s">
        <v>8219</v>
      </c>
      <c r="C530">
        <v>141</v>
      </c>
      <c r="E530" t="s">
        <v>8221</v>
      </c>
      <c r="F530">
        <v>13</v>
      </c>
    </row>
    <row r="531" spans="2:6" x14ac:dyDescent="0.3">
      <c r="B531" t="s">
        <v>8219</v>
      </c>
      <c r="C531">
        <v>711</v>
      </c>
      <c r="E531" t="s">
        <v>8221</v>
      </c>
      <c r="F531">
        <v>1</v>
      </c>
    </row>
    <row r="532" spans="2:6" x14ac:dyDescent="0.3">
      <c r="B532" t="s">
        <v>8219</v>
      </c>
      <c r="C532">
        <v>141</v>
      </c>
      <c r="E532" t="s">
        <v>8221</v>
      </c>
      <c r="F532">
        <v>1</v>
      </c>
    </row>
    <row r="533" spans="2:6" x14ac:dyDescent="0.3">
      <c r="B533" t="s">
        <v>8219</v>
      </c>
      <c r="C533">
        <v>109</v>
      </c>
      <c r="E533" t="s">
        <v>8221</v>
      </c>
      <c r="F533">
        <v>1</v>
      </c>
    </row>
    <row r="534" spans="2:6" x14ac:dyDescent="0.3">
      <c r="B534" t="s">
        <v>8219</v>
      </c>
      <c r="C534">
        <v>361</v>
      </c>
      <c r="E534" t="s">
        <v>8221</v>
      </c>
      <c r="F534">
        <v>6</v>
      </c>
    </row>
    <row r="535" spans="2:6" x14ac:dyDescent="0.3">
      <c r="B535" t="s">
        <v>8219</v>
      </c>
      <c r="C535">
        <v>176</v>
      </c>
      <c r="E535" t="s">
        <v>8221</v>
      </c>
      <c r="F535">
        <v>39</v>
      </c>
    </row>
    <row r="536" spans="2:6" x14ac:dyDescent="0.3">
      <c r="B536" t="s">
        <v>8219</v>
      </c>
      <c r="C536">
        <v>670</v>
      </c>
      <c r="E536" t="s">
        <v>8221</v>
      </c>
      <c r="F536">
        <v>4</v>
      </c>
    </row>
    <row r="537" spans="2:6" x14ac:dyDescent="0.3">
      <c r="B537" t="s">
        <v>8219</v>
      </c>
      <c r="C537">
        <v>96</v>
      </c>
      <c r="E537" t="s">
        <v>8221</v>
      </c>
      <c r="F537">
        <v>1</v>
      </c>
    </row>
    <row r="538" spans="2:6" x14ac:dyDescent="0.3">
      <c r="B538" t="s">
        <v>8219</v>
      </c>
      <c r="C538">
        <v>74</v>
      </c>
      <c r="E538" t="s">
        <v>8221</v>
      </c>
      <c r="F538">
        <v>0</v>
      </c>
    </row>
    <row r="539" spans="2:6" x14ac:dyDescent="0.3">
      <c r="B539" t="s">
        <v>8219</v>
      </c>
      <c r="C539">
        <v>52</v>
      </c>
      <c r="E539" t="s">
        <v>8221</v>
      </c>
      <c r="F539">
        <v>0</v>
      </c>
    </row>
    <row r="540" spans="2:6" x14ac:dyDescent="0.3">
      <c r="B540" t="s">
        <v>8219</v>
      </c>
      <c r="C540">
        <v>105</v>
      </c>
      <c r="E540" t="s">
        <v>8221</v>
      </c>
      <c r="F540">
        <v>0</v>
      </c>
    </row>
    <row r="541" spans="2:6" x14ac:dyDescent="0.3">
      <c r="B541" t="s">
        <v>8219</v>
      </c>
      <c r="C541">
        <v>41</v>
      </c>
      <c r="E541" t="s">
        <v>8221</v>
      </c>
      <c r="F541">
        <v>8</v>
      </c>
    </row>
    <row r="542" spans="2:6" x14ac:dyDescent="0.3">
      <c r="B542" t="s">
        <v>8219</v>
      </c>
      <c r="C542">
        <v>34</v>
      </c>
      <c r="E542" t="s">
        <v>8221</v>
      </c>
      <c r="F542">
        <v>0</v>
      </c>
    </row>
    <row r="543" spans="2:6" x14ac:dyDescent="0.3">
      <c r="B543" t="s">
        <v>8219</v>
      </c>
      <c r="C543">
        <v>66</v>
      </c>
      <c r="E543" t="s">
        <v>8221</v>
      </c>
      <c r="F543">
        <v>1</v>
      </c>
    </row>
    <row r="544" spans="2:6" x14ac:dyDescent="0.3">
      <c r="B544" t="s">
        <v>8219</v>
      </c>
      <c r="C544">
        <v>50</v>
      </c>
      <c r="E544" t="s">
        <v>8221</v>
      </c>
      <c r="F544">
        <v>12</v>
      </c>
    </row>
    <row r="545" spans="2:6" x14ac:dyDescent="0.3">
      <c r="B545" t="s">
        <v>8219</v>
      </c>
      <c r="C545">
        <v>159</v>
      </c>
      <c r="E545" t="s">
        <v>8221</v>
      </c>
      <c r="F545">
        <v>0</v>
      </c>
    </row>
    <row r="546" spans="2:6" x14ac:dyDescent="0.3">
      <c r="B546" t="s">
        <v>8219</v>
      </c>
      <c r="C546">
        <v>182</v>
      </c>
      <c r="E546" t="s">
        <v>8221</v>
      </c>
      <c r="F546">
        <v>3</v>
      </c>
    </row>
    <row r="547" spans="2:6" x14ac:dyDescent="0.3">
      <c r="B547" t="s">
        <v>8219</v>
      </c>
      <c r="C547">
        <v>206</v>
      </c>
      <c r="E547" t="s">
        <v>8221</v>
      </c>
      <c r="F547">
        <v>2</v>
      </c>
    </row>
    <row r="548" spans="2:6" x14ac:dyDescent="0.3">
      <c r="B548" t="s">
        <v>8219</v>
      </c>
      <c r="C548">
        <v>169</v>
      </c>
      <c r="E548" t="s">
        <v>8221</v>
      </c>
      <c r="F548">
        <v>6</v>
      </c>
    </row>
    <row r="549" spans="2:6" x14ac:dyDescent="0.3">
      <c r="B549" t="s">
        <v>8219</v>
      </c>
      <c r="C549">
        <v>31</v>
      </c>
      <c r="E549" t="s">
        <v>8221</v>
      </c>
      <c r="F549">
        <v>0</v>
      </c>
    </row>
    <row r="550" spans="2:6" x14ac:dyDescent="0.3">
      <c r="B550" t="s">
        <v>8219</v>
      </c>
      <c r="C550">
        <v>28</v>
      </c>
      <c r="E550" t="s">
        <v>8221</v>
      </c>
      <c r="F550">
        <v>15</v>
      </c>
    </row>
    <row r="551" spans="2:6" x14ac:dyDescent="0.3">
      <c r="B551" t="s">
        <v>8219</v>
      </c>
      <c r="C551">
        <v>54</v>
      </c>
      <c r="E551" t="s">
        <v>8221</v>
      </c>
      <c r="F551">
        <v>1</v>
      </c>
    </row>
    <row r="552" spans="2:6" x14ac:dyDescent="0.3">
      <c r="B552" t="s">
        <v>8219</v>
      </c>
      <c r="C552">
        <v>467</v>
      </c>
      <c r="E552" t="s">
        <v>8221</v>
      </c>
      <c r="F552">
        <v>3</v>
      </c>
    </row>
    <row r="553" spans="2:6" x14ac:dyDescent="0.3">
      <c r="B553" t="s">
        <v>8219</v>
      </c>
      <c r="C553">
        <v>389</v>
      </c>
      <c r="E553" t="s">
        <v>8221</v>
      </c>
      <c r="F553">
        <v>8</v>
      </c>
    </row>
    <row r="554" spans="2:6" x14ac:dyDescent="0.3">
      <c r="B554" t="s">
        <v>8219</v>
      </c>
      <c r="C554">
        <v>68</v>
      </c>
      <c r="E554" t="s">
        <v>8221</v>
      </c>
      <c r="F554">
        <v>0</v>
      </c>
    </row>
    <row r="555" spans="2:6" x14ac:dyDescent="0.3">
      <c r="B555" t="s">
        <v>8219</v>
      </c>
      <c r="C555">
        <v>413</v>
      </c>
      <c r="E555" t="s">
        <v>8221</v>
      </c>
      <c r="F555">
        <v>3</v>
      </c>
    </row>
    <row r="556" spans="2:6" x14ac:dyDescent="0.3">
      <c r="B556" t="s">
        <v>8219</v>
      </c>
      <c r="C556">
        <v>190</v>
      </c>
      <c r="E556" t="s">
        <v>8221</v>
      </c>
      <c r="F556">
        <v>3</v>
      </c>
    </row>
    <row r="557" spans="2:6" x14ac:dyDescent="0.3">
      <c r="B557" t="s">
        <v>8219</v>
      </c>
      <c r="C557">
        <v>189</v>
      </c>
      <c r="E557" t="s">
        <v>8221</v>
      </c>
      <c r="F557">
        <v>0</v>
      </c>
    </row>
    <row r="558" spans="2:6" x14ac:dyDescent="0.3">
      <c r="B558" t="s">
        <v>8219</v>
      </c>
      <c r="C558">
        <v>130</v>
      </c>
      <c r="E558" t="s">
        <v>8221</v>
      </c>
      <c r="F558">
        <v>19</v>
      </c>
    </row>
    <row r="559" spans="2:6" x14ac:dyDescent="0.3">
      <c r="B559" t="s">
        <v>8219</v>
      </c>
      <c r="C559">
        <v>74</v>
      </c>
      <c r="E559" t="s">
        <v>8221</v>
      </c>
      <c r="F559">
        <v>0</v>
      </c>
    </row>
    <row r="560" spans="2:6" x14ac:dyDescent="0.3">
      <c r="B560" t="s">
        <v>8219</v>
      </c>
      <c r="C560">
        <v>274</v>
      </c>
      <c r="E560" t="s">
        <v>8221</v>
      </c>
      <c r="F560">
        <v>2</v>
      </c>
    </row>
    <row r="561" spans="2:6" x14ac:dyDescent="0.3">
      <c r="B561" t="s">
        <v>8219</v>
      </c>
      <c r="C561">
        <v>22</v>
      </c>
      <c r="E561" t="s">
        <v>8221</v>
      </c>
      <c r="F561">
        <v>0</v>
      </c>
    </row>
    <row r="562" spans="2:6" x14ac:dyDescent="0.3">
      <c r="B562" t="s">
        <v>8219</v>
      </c>
      <c r="C562">
        <v>31</v>
      </c>
      <c r="E562" t="s">
        <v>8221</v>
      </c>
      <c r="F562">
        <v>0</v>
      </c>
    </row>
    <row r="563" spans="2:6" x14ac:dyDescent="0.3">
      <c r="B563" t="s">
        <v>8219</v>
      </c>
      <c r="C563">
        <v>63</v>
      </c>
      <c r="E563" t="s">
        <v>8221</v>
      </c>
      <c r="F563">
        <v>25</v>
      </c>
    </row>
    <row r="564" spans="2:6" x14ac:dyDescent="0.3">
      <c r="B564" t="s">
        <v>8219</v>
      </c>
      <c r="C564">
        <v>20</v>
      </c>
      <c r="E564" t="s">
        <v>8221</v>
      </c>
      <c r="F564">
        <v>8</v>
      </c>
    </row>
    <row r="565" spans="2:6" x14ac:dyDescent="0.3">
      <c r="B565" t="s">
        <v>8219</v>
      </c>
      <c r="C565">
        <v>25</v>
      </c>
      <c r="E565" t="s">
        <v>8221</v>
      </c>
      <c r="F565">
        <v>16</v>
      </c>
    </row>
    <row r="566" spans="2:6" x14ac:dyDescent="0.3">
      <c r="B566" t="s">
        <v>8219</v>
      </c>
      <c r="C566">
        <v>61</v>
      </c>
      <c r="E566" t="s">
        <v>8221</v>
      </c>
      <c r="F566">
        <v>3</v>
      </c>
    </row>
    <row r="567" spans="2:6" x14ac:dyDescent="0.3">
      <c r="B567" t="s">
        <v>8219</v>
      </c>
      <c r="C567">
        <v>52</v>
      </c>
      <c r="E567" t="s">
        <v>8221</v>
      </c>
      <c r="F567">
        <v>3</v>
      </c>
    </row>
    <row r="568" spans="2:6" x14ac:dyDescent="0.3">
      <c r="B568" t="s">
        <v>8219</v>
      </c>
      <c r="C568">
        <v>86</v>
      </c>
      <c r="E568" t="s">
        <v>8221</v>
      </c>
      <c r="F568">
        <v>2</v>
      </c>
    </row>
    <row r="569" spans="2:6" x14ac:dyDescent="0.3">
      <c r="B569" t="s">
        <v>8219</v>
      </c>
      <c r="C569">
        <v>42</v>
      </c>
      <c r="E569" t="s">
        <v>8221</v>
      </c>
      <c r="F569">
        <v>1</v>
      </c>
    </row>
    <row r="570" spans="2:6" x14ac:dyDescent="0.3">
      <c r="B570" t="s">
        <v>8219</v>
      </c>
      <c r="C570">
        <v>52</v>
      </c>
      <c r="E570" t="s">
        <v>8221</v>
      </c>
      <c r="F570">
        <v>0</v>
      </c>
    </row>
    <row r="571" spans="2:6" x14ac:dyDescent="0.3">
      <c r="B571" t="s">
        <v>8219</v>
      </c>
      <c r="C571">
        <v>120</v>
      </c>
      <c r="E571" t="s">
        <v>8221</v>
      </c>
      <c r="F571">
        <v>1</v>
      </c>
    </row>
    <row r="572" spans="2:6" x14ac:dyDescent="0.3">
      <c r="B572" t="s">
        <v>8219</v>
      </c>
      <c r="C572">
        <v>22</v>
      </c>
      <c r="E572" t="s">
        <v>8221</v>
      </c>
      <c r="F572">
        <v>19</v>
      </c>
    </row>
    <row r="573" spans="2:6" x14ac:dyDescent="0.3">
      <c r="B573" t="s">
        <v>8219</v>
      </c>
      <c r="C573">
        <v>64</v>
      </c>
      <c r="E573" t="s">
        <v>8221</v>
      </c>
      <c r="F573">
        <v>9</v>
      </c>
    </row>
    <row r="574" spans="2:6" x14ac:dyDescent="0.3">
      <c r="B574" t="s">
        <v>8219</v>
      </c>
      <c r="C574">
        <v>23</v>
      </c>
      <c r="E574" t="s">
        <v>8221</v>
      </c>
      <c r="F574">
        <v>1</v>
      </c>
    </row>
    <row r="575" spans="2:6" x14ac:dyDescent="0.3">
      <c r="B575" t="s">
        <v>8219</v>
      </c>
      <c r="C575">
        <v>238</v>
      </c>
      <c r="E575" t="s">
        <v>8221</v>
      </c>
      <c r="F575">
        <v>0</v>
      </c>
    </row>
    <row r="576" spans="2:6" x14ac:dyDescent="0.3">
      <c r="B576" t="s">
        <v>8219</v>
      </c>
      <c r="C576">
        <v>33</v>
      </c>
      <c r="E576" t="s">
        <v>8221</v>
      </c>
      <c r="F576">
        <v>1</v>
      </c>
    </row>
    <row r="577" spans="2:6" x14ac:dyDescent="0.3">
      <c r="B577" t="s">
        <v>8219</v>
      </c>
      <c r="C577">
        <v>32</v>
      </c>
      <c r="E577" t="s">
        <v>8221</v>
      </c>
      <c r="F577">
        <v>5</v>
      </c>
    </row>
    <row r="578" spans="2:6" x14ac:dyDescent="0.3">
      <c r="B578" t="s">
        <v>8219</v>
      </c>
      <c r="C578">
        <v>24</v>
      </c>
      <c r="E578" t="s">
        <v>8221</v>
      </c>
      <c r="F578">
        <v>85</v>
      </c>
    </row>
    <row r="579" spans="2:6" x14ac:dyDescent="0.3">
      <c r="B579" t="s">
        <v>8219</v>
      </c>
      <c r="C579">
        <v>29</v>
      </c>
      <c r="E579" t="s">
        <v>8221</v>
      </c>
      <c r="F579">
        <v>3</v>
      </c>
    </row>
    <row r="580" spans="2:6" x14ac:dyDescent="0.3">
      <c r="B580" t="s">
        <v>8219</v>
      </c>
      <c r="C580">
        <v>50</v>
      </c>
      <c r="E580" t="s">
        <v>8221</v>
      </c>
      <c r="F580">
        <v>4</v>
      </c>
    </row>
    <row r="581" spans="2:6" x14ac:dyDescent="0.3">
      <c r="B581" t="s">
        <v>8219</v>
      </c>
      <c r="C581">
        <v>108</v>
      </c>
      <c r="E581" t="s">
        <v>8221</v>
      </c>
      <c r="F581">
        <v>3</v>
      </c>
    </row>
    <row r="582" spans="2:6" x14ac:dyDescent="0.3">
      <c r="B582" t="s">
        <v>8219</v>
      </c>
      <c r="C582">
        <v>139</v>
      </c>
      <c r="E582" t="s">
        <v>8221</v>
      </c>
      <c r="F582">
        <v>5</v>
      </c>
    </row>
    <row r="583" spans="2:6" x14ac:dyDescent="0.3">
      <c r="B583" t="s">
        <v>8219</v>
      </c>
      <c r="C583">
        <v>7</v>
      </c>
      <c r="E583" t="s">
        <v>8221</v>
      </c>
      <c r="F583">
        <v>17</v>
      </c>
    </row>
    <row r="584" spans="2:6" x14ac:dyDescent="0.3">
      <c r="B584" t="s">
        <v>8219</v>
      </c>
      <c r="C584">
        <v>149</v>
      </c>
      <c r="E584" t="s">
        <v>8221</v>
      </c>
      <c r="F584">
        <v>3</v>
      </c>
    </row>
    <row r="585" spans="2:6" x14ac:dyDescent="0.3">
      <c r="B585" t="s">
        <v>8219</v>
      </c>
      <c r="C585">
        <v>31</v>
      </c>
      <c r="E585" t="s">
        <v>8221</v>
      </c>
      <c r="F585">
        <v>2</v>
      </c>
    </row>
    <row r="586" spans="2:6" x14ac:dyDescent="0.3">
      <c r="B586" t="s">
        <v>8219</v>
      </c>
      <c r="C586">
        <v>26</v>
      </c>
      <c r="E586" t="s">
        <v>8221</v>
      </c>
      <c r="F586">
        <v>6</v>
      </c>
    </row>
    <row r="587" spans="2:6" x14ac:dyDescent="0.3">
      <c r="B587" t="s">
        <v>8219</v>
      </c>
      <c r="C587">
        <v>172</v>
      </c>
      <c r="E587" t="s">
        <v>8221</v>
      </c>
      <c r="F587">
        <v>0</v>
      </c>
    </row>
    <row r="588" spans="2:6" x14ac:dyDescent="0.3">
      <c r="B588" t="s">
        <v>8219</v>
      </c>
      <c r="C588">
        <v>78</v>
      </c>
      <c r="E588" t="s">
        <v>8221</v>
      </c>
      <c r="F588">
        <v>1</v>
      </c>
    </row>
    <row r="589" spans="2:6" x14ac:dyDescent="0.3">
      <c r="B589" t="s">
        <v>8219</v>
      </c>
      <c r="C589">
        <v>120</v>
      </c>
      <c r="E589" t="s">
        <v>8221</v>
      </c>
      <c r="F589">
        <v>3</v>
      </c>
    </row>
    <row r="590" spans="2:6" x14ac:dyDescent="0.3">
      <c r="B590" t="s">
        <v>8219</v>
      </c>
      <c r="C590">
        <v>227</v>
      </c>
      <c r="E590" t="s">
        <v>8221</v>
      </c>
      <c r="F590">
        <v>13</v>
      </c>
    </row>
    <row r="591" spans="2:6" x14ac:dyDescent="0.3">
      <c r="B591" t="s">
        <v>8219</v>
      </c>
      <c r="C591">
        <v>42</v>
      </c>
      <c r="E591" t="s">
        <v>8221</v>
      </c>
      <c r="F591">
        <v>1</v>
      </c>
    </row>
    <row r="592" spans="2:6" x14ac:dyDescent="0.3">
      <c r="B592" t="s">
        <v>8219</v>
      </c>
      <c r="C592">
        <v>64</v>
      </c>
      <c r="E592" t="s">
        <v>8221</v>
      </c>
      <c r="F592">
        <v>1</v>
      </c>
    </row>
    <row r="593" spans="2:6" x14ac:dyDescent="0.3">
      <c r="B593" t="s">
        <v>8219</v>
      </c>
      <c r="C593">
        <v>121</v>
      </c>
      <c r="E593" t="s">
        <v>8221</v>
      </c>
      <c r="F593">
        <v>9</v>
      </c>
    </row>
    <row r="594" spans="2:6" x14ac:dyDescent="0.3">
      <c r="B594" t="s">
        <v>8219</v>
      </c>
      <c r="C594">
        <v>87</v>
      </c>
      <c r="E594" t="s">
        <v>8221</v>
      </c>
      <c r="F594">
        <v>0</v>
      </c>
    </row>
    <row r="595" spans="2:6" x14ac:dyDescent="0.3">
      <c r="B595" t="s">
        <v>8219</v>
      </c>
      <c r="C595">
        <v>65</v>
      </c>
      <c r="E595" t="s">
        <v>8221</v>
      </c>
      <c r="F595">
        <v>2</v>
      </c>
    </row>
    <row r="596" spans="2:6" x14ac:dyDescent="0.3">
      <c r="B596" t="s">
        <v>8219</v>
      </c>
      <c r="C596">
        <v>49</v>
      </c>
      <c r="E596" t="s">
        <v>8221</v>
      </c>
      <c r="F596">
        <v>1</v>
      </c>
    </row>
    <row r="597" spans="2:6" x14ac:dyDescent="0.3">
      <c r="B597" t="s">
        <v>8219</v>
      </c>
      <c r="C597">
        <v>19</v>
      </c>
      <c r="E597" t="s">
        <v>8221</v>
      </c>
      <c r="F597">
        <v>10</v>
      </c>
    </row>
    <row r="598" spans="2:6" x14ac:dyDescent="0.3">
      <c r="B598" t="s">
        <v>8219</v>
      </c>
      <c r="C598">
        <v>81</v>
      </c>
      <c r="E598" t="s">
        <v>8221</v>
      </c>
      <c r="F598">
        <v>3</v>
      </c>
    </row>
    <row r="599" spans="2:6" x14ac:dyDescent="0.3">
      <c r="B599" t="s">
        <v>8219</v>
      </c>
      <c r="C599">
        <v>264</v>
      </c>
      <c r="E599" t="s">
        <v>8221</v>
      </c>
      <c r="F599">
        <v>2</v>
      </c>
    </row>
    <row r="600" spans="2:6" x14ac:dyDescent="0.3">
      <c r="B600" t="s">
        <v>8219</v>
      </c>
      <c r="C600">
        <v>25</v>
      </c>
      <c r="E600" t="s">
        <v>8221</v>
      </c>
      <c r="F600">
        <v>2</v>
      </c>
    </row>
    <row r="601" spans="2:6" x14ac:dyDescent="0.3">
      <c r="B601" t="s">
        <v>8219</v>
      </c>
      <c r="C601">
        <v>5</v>
      </c>
      <c r="E601" t="s">
        <v>8221</v>
      </c>
      <c r="F601">
        <v>1</v>
      </c>
    </row>
    <row r="602" spans="2:6" x14ac:dyDescent="0.3">
      <c r="B602" t="s">
        <v>8219</v>
      </c>
      <c r="C602">
        <v>144</v>
      </c>
      <c r="E602" t="s">
        <v>8221</v>
      </c>
      <c r="F602">
        <v>14</v>
      </c>
    </row>
    <row r="603" spans="2:6" x14ac:dyDescent="0.3">
      <c r="B603" t="s">
        <v>8219</v>
      </c>
      <c r="C603">
        <v>92</v>
      </c>
      <c r="E603" t="s">
        <v>8221</v>
      </c>
      <c r="F603">
        <v>0</v>
      </c>
    </row>
    <row r="604" spans="2:6" x14ac:dyDescent="0.3">
      <c r="B604" t="s">
        <v>8219</v>
      </c>
      <c r="C604">
        <v>147</v>
      </c>
      <c r="E604" t="s">
        <v>8221</v>
      </c>
      <c r="F604">
        <v>0</v>
      </c>
    </row>
    <row r="605" spans="2:6" x14ac:dyDescent="0.3">
      <c r="B605" t="s">
        <v>8219</v>
      </c>
      <c r="C605">
        <v>90</v>
      </c>
      <c r="E605" t="s">
        <v>8221</v>
      </c>
      <c r="F605">
        <v>4</v>
      </c>
    </row>
    <row r="606" spans="2:6" x14ac:dyDescent="0.3">
      <c r="B606" t="s">
        <v>8219</v>
      </c>
      <c r="C606">
        <v>87</v>
      </c>
      <c r="E606" t="s">
        <v>8221</v>
      </c>
      <c r="F606">
        <v>3</v>
      </c>
    </row>
    <row r="607" spans="2:6" x14ac:dyDescent="0.3">
      <c r="B607" t="s">
        <v>8219</v>
      </c>
      <c r="C607">
        <v>406</v>
      </c>
      <c r="E607" t="s">
        <v>8221</v>
      </c>
      <c r="F607">
        <v>0</v>
      </c>
    </row>
    <row r="608" spans="2:6" x14ac:dyDescent="0.3">
      <c r="B608" t="s">
        <v>8219</v>
      </c>
      <c r="C608">
        <v>20</v>
      </c>
      <c r="E608" t="s">
        <v>8221</v>
      </c>
      <c r="F608">
        <v>5</v>
      </c>
    </row>
    <row r="609" spans="2:6" x14ac:dyDescent="0.3">
      <c r="B609" t="s">
        <v>8219</v>
      </c>
      <c r="C609">
        <v>70</v>
      </c>
      <c r="E609" t="s">
        <v>8221</v>
      </c>
      <c r="F609">
        <v>47</v>
      </c>
    </row>
    <row r="610" spans="2:6" x14ac:dyDescent="0.3">
      <c r="B610" t="s">
        <v>8219</v>
      </c>
      <c r="C610">
        <v>16</v>
      </c>
      <c r="E610" t="s">
        <v>8221</v>
      </c>
      <c r="F610">
        <v>0</v>
      </c>
    </row>
    <row r="611" spans="2:6" x14ac:dyDescent="0.3">
      <c r="B611" t="s">
        <v>8219</v>
      </c>
      <c r="C611">
        <v>52</v>
      </c>
      <c r="E611" t="s">
        <v>8221</v>
      </c>
      <c r="F611">
        <v>10</v>
      </c>
    </row>
    <row r="612" spans="2:6" x14ac:dyDescent="0.3">
      <c r="B612" t="s">
        <v>8219</v>
      </c>
      <c r="C612">
        <v>66</v>
      </c>
      <c r="E612" t="s">
        <v>8221</v>
      </c>
      <c r="F612">
        <v>11</v>
      </c>
    </row>
    <row r="613" spans="2:6" x14ac:dyDescent="0.3">
      <c r="B613" t="s">
        <v>8219</v>
      </c>
      <c r="C613">
        <v>109</v>
      </c>
      <c r="E613" t="s">
        <v>8221</v>
      </c>
      <c r="F613">
        <v>2</v>
      </c>
    </row>
    <row r="614" spans="2:6" x14ac:dyDescent="0.3">
      <c r="B614" t="s">
        <v>8219</v>
      </c>
      <c r="C614">
        <v>168</v>
      </c>
      <c r="E614" t="s">
        <v>8221</v>
      </c>
      <c r="F614">
        <v>2</v>
      </c>
    </row>
    <row r="615" spans="2:6" x14ac:dyDescent="0.3">
      <c r="B615" t="s">
        <v>8219</v>
      </c>
      <c r="C615">
        <v>31</v>
      </c>
      <c r="E615" t="s">
        <v>8221</v>
      </c>
      <c r="F615">
        <v>22</v>
      </c>
    </row>
    <row r="616" spans="2:6" x14ac:dyDescent="0.3">
      <c r="B616" t="s">
        <v>8219</v>
      </c>
      <c r="C616">
        <v>133</v>
      </c>
      <c r="E616" t="s">
        <v>8221</v>
      </c>
      <c r="F616">
        <v>8</v>
      </c>
    </row>
    <row r="617" spans="2:6" x14ac:dyDescent="0.3">
      <c r="B617" t="s">
        <v>8219</v>
      </c>
      <c r="C617">
        <v>151</v>
      </c>
      <c r="E617" t="s">
        <v>8221</v>
      </c>
      <c r="F617">
        <v>6</v>
      </c>
    </row>
    <row r="618" spans="2:6" x14ac:dyDescent="0.3">
      <c r="B618" t="s">
        <v>8219</v>
      </c>
      <c r="C618">
        <v>5</v>
      </c>
      <c r="E618" t="s">
        <v>8221</v>
      </c>
      <c r="F618">
        <v>1</v>
      </c>
    </row>
    <row r="619" spans="2:6" x14ac:dyDescent="0.3">
      <c r="B619" t="s">
        <v>8219</v>
      </c>
      <c r="C619">
        <v>73</v>
      </c>
      <c r="E619" t="s">
        <v>8221</v>
      </c>
      <c r="F619">
        <v>3</v>
      </c>
    </row>
    <row r="620" spans="2:6" x14ac:dyDescent="0.3">
      <c r="B620" t="s">
        <v>8219</v>
      </c>
      <c r="C620">
        <v>148</v>
      </c>
      <c r="E620" t="s">
        <v>8221</v>
      </c>
      <c r="F620">
        <v>0</v>
      </c>
    </row>
    <row r="621" spans="2:6" x14ac:dyDescent="0.3">
      <c r="B621" t="s">
        <v>8219</v>
      </c>
      <c r="C621">
        <v>93</v>
      </c>
      <c r="E621" t="s">
        <v>8221</v>
      </c>
      <c r="F621">
        <v>0</v>
      </c>
    </row>
    <row r="622" spans="2:6" x14ac:dyDescent="0.3">
      <c r="B622" t="s">
        <v>8219</v>
      </c>
      <c r="C622">
        <v>63</v>
      </c>
      <c r="E622" t="s">
        <v>8221</v>
      </c>
      <c r="F622">
        <v>0</v>
      </c>
    </row>
    <row r="623" spans="2:6" x14ac:dyDescent="0.3">
      <c r="B623" t="s">
        <v>8219</v>
      </c>
      <c r="C623">
        <v>134</v>
      </c>
      <c r="E623" t="s">
        <v>8221</v>
      </c>
      <c r="F623">
        <v>0</v>
      </c>
    </row>
    <row r="624" spans="2:6" x14ac:dyDescent="0.3">
      <c r="B624" t="s">
        <v>8219</v>
      </c>
      <c r="C624">
        <v>14</v>
      </c>
      <c r="E624" t="s">
        <v>8221</v>
      </c>
      <c r="F624">
        <v>0</v>
      </c>
    </row>
    <row r="625" spans="2:6" x14ac:dyDescent="0.3">
      <c r="B625" t="s">
        <v>8219</v>
      </c>
      <c r="C625">
        <v>78</v>
      </c>
      <c r="E625" t="s">
        <v>8221</v>
      </c>
      <c r="F625">
        <v>3</v>
      </c>
    </row>
    <row r="626" spans="2:6" x14ac:dyDescent="0.3">
      <c r="B626" t="s">
        <v>8219</v>
      </c>
      <c r="C626">
        <v>112</v>
      </c>
      <c r="E626" t="s">
        <v>8221</v>
      </c>
      <c r="F626">
        <v>0</v>
      </c>
    </row>
    <row r="627" spans="2:6" x14ac:dyDescent="0.3">
      <c r="B627" t="s">
        <v>8219</v>
      </c>
      <c r="C627">
        <v>34</v>
      </c>
      <c r="E627" t="s">
        <v>8221</v>
      </c>
      <c r="F627">
        <v>0</v>
      </c>
    </row>
    <row r="628" spans="2:6" x14ac:dyDescent="0.3">
      <c r="B628" t="s">
        <v>8219</v>
      </c>
      <c r="C628">
        <v>19</v>
      </c>
      <c r="E628" t="s">
        <v>8221</v>
      </c>
      <c r="F628">
        <v>1</v>
      </c>
    </row>
    <row r="629" spans="2:6" x14ac:dyDescent="0.3">
      <c r="B629" t="s">
        <v>8219</v>
      </c>
      <c r="C629">
        <v>13</v>
      </c>
      <c r="E629" t="s">
        <v>8221</v>
      </c>
      <c r="F629">
        <v>6</v>
      </c>
    </row>
    <row r="630" spans="2:6" x14ac:dyDescent="0.3">
      <c r="B630" t="s">
        <v>8219</v>
      </c>
      <c r="C630">
        <v>104</v>
      </c>
      <c r="E630" t="s">
        <v>8221</v>
      </c>
      <c r="F630">
        <v>1</v>
      </c>
    </row>
    <row r="631" spans="2:6" x14ac:dyDescent="0.3">
      <c r="B631" t="s">
        <v>8219</v>
      </c>
      <c r="C631">
        <v>52</v>
      </c>
      <c r="E631" t="s">
        <v>8221</v>
      </c>
      <c r="F631">
        <v>2</v>
      </c>
    </row>
    <row r="632" spans="2:6" x14ac:dyDescent="0.3">
      <c r="B632" t="s">
        <v>8219</v>
      </c>
      <c r="C632">
        <v>17</v>
      </c>
      <c r="E632" t="s">
        <v>8221</v>
      </c>
      <c r="F632">
        <v>0</v>
      </c>
    </row>
    <row r="633" spans="2:6" x14ac:dyDescent="0.3">
      <c r="B633" t="s">
        <v>8219</v>
      </c>
      <c r="C633">
        <v>82</v>
      </c>
      <c r="E633" t="s">
        <v>8221</v>
      </c>
      <c r="F633">
        <v>3</v>
      </c>
    </row>
    <row r="634" spans="2:6" x14ac:dyDescent="0.3">
      <c r="B634" t="s">
        <v>8219</v>
      </c>
      <c r="C634">
        <v>73</v>
      </c>
      <c r="E634" t="s">
        <v>8221</v>
      </c>
      <c r="F634">
        <v>3</v>
      </c>
    </row>
    <row r="635" spans="2:6" x14ac:dyDescent="0.3">
      <c r="B635" t="s">
        <v>8219</v>
      </c>
      <c r="C635">
        <v>158</v>
      </c>
      <c r="E635" t="s">
        <v>8221</v>
      </c>
      <c r="F635">
        <v>0</v>
      </c>
    </row>
    <row r="636" spans="2:6" x14ac:dyDescent="0.3">
      <c r="B636" t="s">
        <v>8219</v>
      </c>
      <c r="C636">
        <v>65</v>
      </c>
      <c r="E636" t="s">
        <v>8221</v>
      </c>
      <c r="F636">
        <v>6</v>
      </c>
    </row>
    <row r="637" spans="2:6" x14ac:dyDescent="0.3">
      <c r="B637" t="s">
        <v>8219</v>
      </c>
      <c r="C637">
        <v>184</v>
      </c>
      <c r="E637" t="s">
        <v>8221</v>
      </c>
      <c r="F637">
        <v>0</v>
      </c>
    </row>
    <row r="638" spans="2:6" x14ac:dyDescent="0.3">
      <c r="B638" t="s">
        <v>8219</v>
      </c>
      <c r="C638">
        <v>34</v>
      </c>
      <c r="E638" t="s">
        <v>8221</v>
      </c>
      <c r="F638">
        <v>19</v>
      </c>
    </row>
    <row r="639" spans="2:6" x14ac:dyDescent="0.3">
      <c r="B639" t="s">
        <v>8219</v>
      </c>
      <c r="C639">
        <v>240</v>
      </c>
      <c r="E639" t="s">
        <v>8221</v>
      </c>
      <c r="F639">
        <v>1</v>
      </c>
    </row>
    <row r="640" spans="2:6" x14ac:dyDescent="0.3">
      <c r="B640" t="s">
        <v>8219</v>
      </c>
      <c r="C640">
        <v>113</v>
      </c>
      <c r="E640" t="s">
        <v>8221</v>
      </c>
      <c r="F640">
        <v>2</v>
      </c>
    </row>
    <row r="641" spans="2:6" x14ac:dyDescent="0.3">
      <c r="B641" t="s">
        <v>8219</v>
      </c>
      <c r="C641">
        <v>66</v>
      </c>
      <c r="E641" t="s">
        <v>8221</v>
      </c>
      <c r="F641">
        <v>0</v>
      </c>
    </row>
    <row r="642" spans="2:6" x14ac:dyDescent="0.3">
      <c r="B642" t="s">
        <v>8219</v>
      </c>
      <c r="C642">
        <v>340</v>
      </c>
      <c r="E642" t="s">
        <v>8221</v>
      </c>
      <c r="F642">
        <v>11</v>
      </c>
    </row>
    <row r="643" spans="2:6" x14ac:dyDescent="0.3">
      <c r="B643" t="s">
        <v>8219</v>
      </c>
      <c r="C643">
        <v>150</v>
      </c>
      <c r="E643" t="s">
        <v>8221</v>
      </c>
      <c r="F643">
        <v>0</v>
      </c>
    </row>
    <row r="644" spans="2:6" x14ac:dyDescent="0.3">
      <c r="B644" t="s">
        <v>8219</v>
      </c>
      <c r="C644">
        <v>25</v>
      </c>
      <c r="E644" t="s">
        <v>8221</v>
      </c>
      <c r="F644">
        <v>0</v>
      </c>
    </row>
    <row r="645" spans="2:6" x14ac:dyDescent="0.3">
      <c r="B645" t="s">
        <v>8219</v>
      </c>
      <c r="C645">
        <v>234</v>
      </c>
      <c r="E645" t="s">
        <v>8221</v>
      </c>
      <c r="F645">
        <v>1</v>
      </c>
    </row>
    <row r="646" spans="2:6" x14ac:dyDescent="0.3">
      <c r="B646" t="s">
        <v>8219</v>
      </c>
      <c r="C646">
        <v>2602</v>
      </c>
      <c r="E646" t="s">
        <v>8221</v>
      </c>
      <c r="F646">
        <v>3</v>
      </c>
    </row>
    <row r="647" spans="2:6" x14ac:dyDescent="0.3">
      <c r="B647" t="s">
        <v>8219</v>
      </c>
      <c r="C647">
        <v>248</v>
      </c>
      <c r="E647" t="s">
        <v>8221</v>
      </c>
      <c r="F647">
        <v>1</v>
      </c>
    </row>
    <row r="648" spans="2:6" x14ac:dyDescent="0.3">
      <c r="B648" t="s">
        <v>8219</v>
      </c>
      <c r="C648">
        <v>600</v>
      </c>
      <c r="E648" t="s">
        <v>8221</v>
      </c>
      <c r="F648">
        <v>15</v>
      </c>
    </row>
    <row r="649" spans="2:6" x14ac:dyDescent="0.3">
      <c r="B649" t="s">
        <v>8219</v>
      </c>
      <c r="C649">
        <v>293</v>
      </c>
      <c r="E649" t="s">
        <v>8221</v>
      </c>
      <c r="F649">
        <v>2</v>
      </c>
    </row>
    <row r="650" spans="2:6" x14ac:dyDescent="0.3">
      <c r="B650" t="s">
        <v>8219</v>
      </c>
      <c r="C650">
        <v>321</v>
      </c>
      <c r="E650" t="s">
        <v>8221</v>
      </c>
      <c r="F650">
        <v>1</v>
      </c>
    </row>
    <row r="651" spans="2:6" x14ac:dyDescent="0.3">
      <c r="B651" t="s">
        <v>8219</v>
      </c>
      <c r="C651">
        <v>81</v>
      </c>
      <c r="E651" t="s">
        <v>8221</v>
      </c>
      <c r="F651">
        <v>1</v>
      </c>
    </row>
    <row r="652" spans="2:6" x14ac:dyDescent="0.3">
      <c r="B652" t="s">
        <v>8219</v>
      </c>
      <c r="C652">
        <v>343</v>
      </c>
      <c r="E652" t="s">
        <v>8221</v>
      </c>
      <c r="F652">
        <v>0</v>
      </c>
    </row>
    <row r="653" spans="2:6" x14ac:dyDescent="0.3">
      <c r="B653" t="s">
        <v>8219</v>
      </c>
      <c r="C653">
        <v>336</v>
      </c>
      <c r="E653" t="s">
        <v>8221</v>
      </c>
      <c r="F653">
        <v>1</v>
      </c>
    </row>
    <row r="654" spans="2:6" x14ac:dyDescent="0.3">
      <c r="B654" t="s">
        <v>8219</v>
      </c>
      <c r="C654">
        <v>47</v>
      </c>
      <c r="E654" t="s">
        <v>8221</v>
      </c>
      <c r="F654">
        <v>11</v>
      </c>
    </row>
    <row r="655" spans="2:6" x14ac:dyDescent="0.3">
      <c r="B655" t="s">
        <v>8219</v>
      </c>
      <c r="C655">
        <v>76</v>
      </c>
      <c r="E655" t="s">
        <v>8221</v>
      </c>
      <c r="F655">
        <v>0</v>
      </c>
    </row>
    <row r="656" spans="2:6" x14ac:dyDescent="0.3">
      <c r="B656" t="s">
        <v>8219</v>
      </c>
      <c r="C656">
        <v>441</v>
      </c>
      <c r="E656" t="s">
        <v>8221</v>
      </c>
      <c r="F656">
        <v>1</v>
      </c>
    </row>
    <row r="657" spans="2:6" x14ac:dyDescent="0.3">
      <c r="B657" t="s">
        <v>8219</v>
      </c>
      <c r="C657">
        <v>916</v>
      </c>
      <c r="E657" t="s">
        <v>8221</v>
      </c>
      <c r="F657">
        <v>6</v>
      </c>
    </row>
    <row r="658" spans="2:6" x14ac:dyDescent="0.3">
      <c r="B658" t="s">
        <v>8219</v>
      </c>
      <c r="C658">
        <v>369</v>
      </c>
      <c r="E658" t="s">
        <v>8221</v>
      </c>
      <c r="F658">
        <v>7</v>
      </c>
    </row>
    <row r="659" spans="2:6" x14ac:dyDescent="0.3">
      <c r="B659" t="s">
        <v>8219</v>
      </c>
      <c r="C659">
        <v>20242</v>
      </c>
      <c r="E659" t="s">
        <v>8221</v>
      </c>
      <c r="F659">
        <v>0</v>
      </c>
    </row>
    <row r="660" spans="2:6" x14ac:dyDescent="0.3">
      <c r="B660" t="s">
        <v>8219</v>
      </c>
      <c r="C660">
        <v>71</v>
      </c>
      <c r="E660" t="s">
        <v>8221</v>
      </c>
      <c r="F660">
        <v>16</v>
      </c>
    </row>
    <row r="661" spans="2:6" x14ac:dyDescent="0.3">
      <c r="B661" t="s">
        <v>8219</v>
      </c>
      <c r="C661">
        <v>635</v>
      </c>
      <c r="E661" t="s">
        <v>8221</v>
      </c>
      <c r="F661">
        <v>0</v>
      </c>
    </row>
    <row r="662" spans="2:6" x14ac:dyDescent="0.3">
      <c r="B662" t="s">
        <v>8219</v>
      </c>
      <c r="C662">
        <v>885</v>
      </c>
      <c r="E662" t="s">
        <v>8221</v>
      </c>
      <c r="F662">
        <v>0</v>
      </c>
    </row>
    <row r="663" spans="2:6" x14ac:dyDescent="0.3">
      <c r="B663" t="s">
        <v>8219</v>
      </c>
      <c r="C663">
        <v>329</v>
      </c>
      <c r="E663" t="s">
        <v>8221</v>
      </c>
      <c r="F663">
        <v>0</v>
      </c>
    </row>
    <row r="664" spans="2:6" x14ac:dyDescent="0.3">
      <c r="B664" t="s">
        <v>8219</v>
      </c>
      <c r="C664">
        <v>71</v>
      </c>
      <c r="E664" t="s">
        <v>8221</v>
      </c>
      <c r="F664">
        <v>12</v>
      </c>
    </row>
    <row r="665" spans="2:6" x14ac:dyDescent="0.3">
      <c r="B665" t="s">
        <v>8219</v>
      </c>
      <c r="C665">
        <v>269</v>
      </c>
      <c r="E665" t="s">
        <v>8221</v>
      </c>
      <c r="F665">
        <v>1</v>
      </c>
    </row>
    <row r="666" spans="2:6" x14ac:dyDescent="0.3">
      <c r="B666" t="s">
        <v>8219</v>
      </c>
      <c r="C666">
        <v>345</v>
      </c>
      <c r="E666" t="s">
        <v>8221</v>
      </c>
      <c r="F666">
        <v>3</v>
      </c>
    </row>
    <row r="667" spans="2:6" x14ac:dyDescent="0.3">
      <c r="B667" t="s">
        <v>8219</v>
      </c>
      <c r="C667">
        <v>43</v>
      </c>
      <c r="E667" t="s">
        <v>8221</v>
      </c>
      <c r="F667">
        <v>1</v>
      </c>
    </row>
    <row r="668" spans="2:6" x14ac:dyDescent="0.3">
      <c r="B668" t="s">
        <v>8219</v>
      </c>
      <c r="C668">
        <v>33</v>
      </c>
      <c r="E668" t="s">
        <v>8221</v>
      </c>
      <c r="F668">
        <v>4</v>
      </c>
    </row>
    <row r="669" spans="2:6" x14ac:dyDescent="0.3">
      <c r="B669" t="s">
        <v>8219</v>
      </c>
      <c r="C669">
        <v>211</v>
      </c>
      <c r="E669" t="s">
        <v>8221</v>
      </c>
      <c r="F669">
        <v>1</v>
      </c>
    </row>
    <row r="670" spans="2:6" x14ac:dyDescent="0.3">
      <c r="B670" t="s">
        <v>8219</v>
      </c>
      <c r="C670">
        <v>196</v>
      </c>
      <c r="E670" t="s">
        <v>8221</v>
      </c>
      <c r="F670">
        <v>3</v>
      </c>
    </row>
    <row r="671" spans="2:6" x14ac:dyDescent="0.3">
      <c r="B671" t="s">
        <v>8219</v>
      </c>
      <c r="C671">
        <v>405</v>
      </c>
      <c r="E671" t="s">
        <v>8221</v>
      </c>
      <c r="F671">
        <v>1</v>
      </c>
    </row>
    <row r="672" spans="2:6" x14ac:dyDescent="0.3">
      <c r="B672" t="s">
        <v>8219</v>
      </c>
      <c r="C672">
        <v>206</v>
      </c>
      <c r="E672" t="s">
        <v>8221</v>
      </c>
      <c r="F672">
        <v>0</v>
      </c>
    </row>
    <row r="673" spans="2:6" x14ac:dyDescent="0.3">
      <c r="B673" t="s">
        <v>8219</v>
      </c>
      <c r="C673">
        <v>335</v>
      </c>
      <c r="E673" t="s">
        <v>8221</v>
      </c>
      <c r="F673">
        <v>12</v>
      </c>
    </row>
    <row r="674" spans="2:6" x14ac:dyDescent="0.3">
      <c r="B674" t="s">
        <v>8219</v>
      </c>
      <c r="C674">
        <v>215</v>
      </c>
      <c r="E674" t="s">
        <v>8221</v>
      </c>
      <c r="F674">
        <v>0</v>
      </c>
    </row>
    <row r="675" spans="2:6" x14ac:dyDescent="0.3">
      <c r="B675" t="s">
        <v>8219</v>
      </c>
      <c r="C675">
        <v>176</v>
      </c>
      <c r="E675" t="s">
        <v>8221</v>
      </c>
      <c r="F675">
        <v>1</v>
      </c>
    </row>
    <row r="676" spans="2:6" x14ac:dyDescent="0.3">
      <c r="B676" t="s">
        <v>8219</v>
      </c>
      <c r="C676">
        <v>555</v>
      </c>
      <c r="E676" t="s">
        <v>8221</v>
      </c>
      <c r="F676">
        <v>0</v>
      </c>
    </row>
    <row r="677" spans="2:6" x14ac:dyDescent="0.3">
      <c r="B677" t="s">
        <v>8219</v>
      </c>
      <c r="C677">
        <v>116</v>
      </c>
      <c r="E677" t="s">
        <v>8221</v>
      </c>
      <c r="F677">
        <v>0</v>
      </c>
    </row>
    <row r="678" spans="2:6" x14ac:dyDescent="0.3">
      <c r="B678" t="s">
        <v>8219</v>
      </c>
      <c r="C678">
        <v>615</v>
      </c>
      <c r="E678" t="s">
        <v>8221</v>
      </c>
      <c r="F678">
        <v>2</v>
      </c>
    </row>
    <row r="679" spans="2:6" x14ac:dyDescent="0.3">
      <c r="B679" t="s">
        <v>8219</v>
      </c>
      <c r="C679">
        <v>236</v>
      </c>
      <c r="E679" t="s">
        <v>8221</v>
      </c>
      <c r="F679">
        <v>92</v>
      </c>
    </row>
    <row r="680" spans="2:6" x14ac:dyDescent="0.3">
      <c r="B680" t="s">
        <v>8219</v>
      </c>
      <c r="C680">
        <v>145</v>
      </c>
      <c r="E680" t="s">
        <v>8221</v>
      </c>
      <c r="F680">
        <v>0</v>
      </c>
    </row>
    <row r="681" spans="2:6" x14ac:dyDescent="0.3">
      <c r="B681" t="s">
        <v>8219</v>
      </c>
      <c r="C681">
        <v>167</v>
      </c>
      <c r="E681" t="s">
        <v>8221</v>
      </c>
      <c r="F681">
        <v>3</v>
      </c>
    </row>
    <row r="682" spans="2:6" x14ac:dyDescent="0.3">
      <c r="B682" t="s">
        <v>8219</v>
      </c>
      <c r="C682">
        <v>235</v>
      </c>
      <c r="E682" t="s">
        <v>8221</v>
      </c>
      <c r="F682">
        <v>10</v>
      </c>
    </row>
    <row r="683" spans="2:6" x14ac:dyDescent="0.3">
      <c r="B683" t="s">
        <v>8219</v>
      </c>
      <c r="C683">
        <v>452</v>
      </c>
      <c r="E683" t="s">
        <v>8221</v>
      </c>
      <c r="F683">
        <v>7</v>
      </c>
    </row>
    <row r="684" spans="2:6" x14ac:dyDescent="0.3">
      <c r="B684" t="s">
        <v>8219</v>
      </c>
      <c r="C684">
        <v>241</v>
      </c>
      <c r="E684" t="s">
        <v>8221</v>
      </c>
      <c r="F684">
        <v>3</v>
      </c>
    </row>
    <row r="685" spans="2:6" x14ac:dyDescent="0.3">
      <c r="B685" t="s">
        <v>8219</v>
      </c>
      <c r="C685">
        <v>28</v>
      </c>
      <c r="E685" t="s">
        <v>8221</v>
      </c>
      <c r="F685">
        <v>0</v>
      </c>
    </row>
    <row r="686" spans="2:6" x14ac:dyDescent="0.3">
      <c r="B686" t="s">
        <v>8219</v>
      </c>
      <c r="C686">
        <v>140</v>
      </c>
      <c r="E686" t="s">
        <v>8221</v>
      </c>
      <c r="F686">
        <v>1</v>
      </c>
    </row>
    <row r="687" spans="2:6" x14ac:dyDescent="0.3">
      <c r="B687" t="s">
        <v>8219</v>
      </c>
      <c r="C687">
        <v>280</v>
      </c>
      <c r="E687" t="s">
        <v>8221</v>
      </c>
      <c r="F687">
        <v>0</v>
      </c>
    </row>
    <row r="688" spans="2:6" x14ac:dyDescent="0.3">
      <c r="B688" t="s">
        <v>8219</v>
      </c>
      <c r="C688">
        <v>70</v>
      </c>
      <c r="E688" t="s">
        <v>8221</v>
      </c>
      <c r="F688">
        <v>9</v>
      </c>
    </row>
    <row r="689" spans="2:6" x14ac:dyDescent="0.3">
      <c r="B689" t="s">
        <v>8219</v>
      </c>
      <c r="C689">
        <v>160</v>
      </c>
      <c r="E689" t="s">
        <v>8221</v>
      </c>
      <c r="F689">
        <v>2</v>
      </c>
    </row>
    <row r="690" spans="2:6" x14ac:dyDescent="0.3">
      <c r="B690" t="s">
        <v>8219</v>
      </c>
      <c r="C690">
        <v>141</v>
      </c>
      <c r="E690" t="s">
        <v>8221</v>
      </c>
      <c r="F690">
        <v>1</v>
      </c>
    </row>
    <row r="691" spans="2:6" x14ac:dyDescent="0.3">
      <c r="B691" t="s">
        <v>8219</v>
      </c>
      <c r="C691">
        <v>874</v>
      </c>
      <c r="E691" t="s">
        <v>8221</v>
      </c>
      <c r="F691">
        <v>2</v>
      </c>
    </row>
    <row r="692" spans="2:6" x14ac:dyDescent="0.3">
      <c r="B692" t="s">
        <v>8219</v>
      </c>
      <c r="C692">
        <v>73</v>
      </c>
      <c r="E692" t="s">
        <v>8221</v>
      </c>
      <c r="F692">
        <v>11</v>
      </c>
    </row>
    <row r="693" spans="2:6" x14ac:dyDescent="0.3">
      <c r="B693" t="s">
        <v>8219</v>
      </c>
      <c r="C693">
        <v>294</v>
      </c>
      <c r="E693" t="s">
        <v>8221</v>
      </c>
      <c r="F693">
        <v>0</v>
      </c>
    </row>
    <row r="694" spans="2:6" x14ac:dyDescent="0.3">
      <c r="B694" t="s">
        <v>8219</v>
      </c>
      <c r="C694">
        <v>740</v>
      </c>
      <c r="E694" t="s">
        <v>8221</v>
      </c>
      <c r="F694">
        <v>0</v>
      </c>
    </row>
    <row r="695" spans="2:6" x14ac:dyDescent="0.3">
      <c r="B695" t="s">
        <v>8219</v>
      </c>
      <c r="C695">
        <v>369</v>
      </c>
      <c r="E695" t="s">
        <v>8221</v>
      </c>
      <c r="F695">
        <v>9</v>
      </c>
    </row>
    <row r="696" spans="2:6" x14ac:dyDescent="0.3">
      <c r="B696" t="s">
        <v>8219</v>
      </c>
      <c r="C696">
        <v>110</v>
      </c>
      <c r="E696" t="s">
        <v>8221</v>
      </c>
      <c r="F696">
        <v>0</v>
      </c>
    </row>
    <row r="697" spans="2:6" x14ac:dyDescent="0.3">
      <c r="B697" t="s">
        <v>8219</v>
      </c>
      <c r="C697">
        <v>455</v>
      </c>
      <c r="E697" t="s">
        <v>8221</v>
      </c>
      <c r="F697">
        <v>4</v>
      </c>
    </row>
    <row r="698" spans="2:6" x14ac:dyDescent="0.3">
      <c r="B698" t="s">
        <v>8219</v>
      </c>
      <c r="C698">
        <v>224</v>
      </c>
      <c r="E698" t="s">
        <v>8221</v>
      </c>
      <c r="F698">
        <v>1</v>
      </c>
    </row>
    <row r="699" spans="2:6" x14ac:dyDescent="0.3">
      <c r="B699" t="s">
        <v>8219</v>
      </c>
      <c r="C699">
        <v>46</v>
      </c>
      <c r="E699" t="s">
        <v>8221</v>
      </c>
      <c r="F699">
        <v>2</v>
      </c>
    </row>
    <row r="700" spans="2:6" x14ac:dyDescent="0.3">
      <c r="B700" t="s">
        <v>8219</v>
      </c>
      <c r="C700">
        <v>284</v>
      </c>
      <c r="E700" t="s">
        <v>8221</v>
      </c>
      <c r="F700">
        <v>0</v>
      </c>
    </row>
    <row r="701" spans="2:6" x14ac:dyDescent="0.3">
      <c r="B701" t="s">
        <v>8219</v>
      </c>
      <c r="C701">
        <v>98</v>
      </c>
      <c r="E701" t="s">
        <v>8221</v>
      </c>
      <c r="F701">
        <v>1</v>
      </c>
    </row>
    <row r="702" spans="2:6" x14ac:dyDescent="0.3">
      <c r="B702" t="s">
        <v>8219</v>
      </c>
      <c r="C702">
        <v>56</v>
      </c>
      <c r="E702" t="s">
        <v>8221</v>
      </c>
      <c r="F702">
        <v>17</v>
      </c>
    </row>
    <row r="703" spans="2:6" x14ac:dyDescent="0.3">
      <c r="B703" t="s">
        <v>8219</v>
      </c>
      <c r="C703">
        <v>32</v>
      </c>
      <c r="E703" t="s">
        <v>8221</v>
      </c>
      <c r="F703">
        <v>2</v>
      </c>
    </row>
    <row r="704" spans="2:6" x14ac:dyDescent="0.3">
      <c r="B704" t="s">
        <v>8219</v>
      </c>
      <c r="C704">
        <v>30</v>
      </c>
      <c r="E704" t="s">
        <v>8221</v>
      </c>
      <c r="F704">
        <v>3</v>
      </c>
    </row>
    <row r="705" spans="2:6" x14ac:dyDescent="0.3">
      <c r="B705" t="s">
        <v>8219</v>
      </c>
      <c r="C705">
        <v>70</v>
      </c>
      <c r="E705" t="s">
        <v>8221</v>
      </c>
      <c r="F705">
        <v>41</v>
      </c>
    </row>
    <row r="706" spans="2:6" x14ac:dyDescent="0.3">
      <c r="B706" t="s">
        <v>8219</v>
      </c>
      <c r="C706">
        <v>44</v>
      </c>
      <c r="E706" t="s">
        <v>8221</v>
      </c>
      <c r="F706">
        <v>2</v>
      </c>
    </row>
    <row r="707" spans="2:6" x14ac:dyDescent="0.3">
      <c r="B707" t="s">
        <v>8219</v>
      </c>
      <c r="C707">
        <v>92</v>
      </c>
      <c r="E707" t="s">
        <v>8221</v>
      </c>
      <c r="F707">
        <v>3</v>
      </c>
    </row>
    <row r="708" spans="2:6" x14ac:dyDescent="0.3">
      <c r="B708" t="s">
        <v>8219</v>
      </c>
      <c r="C708">
        <v>205</v>
      </c>
      <c r="E708" t="s">
        <v>8221</v>
      </c>
      <c r="F708">
        <v>8</v>
      </c>
    </row>
    <row r="709" spans="2:6" x14ac:dyDescent="0.3">
      <c r="B709" t="s">
        <v>8219</v>
      </c>
      <c r="C709">
        <v>23</v>
      </c>
      <c r="E709" t="s">
        <v>8221</v>
      </c>
      <c r="F709">
        <v>0</v>
      </c>
    </row>
    <row r="710" spans="2:6" x14ac:dyDescent="0.3">
      <c r="B710" t="s">
        <v>8219</v>
      </c>
      <c r="C710">
        <v>4</v>
      </c>
      <c r="E710" t="s">
        <v>8221</v>
      </c>
      <c r="F710">
        <v>1</v>
      </c>
    </row>
    <row r="711" spans="2:6" x14ac:dyDescent="0.3">
      <c r="B711" t="s">
        <v>8219</v>
      </c>
      <c r="C711">
        <v>112</v>
      </c>
      <c r="E711" t="s">
        <v>8221</v>
      </c>
      <c r="F711">
        <v>3</v>
      </c>
    </row>
    <row r="712" spans="2:6" x14ac:dyDescent="0.3">
      <c r="B712" t="s">
        <v>8219</v>
      </c>
      <c r="C712">
        <v>27</v>
      </c>
      <c r="E712" t="s">
        <v>8221</v>
      </c>
      <c r="F712">
        <v>4</v>
      </c>
    </row>
    <row r="713" spans="2:6" x14ac:dyDescent="0.3">
      <c r="B713" t="s">
        <v>8219</v>
      </c>
      <c r="C713">
        <v>11</v>
      </c>
      <c r="E713" t="s">
        <v>8221</v>
      </c>
      <c r="F713">
        <v>9</v>
      </c>
    </row>
    <row r="714" spans="2:6" x14ac:dyDescent="0.3">
      <c r="B714" t="s">
        <v>8219</v>
      </c>
      <c r="C714">
        <v>26</v>
      </c>
      <c r="E714" t="s">
        <v>8221</v>
      </c>
      <c r="F714">
        <v>16</v>
      </c>
    </row>
    <row r="715" spans="2:6" x14ac:dyDescent="0.3">
      <c r="B715" t="s">
        <v>8219</v>
      </c>
      <c r="C715">
        <v>77</v>
      </c>
      <c r="E715" t="s">
        <v>8221</v>
      </c>
      <c r="F715">
        <v>1</v>
      </c>
    </row>
    <row r="716" spans="2:6" x14ac:dyDescent="0.3">
      <c r="B716" t="s">
        <v>8219</v>
      </c>
      <c r="C716">
        <v>136</v>
      </c>
      <c r="E716" t="s">
        <v>8221</v>
      </c>
      <c r="F716">
        <v>7</v>
      </c>
    </row>
    <row r="717" spans="2:6" x14ac:dyDescent="0.3">
      <c r="B717" t="s">
        <v>8219</v>
      </c>
      <c r="C717">
        <v>157</v>
      </c>
      <c r="E717" t="s">
        <v>8221</v>
      </c>
      <c r="F717">
        <v>0</v>
      </c>
    </row>
    <row r="718" spans="2:6" x14ac:dyDescent="0.3">
      <c r="B718" t="s">
        <v>8219</v>
      </c>
      <c r="C718">
        <v>158</v>
      </c>
      <c r="E718" t="s">
        <v>8221</v>
      </c>
      <c r="F718">
        <v>0</v>
      </c>
    </row>
    <row r="719" spans="2:6" x14ac:dyDescent="0.3">
      <c r="B719" t="s">
        <v>8219</v>
      </c>
      <c r="C719">
        <v>27</v>
      </c>
      <c r="E719" t="s">
        <v>8221</v>
      </c>
      <c r="F719">
        <v>0</v>
      </c>
    </row>
    <row r="720" spans="2:6" x14ac:dyDescent="0.3">
      <c r="B720" t="s">
        <v>8219</v>
      </c>
      <c r="C720">
        <v>23</v>
      </c>
      <c r="E720" t="s">
        <v>8221</v>
      </c>
      <c r="F720">
        <v>0</v>
      </c>
    </row>
    <row r="721" spans="2:6" x14ac:dyDescent="0.3">
      <c r="B721" t="s">
        <v>8219</v>
      </c>
      <c r="C721">
        <v>17</v>
      </c>
      <c r="E721" t="s">
        <v>8221</v>
      </c>
      <c r="F721">
        <v>0</v>
      </c>
    </row>
    <row r="722" spans="2:6" x14ac:dyDescent="0.3">
      <c r="B722" t="s">
        <v>8219</v>
      </c>
      <c r="C722">
        <v>37</v>
      </c>
      <c r="E722" t="s">
        <v>8221</v>
      </c>
      <c r="F722">
        <v>1</v>
      </c>
    </row>
    <row r="723" spans="2:6" x14ac:dyDescent="0.3">
      <c r="B723" t="s">
        <v>8219</v>
      </c>
      <c r="C723">
        <v>65</v>
      </c>
      <c r="E723" t="s">
        <v>8221</v>
      </c>
      <c r="F723">
        <v>2</v>
      </c>
    </row>
    <row r="724" spans="2:6" x14ac:dyDescent="0.3">
      <c r="B724" t="s">
        <v>8219</v>
      </c>
      <c r="C724">
        <v>18</v>
      </c>
      <c r="E724" t="s">
        <v>8221</v>
      </c>
      <c r="F724">
        <v>1</v>
      </c>
    </row>
    <row r="725" spans="2:6" x14ac:dyDescent="0.3">
      <c r="B725" t="s">
        <v>8219</v>
      </c>
      <c r="C725">
        <v>25</v>
      </c>
      <c r="E725" t="s">
        <v>8221</v>
      </c>
      <c r="F725">
        <v>15</v>
      </c>
    </row>
    <row r="726" spans="2:6" x14ac:dyDescent="0.3">
      <c r="B726" t="s">
        <v>8219</v>
      </c>
      <c r="C726">
        <v>104</v>
      </c>
      <c r="E726" t="s">
        <v>8221</v>
      </c>
      <c r="F726">
        <v>1</v>
      </c>
    </row>
    <row r="727" spans="2:6" x14ac:dyDescent="0.3">
      <c r="B727" t="s">
        <v>8219</v>
      </c>
      <c r="C727">
        <v>108</v>
      </c>
      <c r="E727" t="s">
        <v>8221</v>
      </c>
      <c r="F727">
        <v>1</v>
      </c>
    </row>
    <row r="728" spans="2:6" x14ac:dyDescent="0.3">
      <c r="B728" t="s">
        <v>8219</v>
      </c>
      <c r="C728">
        <v>38</v>
      </c>
      <c r="E728" t="s">
        <v>8221</v>
      </c>
      <c r="F728">
        <v>0</v>
      </c>
    </row>
    <row r="729" spans="2:6" x14ac:dyDescent="0.3">
      <c r="B729" t="s">
        <v>8219</v>
      </c>
      <c r="C729">
        <v>88</v>
      </c>
      <c r="E729" t="s">
        <v>8221</v>
      </c>
      <c r="F729">
        <v>39</v>
      </c>
    </row>
    <row r="730" spans="2:6" x14ac:dyDescent="0.3">
      <c r="B730" t="s">
        <v>8219</v>
      </c>
      <c r="C730">
        <v>82</v>
      </c>
      <c r="E730" t="s">
        <v>8221</v>
      </c>
      <c r="F730">
        <v>103</v>
      </c>
    </row>
    <row r="731" spans="2:6" x14ac:dyDescent="0.3">
      <c r="B731" t="s">
        <v>8219</v>
      </c>
      <c r="C731">
        <v>126</v>
      </c>
      <c r="E731" t="s">
        <v>8221</v>
      </c>
      <c r="F731">
        <v>0</v>
      </c>
    </row>
    <row r="732" spans="2:6" x14ac:dyDescent="0.3">
      <c r="B732" t="s">
        <v>8219</v>
      </c>
      <c r="C732">
        <v>133</v>
      </c>
      <c r="E732" t="s">
        <v>8221</v>
      </c>
      <c r="F732">
        <v>39</v>
      </c>
    </row>
    <row r="733" spans="2:6" x14ac:dyDescent="0.3">
      <c r="B733" t="s">
        <v>8219</v>
      </c>
      <c r="C733">
        <v>47</v>
      </c>
      <c r="E733" t="s">
        <v>8221</v>
      </c>
      <c r="F733">
        <v>15</v>
      </c>
    </row>
    <row r="734" spans="2:6" x14ac:dyDescent="0.3">
      <c r="B734" t="s">
        <v>8219</v>
      </c>
      <c r="C734">
        <v>58</v>
      </c>
      <c r="E734" t="s">
        <v>8221</v>
      </c>
      <c r="F734">
        <v>22</v>
      </c>
    </row>
    <row r="735" spans="2:6" x14ac:dyDescent="0.3">
      <c r="B735" t="s">
        <v>8219</v>
      </c>
      <c r="C735">
        <v>32</v>
      </c>
      <c r="E735" t="s">
        <v>8221</v>
      </c>
      <c r="F735">
        <v>92</v>
      </c>
    </row>
    <row r="736" spans="2:6" x14ac:dyDescent="0.3">
      <c r="B736" t="s">
        <v>8219</v>
      </c>
      <c r="C736">
        <v>37</v>
      </c>
      <c r="E736" t="s">
        <v>8221</v>
      </c>
      <c r="F736">
        <v>25</v>
      </c>
    </row>
    <row r="737" spans="2:6" x14ac:dyDescent="0.3">
      <c r="B737" t="s">
        <v>8219</v>
      </c>
      <c r="C737">
        <v>87</v>
      </c>
      <c r="E737" t="s">
        <v>8221</v>
      </c>
      <c r="F737">
        <v>19</v>
      </c>
    </row>
    <row r="738" spans="2:6" x14ac:dyDescent="0.3">
      <c r="B738" t="s">
        <v>8219</v>
      </c>
      <c r="C738">
        <v>15</v>
      </c>
      <c r="E738" t="s">
        <v>8221</v>
      </c>
      <c r="F738">
        <v>19</v>
      </c>
    </row>
    <row r="739" spans="2:6" x14ac:dyDescent="0.3">
      <c r="B739" t="s">
        <v>8219</v>
      </c>
      <c r="C739">
        <v>27</v>
      </c>
      <c r="E739" t="s">
        <v>8221</v>
      </c>
      <c r="F739">
        <v>13</v>
      </c>
    </row>
    <row r="740" spans="2:6" x14ac:dyDescent="0.3">
      <c r="B740" t="s">
        <v>8219</v>
      </c>
      <c r="C740">
        <v>19</v>
      </c>
      <c r="E740" t="s">
        <v>8221</v>
      </c>
      <c r="F740">
        <v>124</v>
      </c>
    </row>
    <row r="741" spans="2:6" x14ac:dyDescent="0.3">
      <c r="B741" t="s">
        <v>8219</v>
      </c>
      <c r="C741">
        <v>17</v>
      </c>
      <c r="E741" t="s">
        <v>8221</v>
      </c>
      <c r="F741">
        <v>4</v>
      </c>
    </row>
    <row r="742" spans="2:6" x14ac:dyDescent="0.3">
      <c r="B742" t="s">
        <v>8219</v>
      </c>
      <c r="C742">
        <v>26</v>
      </c>
      <c r="E742" t="s">
        <v>8221</v>
      </c>
      <c r="F742">
        <v>10</v>
      </c>
    </row>
    <row r="743" spans="2:6" x14ac:dyDescent="0.3">
      <c r="B743" t="s">
        <v>8219</v>
      </c>
      <c r="C743">
        <v>28</v>
      </c>
      <c r="E743" t="s">
        <v>8221</v>
      </c>
      <c r="F743">
        <v>15</v>
      </c>
    </row>
    <row r="744" spans="2:6" x14ac:dyDescent="0.3">
      <c r="B744" t="s">
        <v>8219</v>
      </c>
      <c r="C744">
        <v>37</v>
      </c>
      <c r="E744" t="s">
        <v>8221</v>
      </c>
      <c r="F744">
        <v>38</v>
      </c>
    </row>
    <row r="745" spans="2:6" x14ac:dyDescent="0.3">
      <c r="B745" t="s">
        <v>8219</v>
      </c>
      <c r="C745">
        <v>128</v>
      </c>
      <c r="E745" t="s">
        <v>8221</v>
      </c>
      <c r="F745">
        <v>152</v>
      </c>
    </row>
    <row r="746" spans="2:6" x14ac:dyDescent="0.3">
      <c r="B746" t="s">
        <v>8219</v>
      </c>
      <c r="C746">
        <v>10</v>
      </c>
      <c r="E746" t="s">
        <v>8221</v>
      </c>
      <c r="F746">
        <v>24</v>
      </c>
    </row>
    <row r="747" spans="2:6" x14ac:dyDescent="0.3">
      <c r="B747" t="s">
        <v>8219</v>
      </c>
      <c r="C747">
        <v>83</v>
      </c>
      <c r="E747" t="s">
        <v>8221</v>
      </c>
      <c r="F747">
        <v>76</v>
      </c>
    </row>
    <row r="748" spans="2:6" x14ac:dyDescent="0.3">
      <c r="B748" t="s">
        <v>8219</v>
      </c>
      <c r="C748">
        <v>46</v>
      </c>
      <c r="E748" t="s">
        <v>8221</v>
      </c>
      <c r="F748">
        <v>185</v>
      </c>
    </row>
    <row r="749" spans="2:6" x14ac:dyDescent="0.3">
      <c r="B749" t="s">
        <v>8219</v>
      </c>
      <c r="C749">
        <v>90</v>
      </c>
      <c r="E749" t="s">
        <v>8221</v>
      </c>
      <c r="F749">
        <v>33</v>
      </c>
    </row>
    <row r="750" spans="2:6" x14ac:dyDescent="0.3">
      <c r="B750" t="s">
        <v>8219</v>
      </c>
      <c r="C750">
        <v>81</v>
      </c>
      <c r="E750" t="s">
        <v>8221</v>
      </c>
      <c r="F750">
        <v>108</v>
      </c>
    </row>
    <row r="751" spans="2:6" x14ac:dyDescent="0.3">
      <c r="B751" t="s">
        <v>8219</v>
      </c>
      <c r="C751">
        <v>32</v>
      </c>
      <c r="E751" t="s">
        <v>8221</v>
      </c>
      <c r="F751">
        <v>29</v>
      </c>
    </row>
    <row r="752" spans="2:6" x14ac:dyDescent="0.3">
      <c r="B752" t="s">
        <v>8219</v>
      </c>
      <c r="C752">
        <v>20</v>
      </c>
      <c r="E752" t="s">
        <v>8221</v>
      </c>
      <c r="F752">
        <v>24</v>
      </c>
    </row>
    <row r="753" spans="2:6" x14ac:dyDescent="0.3">
      <c r="B753" t="s">
        <v>8219</v>
      </c>
      <c r="C753">
        <v>70</v>
      </c>
      <c r="E753" t="s">
        <v>8221</v>
      </c>
      <c r="F753">
        <v>4</v>
      </c>
    </row>
    <row r="754" spans="2:6" x14ac:dyDescent="0.3">
      <c r="B754" t="s">
        <v>8219</v>
      </c>
      <c r="C754">
        <v>168</v>
      </c>
      <c r="E754" t="s">
        <v>8221</v>
      </c>
      <c r="F754">
        <v>4</v>
      </c>
    </row>
    <row r="755" spans="2:6" x14ac:dyDescent="0.3">
      <c r="B755" t="s">
        <v>8219</v>
      </c>
      <c r="C755">
        <v>34</v>
      </c>
      <c r="E755" t="s">
        <v>8221</v>
      </c>
      <c r="F755">
        <v>15</v>
      </c>
    </row>
    <row r="756" spans="2:6" x14ac:dyDescent="0.3">
      <c r="B756" t="s">
        <v>8219</v>
      </c>
      <c r="C756">
        <v>48</v>
      </c>
      <c r="E756" t="s">
        <v>8221</v>
      </c>
      <c r="F756">
        <v>4</v>
      </c>
    </row>
    <row r="757" spans="2:6" x14ac:dyDescent="0.3">
      <c r="B757" t="s">
        <v>8219</v>
      </c>
      <c r="C757">
        <v>48</v>
      </c>
      <c r="E757" t="s">
        <v>8221</v>
      </c>
      <c r="F757">
        <v>139</v>
      </c>
    </row>
    <row r="758" spans="2:6" x14ac:dyDescent="0.3">
      <c r="B758" t="s">
        <v>8219</v>
      </c>
      <c r="C758">
        <v>221</v>
      </c>
      <c r="E758" t="s">
        <v>8221</v>
      </c>
      <c r="F758">
        <v>2</v>
      </c>
    </row>
    <row r="759" spans="2:6" x14ac:dyDescent="0.3">
      <c r="B759" t="s">
        <v>8219</v>
      </c>
      <c r="C759">
        <v>107</v>
      </c>
      <c r="E759" t="s">
        <v>8221</v>
      </c>
      <c r="F759">
        <v>18</v>
      </c>
    </row>
    <row r="760" spans="2:6" x14ac:dyDescent="0.3">
      <c r="B760" t="s">
        <v>8219</v>
      </c>
      <c r="C760">
        <v>45</v>
      </c>
      <c r="E760" t="s">
        <v>8221</v>
      </c>
      <c r="F760">
        <v>81</v>
      </c>
    </row>
    <row r="761" spans="2:6" x14ac:dyDescent="0.3">
      <c r="B761" t="s">
        <v>8219</v>
      </c>
      <c r="C761">
        <v>36</v>
      </c>
      <c r="E761" t="s">
        <v>8221</v>
      </c>
      <c r="F761">
        <v>86</v>
      </c>
    </row>
    <row r="762" spans="2:6" x14ac:dyDescent="0.3">
      <c r="B762" t="s">
        <v>8219</v>
      </c>
      <c r="C762">
        <v>101</v>
      </c>
      <c r="E762" t="s">
        <v>8221</v>
      </c>
      <c r="F762">
        <v>140</v>
      </c>
    </row>
    <row r="763" spans="2:6" x14ac:dyDescent="0.3">
      <c r="B763" t="s">
        <v>8219</v>
      </c>
      <c r="C763">
        <v>62</v>
      </c>
      <c r="E763" t="s">
        <v>8221</v>
      </c>
      <c r="F763">
        <v>37</v>
      </c>
    </row>
    <row r="764" spans="2:6" x14ac:dyDescent="0.3">
      <c r="B764" t="s">
        <v>8219</v>
      </c>
      <c r="C764">
        <v>32</v>
      </c>
      <c r="E764" t="s">
        <v>8221</v>
      </c>
      <c r="F764">
        <v>6</v>
      </c>
    </row>
    <row r="765" spans="2:6" x14ac:dyDescent="0.3">
      <c r="B765" t="s">
        <v>8219</v>
      </c>
      <c r="C765">
        <v>89</v>
      </c>
      <c r="E765" t="s">
        <v>8221</v>
      </c>
      <c r="F765">
        <v>113</v>
      </c>
    </row>
    <row r="766" spans="2:6" x14ac:dyDescent="0.3">
      <c r="B766" t="s">
        <v>8219</v>
      </c>
      <c r="C766">
        <v>93</v>
      </c>
      <c r="E766" t="s">
        <v>8221</v>
      </c>
      <c r="F766">
        <v>37</v>
      </c>
    </row>
    <row r="767" spans="2:6" x14ac:dyDescent="0.3">
      <c r="B767" t="s">
        <v>8219</v>
      </c>
      <c r="C767">
        <v>98</v>
      </c>
      <c r="E767" t="s">
        <v>8221</v>
      </c>
      <c r="F767">
        <v>18</v>
      </c>
    </row>
    <row r="768" spans="2:6" x14ac:dyDescent="0.3">
      <c r="B768" t="s">
        <v>8219</v>
      </c>
      <c r="C768">
        <v>82</v>
      </c>
      <c r="E768" t="s">
        <v>8221</v>
      </c>
      <c r="F768">
        <v>75</v>
      </c>
    </row>
    <row r="769" spans="2:6" x14ac:dyDescent="0.3">
      <c r="B769" t="s">
        <v>8219</v>
      </c>
      <c r="C769">
        <v>116</v>
      </c>
      <c r="E769" t="s">
        <v>8221</v>
      </c>
      <c r="F769">
        <v>52</v>
      </c>
    </row>
    <row r="770" spans="2:6" x14ac:dyDescent="0.3">
      <c r="B770" t="s">
        <v>8219</v>
      </c>
      <c r="C770">
        <v>52</v>
      </c>
      <c r="E770" t="s">
        <v>8221</v>
      </c>
      <c r="F770">
        <v>122</v>
      </c>
    </row>
    <row r="771" spans="2:6" x14ac:dyDescent="0.3">
      <c r="B771" t="s">
        <v>8219</v>
      </c>
      <c r="C771">
        <v>23</v>
      </c>
      <c r="E771" t="s">
        <v>8221</v>
      </c>
      <c r="F771">
        <v>8</v>
      </c>
    </row>
    <row r="772" spans="2:6" x14ac:dyDescent="0.3">
      <c r="B772" t="s">
        <v>8219</v>
      </c>
      <c r="C772">
        <v>77</v>
      </c>
      <c r="E772" t="s">
        <v>8221</v>
      </c>
      <c r="F772">
        <v>8</v>
      </c>
    </row>
    <row r="773" spans="2:6" x14ac:dyDescent="0.3">
      <c r="B773" t="s">
        <v>8219</v>
      </c>
      <c r="C773">
        <v>49</v>
      </c>
      <c r="E773" t="s">
        <v>8221</v>
      </c>
      <c r="F773">
        <v>96</v>
      </c>
    </row>
    <row r="774" spans="2:6" x14ac:dyDescent="0.3">
      <c r="B774" t="s">
        <v>8219</v>
      </c>
      <c r="C774">
        <v>59</v>
      </c>
      <c r="E774" t="s">
        <v>8221</v>
      </c>
      <c r="F774">
        <v>9</v>
      </c>
    </row>
    <row r="775" spans="2:6" x14ac:dyDescent="0.3">
      <c r="B775" t="s">
        <v>8219</v>
      </c>
      <c r="C775">
        <v>113</v>
      </c>
      <c r="E775" t="s">
        <v>8221</v>
      </c>
      <c r="F775">
        <v>2</v>
      </c>
    </row>
    <row r="776" spans="2:6" x14ac:dyDescent="0.3">
      <c r="B776" t="s">
        <v>8219</v>
      </c>
      <c r="C776">
        <v>34</v>
      </c>
      <c r="E776" t="s">
        <v>8221</v>
      </c>
      <c r="F776">
        <v>26</v>
      </c>
    </row>
    <row r="777" spans="2:6" x14ac:dyDescent="0.3">
      <c r="B777" t="s">
        <v>8219</v>
      </c>
      <c r="C777">
        <v>42</v>
      </c>
      <c r="E777" t="s">
        <v>8221</v>
      </c>
      <c r="F777">
        <v>23</v>
      </c>
    </row>
    <row r="778" spans="2:6" x14ac:dyDescent="0.3">
      <c r="B778" t="s">
        <v>8219</v>
      </c>
      <c r="C778">
        <v>42</v>
      </c>
      <c r="E778" t="s">
        <v>8221</v>
      </c>
      <c r="F778">
        <v>0</v>
      </c>
    </row>
    <row r="779" spans="2:6" x14ac:dyDescent="0.3">
      <c r="B779" t="s">
        <v>8219</v>
      </c>
      <c r="C779">
        <v>49</v>
      </c>
      <c r="E779" t="s">
        <v>8221</v>
      </c>
      <c r="F779">
        <v>140</v>
      </c>
    </row>
    <row r="780" spans="2:6" x14ac:dyDescent="0.3">
      <c r="B780" t="s">
        <v>8219</v>
      </c>
      <c r="C780">
        <v>56</v>
      </c>
      <c r="E780" t="s">
        <v>8221</v>
      </c>
      <c r="F780">
        <v>0</v>
      </c>
    </row>
    <row r="781" spans="2:6" x14ac:dyDescent="0.3">
      <c r="B781" t="s">
        <v>8219</v>
      </c>
      <c r="C781">
        <v>25</v>
      </c>
      <c r="E781" t="s">
        <v>8221</v>
      </c>
      <c r="F781">
        <v>6</v>
      </c>
    </row>
    <row r="782" spans="2:6" x14ac:dyDescent="0.3">
      <c r="B782" t="s">
        <v>8219</v>
      </c>
      <c r="C782">
        <v>52</v>
      </c>
      <c r="E782" t="s">
        <v>8221</v>
      </c>
      <c r="F782">
        <v>100</v>
      </c>
    </row>
    <row r="783" spans="2:6" x14ac:dyDescent="0.3">
      <c r="B783" t="s">
        <v>8219</v>
      </c>
      <c r="C783">
        <v>34</v>
      </c>
      <c r="E783" t="s">
        <v>8221</v>
      </c>
      <c r="F783">
        <v>0</v>
      </c>
    </row>
    <row r="784" spans="2:6" x14ac:dyDescent="0.3">
      <c r="B784" t="s">
        <v>8219</v>
      </c>
      <c r="C784">
        <v>67</v>
      </c>
      <c r="E784" t="s">
        <v>8221</v>
      </c>
      <c r="F784">
        <v>4</v>
      </c>
    </row>
    <row r="785" spans="2:6" x14ac:dyDescent="0.3">
      <c r="B785" t="s">
        <v>8219</v>
      </c>
      <c r="C785">
        <v>70</v>
      </c>
      <c r="E785" t="s">
        <v>8221</v>
      </c>
      <c r="F785">
        <v>8</v>
      </c>
    </row>
    <row r="786" spans="2:6" x14ac:dyDescent="0.3">
      <c r="B786" t="s">
        <v>8219</v>
      </c>
      <c r="C786">
        <v>89</v>
      </c>
      <c r="E786" t="s">
        <v>8221</v>
      </c>
      <c r="F786">
        <v>0</v>
      </c>
    </row>
    <row r="787" spans="2:6" x14ac:dyDescent="0.3">
      <c r="B787" t="s">
        <v>8219</v>
      </c>
      <c r="C787">
        <v>107</v>
      </c>
      <c r="E787" t="s">
        <v>8221</v>
      </c>
      <c r="F787">
        <v>16</v>
      </c>
    </row>
    <row r="788" spans="2:6" x14ac:dyDescent="0.3">
      <c r="B788" t="s">
        <v>8219</v>
      </c>
      <c r="C788">
        <v>159</v>
      </c>
      <c r="E788" t="s">
        <v>8221</v>
      </c>
      <c r="F788">
        <v>2</v>
      </c>
    </row>
    <row r="789" spans="2:6" x14ac:dyDescent="0.3">
      <c r="B789" t="s">
        <v>8219</v>
      </c>
      <c r="C789">
        <v>181</v>
      </c>
      <c r="E789" t="s">
        <v>8221</v>
      </c>
      <c r="F789">
        <v>48</v>
      </c>
    </row>
    <row r="790" spans="2:6" x14ac:dyDescent="0.3">
      <c r="B790" t="s">
        <v>8219</v>
      </c>
      <c r="C790">
        <v>131</v>
      </c>
      <c r="E790" t="s">
        <v>8221</v>
      </c>
      <c r="F790">
        <v>2</v>
      </c>
    </row>
    <row r="791" spans="2:6" x14ac:dyDescent="0.3">
      <c r="B791" t="s">
        <v>8219</v>
      </c>
      <c r="C791">
        <v>125</v>
      </c>
      <c r="E791" t="s">
        <v>8221</v>
      </c>
      <c r="F791">
        <v>2</v>
      </c>
    </row>
    <row r="792" spans="2:6" x14ac:dyDescent="0.3">
      <c r="B792" t="s">
        <v>8219</v>
      </c>
      <c r="C792">
        <v>61</v>
      </c>
      <c r="E792" t="s">
        <v>8221</v>
      </c>
      <c r="F792">
        <v>1</v>
      </c>
    </row>
    <row r="793" spans="2:6" x14ac:dyDescent="0.3">
      <c r="B793" t="s">
        <v>8219</v>
      </c>
      <c r="C793">
        <v>90</v>
      </c>
      <c r="E793" t="s">
        <v>8221</v>
      </c>
      <c r="F793">
        <v>17</v>
      </c>
    </row>
    <row r="794" spans="2:6" x14ac:dyDescent="0.3">
      <c r="B794" t="s">
        <v>8219</v>
      </c>
      <c r="C794">
        <v>35</v>
      </c>
      <c r="E794" t="s">
        <v>8221</v>
      </c>
      <c r="F794">
        <v>0</v>
      </c>
    </row>
    <row r="795" spans="2:6" x14ac:dyDescent="0.3">
      <c r="B795" t="s">
        <v>8219</v>
      </c>
      <c r="C795">
        <v>90</v>
      </c>
      <c r="E795" t="s">
        <v>8221</v>
      </c>
      <c r="F795">
        <v>11</v>
      </c>
    </row>
    <row r="796" spans="2:6" x14ac:dyDescent="0.3">
      <c r="B796" t="s">
        <v>8219</v>
      </c>
      <c r="C796">
        <v>4</v>
      </c>
      <c r="E796" t="s">
        <v>8221</v>
      </c>
      <c r="F796">
        <v>95</v>
      </c>
    </row>
    <row r="797" spans="2:6" x14ac:dyDescent="0.3">
      <c r="B797" t="s">
        <v>8219</v>
      </c>
      <c r="C797">
        <v>120</v>
      </c>
      <c r="E797" t="s">
        <v>8221</v>
      </c>
      <c r="F797">
        <v>13</v>
      </c>
    </row>
    <row r="798" spans="2:6" x14ac:dyDescent="0.3">
      <c r="B798" t="s">
        <v>8219</v>
      </c>
      <c r="C798">
        <v>14</v>
      </c>
      <c r="E798" t="s">
        <v>8221</v>
      </c>
      <c r="F798">
        <v>2</v>
      </c>
    </row>
    <row r="799" spans="2:6" x14ac:dyDescent="0.3">
      <c r="B799" t="s">
        <v>8219</v>
      </c>
      <c r="C799">
        <v>27</v>
      </c>
      <c r="E799" t="s">
        <v>8221</v>
      </c>
      <c r="F799">
        <v>2</v>
      </c>
    </row>
    <row r="800" spans="2:6" x14ac:dyDescent="0.3">
      <c r="B800" t="s">
        <v>8219</v>
      </c>
      <c r="C800">
        <v>49</v>
      </c>
      <c r="E800" t="s">
        <v>8221</v>
      </c>
      <c r="F800">
        <v>3</v>
      </c>
    </row>
    <row r="801" spans="2:6" x14ac:dyDescent="0.3">
      <c r="B801" t="s">
        <v>8219</v>
      </c>
      <c r="C801">
        <v>102</v>
      </c>
      <c r="E801" t="s">
        <v>8221</v>
      </c>
      <c r="F801">
        <v>0</v>
      </c>
    </row>
    <row r="802" spans="2:6" x14ac:dyDescent="0.3">
      <c r="B802" t="s">
        <v>8219</v>
      </c>
      <c r="C802">
        <v>3</v>
      </c>
      <c r="E802" t="s">
        <v>8221</v>
      </c>
      <c r="F802">
        <v>0</v>
      </c>
    </row>
    <row r="803" spans="2:6" x14ac:dyDescent="0.3">
      <c r="B803" t="s">
        <v>8219</v>
      </c>
      <c r="C803">
        <v>25</v>
      </c>
      <c r="E803" t="s">
        <v>8221</v>
      </c>
      <c r="F803">
        <v>0</v>
      </c>
    </row>
    <row r="804" spans="2:6" x14ac:dyDescent="0.3">
      <c r="B804" t="s">
        <v>8219</v>
      </c>
      <c r="C804">
        <v>118</v>
      </c>
      <c r="E804" t="s">
        <v>8221</v>
      </c>
      <c r="F804">
        <v>2</v>
      </c>
    </row>
    <row r="805" spans="2:6" x14ac:dyDescent="0.3">
      <c r="B805" t="s">
        <v>8219</v>
      </c>
      <c r="C805">
        <v>57</v>
      </c>
      <c r="E805" t="s">
        <v>8221</v>
      </c>
      <c r="F805">
        <v>24</v>
      </c>
    </row>
    <row r="806" spans="2:6" x14ac:dyDescent="0.3">
      <c r="B806" t="s">
        <v>8219</v>
      </c>
      <c r="C806">
        <v>11</v>
      </c>
      <c r="E806" t="s">
        <v>8221</v>
      </c>
      <c r="F806">
        <v>25</v>
      </c>
    </row>
    <row r="807" spans="2:6" x14ac:dyDescent="0.3">
      <c r="B807" t="s">
        <v>8219</v>
      </c>
      <c r="C807">
        <v>33</v>
      </c>
      <c r="E807" t="s">
        <v>8221</v>
      </c>
      <c r="F807">
        <v>3</v>
      </c>
    </row>
    <row r="808" spans="2:6" x14ac:dyDescent="0.3">
      <c r="B808" t="s">
        <v>8219</v>
      </c>
      <c r="C808">
        <v>40</v>
      </c>
      <c r="E808" t="s">
        <v>8221</v>
      </c>
      <c r="F808">
        <v>41</v>
      </c>
    </row>
    <row r="809" spans="2:6" x14ac:dyDescent="0.3">
      <c r="B809" t="s">
        <v>8219</v>
      </c>
      <c r="C809">
        <v>50</v>
      </c>
      <c r="E809" t="s">
        <v>8221</v>
      </c>
      <c r="F809">
        <v>2</v>
      </c>
    </row>
    <row r="810" spans="2:6" x14ac:dyDescent="0.3">
      <c r="B810" t="s">
        <v>8219</v>
      </c>
      <c r="C810">
        <v>38</v>
      </c>
      <c r="E810" t="s">
        <v>8221</v>
      </c>
      <c r="F810">
        <v>4</v>
      </c>
    </row>
    <row r="811" spans="2:6" x14ac:dyDescent="0.3">
      <c r="B811" t="s">
        <v>8219</v>
      </c>
      <c r="C811">
        <v>96</v>
      </c>
      <c r="E811" t="s">
        <v>8221</v>
      </c>
      <c r="F811">
        <v>99</v>
      </c>
    </row>
    <row r="812" spans="2:6" x14ac:dyDescent="0.3">
      <c r="B812" t="s">
        <v>8219</v>
      </c>
      <c r="C812">
        <v>48</v>
      </c>
      <c r="E812" t="s">
        <v>8221</v>
      </c>
      <c r="F812">
        <v>4</v>
      </c>
    </row>
    <row r="813" spans="2:6" x14ac:dyDescent="0.3">
      <c r="B813" t="s">
        <v>8219</v>
      </c>
      <c r="C813">
        <v>33</v>
      </c>
      <c r="E813" t="s">
        <v>8221</v>
      </c>
      <c r="F813">
        <v>4</v>
      </c>
    </row>
    <row r="814" spans="2:6" x14ac:dyDescent="0.3">
      <c r="B814" t="s">
        <v>8219</v>
      </c>
      <c r="C814">
        <v>226</v>
      </c>
      <c r="E814" t="s">
        <v>8221</v>
      </c>
      <c r="F814">
        <v>38</v>
      </c>
    </row>
    <row r="815" spans="2:6" x14ac:dyDescent="0.3">
      <c r="B815" t="s">
        <v>8219</v>
      </c>
      <c r="C815">
        <v>14</v>
      </c>
      <c r="E815" t="s">
        <v>8221</v>
      </c>
      <c r="F815">
        <v>285</v>
      </c>
    </row>
    <row r="816" spans="2:6" x14ac:dyDescent="0.3">
      <c r="B816" t="s">
        <v>8219</v>
      </c>
      <c r="C816">
        <v>20</v>
      </c>
      <c r="E816" t="s">
        <v>8221</v>
      </c>
      <c r="F816">
        <v>1</v>
      </c>
    </row>
    <row r="817" spans="2:6" x14ac:dyDescent="0.3">
      <c r="B817" t="s">
        <v>8219</v>
      </c>
      <c r="C817">
        <v>25</v>
      </c>
      <c r="E817" t="s">
        <v>8221</v>
      </c>
      <c r="F817">
        <v>42</v>
      </c>
    </row>
    <row r="818" spans="2:6" x14ac:dyDescent="0.3">
      <c r="B818" t="s">
        <v>8219</v>
      </c>
      <c r="C818">
        <v>90</v>
      </c>
      <c r="E818" t="s">
        <v>8221</v>
      </c>
      <c r="F818">
        <v>26</v>
      </c>
    </row>
    <row r="819" spans="2:6" x14ac:dyDescent="0.3">
      <c r="B819" t="s">
        <v>8219</v>
      </c>
      <c r="C819">
        <v>11</v>
      </c>
      <c r="E819" t="s">
        <v>8221</v>
      </c>
      <c r="F819">
        <v>2</v>
      </c>
    </row>
    <row r="820" spans="2:6" x14ac:dyDescent="0.3">
      <c r="B820" t="s">
        <v>8219</v>
      </c>
      <c r="C820">
        <v>55</v>
      </c>
      <c r="E820" t="s">
        <v>8221</v>
      </c>
      <c r="F820">
        <v>4</v>
      </c>
    </row>
    <row r="821" spans="2:6" x14ac:dyDescent="0.3">
      <c r="B821" t="s">
        <v>8219</v>
      </c>
      <c r="C821">
        <v>30</v>
      </c>
      <c r="E821" t="s">
        <v>8221</v>
      </c>
      <c r="F821">
        <v>6</v>
      </c>
    </row>
    <row r="822" spans="2:6" x14ac:dyDescent="0.3">
      <c r="B822" t="s">
        <v>8219</v>
      </c>
      <c r="C822">
        <v>28</v>
      </c>
      <c r="E822" t="s">
        <v>8221</v>
      </c>
      <c r="F822">
        <v>70</v>
      </c>
    </row>
    <row r="823" spans="2:6" x14ac:dyDescent="0.3">
      <c r="B823" t="s">
        <v>8219</v>
      </c>
      <c r="C823">
        <v>45</v>
      </c>
      <c r="E823" t="s">
        <v>8221</v>
      </c>
      <c r="F823">
        <v>9</v>
      </c>
    </row>
    <row r="824" spans="2:6" x14ac:dyDescent="0.3">
      <c r="B824" t="s">
        <v>8219</v>
      </c>
      <c r="C824">
        <v>13</v>
      </c>
      <c r="E824" t="s">
        <v>8221</v>
      </c>
      <c r="F824">
        <v>8</v>
      </c>
    </row>
    <row r="825" spans="2:6" x14ac:dyDescent="0.3">
      <c r="B825" t="s">
        <v>8219</v>
      </c>
      <c r="C825">
        <v>40</v>
      </c>
      <c r="E825" t="s">
        <v>8221</v>
      </c>
      <c r="F825">
        <v>105</v>
      </c>
    </row>
    <row r="826" spans="2:6" x14ac:dyDescent="0.3">
      <c r="B826" t="s">
        <v>8219</v>
      </c>
      <c r="C826">
        <v>21</v>
      </c>
      <c r="E826" t="s">
        <v>8221</v>
      </c>
      <c r="F826">
        <v>12</v>
      </c>
    </row>
    <row r="827" spans="2:6" x14ac:dyDescent="0.3">
      <c r="B827" t="s">
        <v>8219</v>
      </c>
      <c r="C827">
        <v>134</v>
      </c>
      <c r="E827" t="s">
        <v>8221</v>
      </c>
      <c r="F827">
        <v>0</v>
      </c>
    </row>
    <row r="828" spans="2:6" x14ac:dyDescent="0.3">
      <c r="B828" t="s">
        <v>8219</v>
      </c>
      <c r="C828">
        <v>20</v>
      </c>
      <c r="E828" t="s">
        <v>8221</v>
      </c>
      <c r="F828">
        <v>16</v>
      </c>
    </row>
    <row r="829" spans="2:6" x14ac:dyDescent="0.3">
      <c r="B829" t="s">
        <v>8219</v>
      </c>
      <c r="C829">
        <v>19</v>
      </c>
      <c r="E829" t="s">
        <v>8221</v>
      </c>
      <c r="F829">
        <v>7</v>
      </c>
    </row>
    <row r="830" spans="2:6" x14ac:dyDescent="0.3">
      <c r="B830" t="s">
        <v>8219</v>
      </c>
      <c r="C830">
        <v>209</v>
      </c>
      <c r="E830" t="s">
        <v>8221</v>
      </c>
      <c r="F830">
        <v>4</v>
      </c>
    </row>
    <row r="831" spans="2:6" x14ac:dyDescent="0.3">
      <c r="B831" t="s">
        <v>8219</v>
      </c>
      <c r="C831">
        <v>38</v>
      </c>
      <c r="E831" t="s">
        <v>8221</v>
      </c>
      <c r="F831">
        <v>1</v>
      </c>
    </row>
    <row r="832" spans="2:6" x14ac:dyDescent="0.3">
      <c r="B832" t="s">
        <v>8219</v>
      </c>
      <c r="C832">
        <v>24</v>
      </c>
      <c r="E832" t="s">
        <v>8221</v>
      </c>
      <c r="F832">
        <v>28</v>
      </c>
    </row>
    <row r="833" spans="2:6" x14ac:dyDescent="0.3">
      <c r="B833" t="s">
        <v>8219</v>
      </c>
      <c r="C833">
        <v>8</v>
      </c>
      <c r="E833" t="s">
        <v>8221</v>
      </c>
      <c r="F833">
        <v>1</v>
      </c>
    </row>
    <row r="834" spans="2:6" x14ac:dyDescent="0.3">
      <c r="B834" t="s">
        <v>8219</v>
      </c>
      <c r="C834">
        <v>179</v>
      </c>
      <c r="E834" t="s">
        <v>8221</v>
      </c>
      <c r="F834">
        <v>1</v>
      </c>
    </row>
    <row r="835" spans="2:6" x14ac:dyDescent="0.3">
      <c r="B835" t="s">
        <v>8219</v>
      </c>
      <c r="C835">
        <v>26</v>
      </c>
      <c r="E835" t="s">
        <v>8221</v>
      </c>
      <c r="F835">
        <v>5</v>
      </c>
    </row>
    <row r="836" spans="2:6" x14ac:dyDescent="0.3">
      <c r="B836" t="s">
        <v>8219</v>
      </c>
      <c r="C836">
        <v>131</v>
      </c>
      <c r="E836" t="s">
        <v>8221</v>
      </c>
      <c r="F836">
        <v>3</v>
      </c>
    </row>
    <row r="837" spans="2:6" x14ac:dyDescent="0.3">
      <c r="B837" t="s">
        <v>8219</v>
      </c>
      <c r="C837">
        <v>14</v>
      </c>
      <c r="E837" t="s">
        <v>8221</v>
      </c>
      <c r="F837">
        <v>2</v>
      </c>
    </row>
    <row r="838" spans="2:6" x14ac:dyDescent="0.3">
      <c r="B838" t="s">
        <v>8219</v>
      </c>
      <c r="C838">
        <v>174</v>
      </c>
      <c r="E838" t="s">
        <v>8221</v>
      </c>
      <c r="F838">
        <v>0</v>
      </c>
    </row>
    <row r="839" spans="2:6" x14ac:dyDescent="0.3">
      <c r="B839" t="s">
        <v>8219</v>
      </c>
      <c r="C839">
        <v>191</v>
      </c>
      <c r="E839" t="s">
        <v>8221</v>
      </c>
      <c r="F839">
        <v>0</v>
      </c>
    </row>
    <row r="840" spans="2:6" x14ac:dyDescent="0.3">
      <c r="B840" t="s">
        <v>8219</v>
      </c>
      <c r="C840">
        <v>38</v>
      </c>
      <c r="E840" t="s">
        <v>8221</v>
      </c>
      <c r="F840">
        <v>3</v>
      </c>
    </row>
    <row r="841" spans="2:6" x14ac:dyDescent="0.3">
      <c r="B841" t="s">
        <v>8219</v>
      </c>
      <c r="C841">
        <v>22</v>
      </c>
      <c r="E841" t="s">
        <v>8221</v>
      </c>
      <c r="F841">
        <v>0</v>
      </c>
    </row>
    <row r="842" spans="2:6" x14ac:dyDescent="0.3">
      <c r="B842" t="s">
        <v>8219</v>
      </c>
      <c r="C842">
        <v>149</v>
      </c>
      <c r="E842" t="s">
        <v>8221</v>
      </c>
      <c r="F842">
        <v>0</v>
      </c>
    </row>
    <row r="843" spans="2:6" x14ac:dyDescent="0.3">
      <c r="B843" t="s">
        <v>8219</v>
      </c>
      <c r="C843">
        <v>56</v>
      </c>
      <c r="E843" t="s">
        <v>8221</v>
      </c>
      <c r="F843">
        <v>3</v>
      </c>
    </row>
    <row r="844" spans="2:6" x14ac:dyDescent="0.3">
      <c r="B844" t="s">
        <v>8219</v>
      </c>
      <c r="C844">
        <v>19</v>
      </c>
      <c r="E844" t="s">
        <v>8221</v>
      </c>
      <c r="F844">
        <v>7</v>
      </c>
    </row>
    <row r="845" spans="2:6" x14ac:dyDescent="0.3">
      <c r="B845" t="s">
        <v>8219</v>
      </c>
      <c r="C845">
        <v>70</v>
      </c>
      <c r="E845" t="s">
        <v>8221</v>
      </c>
      <c r="F845">
        <v>25</v>
      </c>
    </row>
    <row r="846" spans="2:6" x14ac:dyDescent="0.3">
      <c r="B846" t="s">
        <v>8219</v>
      </c>
      <c r="C846">
        <v>81</v>
      </c>
      <c r="E846" t="s">
        <v>8221</v>
      </c>
      <c r="F846">
        <v>10</v>
      </c>
    </row>
    <row r="847" spans="2:6" x14ac:dyDescent="0.3">
      <c r="B847" t="s">
        <v>8219</v>
      </c>
      <c r="C847">
        <v>32</v>
      </c>
      <c r="E847" t="s">
        <v>8221</v>
      </c>
      <c r="F847">
        <v>3</v>
      </c>
    </row>
    <row r="848" spans="2:6" x14ac:dyDescent="0.3">
      <c r="B848" t="s">
        <v>8219</v>
      </c>
      <c r="C848">
        <v>26</v>
      </c>
      <c r="E848" t="s">
        <v>8221</v>
      </c>
      <c r="F848">
        <v>5</v>
      </c>
    </row>
    <row r="849" spans="2:6" x14ac:dyDescent="0.3">
      <c r="B849" t="s">
        <v>8219</v>
      </c>
      <c r="C849">
        <v>105</v>
      </c>
      <c r="E849" t="s">
        <v>8221</v>
      </c>
      <c r="F849">
        <v>5</v>
      </c>
    </row>
    <row r="850" spans="2:6" x14ac:dyDescent="0.3">
      <c r="B850" t="s">
        <v>8219</v>
      </c>
      <c r="C850">
        <v>29</v>
      </c>
      <c r="E850" t="s">
        <v>8221</v>
      </c>
      <c r="F850">
        <v>27</v>
      </c>
    </row>
    <row r="851" spans="2:6" x14ac:dyDescent="0.3">
      <c r="B851" t="s">
        <v>8219</v>
      </c>
      <c r="C851">
        <v>8</v>
      </c>
      <c r="E851" t="s">
        <v>8221</v>
      </c>
      <c r="F851">
        <v>2</v>
      </c>
    </row>
    <row r="852" spans="2:6" x14ac:dyDescent="0.3">
      <c r="B852" t="s">
        <v>8219</v>
      </c>
      <c r="C852">
        <v>89</v>
      </c>
      <c r="E852" t="s">
        <v>8221</v>
      </c>
      <c r="F852">
        <v>236</v>
      </c>
    </row>
    <row r="853" spans="2:6" x14ac:dyDescent="0.3">
      <c r="B853" t="s">
        <v>8219</v>
      </c>
      <c r="C853">
        <v>44</v>
      </c>
      <c r="E853" t="s">
        <v>8221</v>
      </c>
      <c r="F853">
        <v>1</v>
      </c>
    </row>
    <row r="854" spans="2:6" x14ac:dyDescent="0.3">
      <c r="B854" t="s">
        <v>8219</v>
      </c>
      <c r="C854">
        <v>246</v>
      </c>
      <c r="E854" t="s">
        <v>8221</v>
      </c>
      <c r="F854">
        <v>12</v>
      </c>
    </row>
    <row r="855" spans="2:6" x14ac:dyDescent="0.3">
      <c r="B855" t="s">
        <v>8219</v>
      </c>
      <c r="C855">
        <v>120</v>
      </c>
      <c r="E855" t="s">
        <v>8221</v>
      </c>
      <c r="F855">
        <v>4</v>
      </c>
    </row>
    <row r="856" spans="2:6" x14ac:dyDescent="0.3">
      <c r="B856" t="s">
        <v>8219</v>
      </c>
      <c r="C856">
        <v>26</v>
      </c>
      <c r="E856" t="s">
        <v>8221</v>
      </c>
      <c r="F856">
        <v>3</v>
      </c>
    </row>
    <row r="857" spans="2:6" x14ac:dyDescent="0.3">
      <c r="B857" t="s">
        <v>8219</v>
      </c>
      <c r="C857">
        <v>45</v>
      </c>
      <c r="E857" t="s">
        <v>8221</v>
      </c>
      <c r="F857">
        <v>99</v>
      </c>
    </row>
    <row r="858" spans="2:6" x14ac:dyDescent="0.3">
      <c r="B858" t="s">
        <v>8219</v>
      </c>
      <c r="C858">
        <v>20</v>
      </c>
      <c r="E858" t="s">
        <v>8221</v>
      </c>
      <c r="F858">
        <v>3</v>
      </c>
    </row>
    <row r="859" spans="2:6" x14ac:dyDescent="0.3">
      <c r="B859" t="s">
        <v>8219</v>
      </c>
      <c r="C859">
        <v>47</v>
      </c>
      <c r="E859" t="s">
        <v>8221</v>
      </c>
      <c r="F859">
        <v>3</v>
      </c>
    </row>
    <row r="860" spans="2:6" x14ac:dyDescent="0.3">
      <c r="B860" t="s">
        <v>8219</v>
      </c>
      <c r="C860">
        <v>13</v>
      </c>
      <c r="E860" t="s">
        <v>8221</v>
      </c>
      <c r="F860">
        <v>22</v>
      </c>
    </row>
    <row r="861" spans="2:6" x14ac:dyDescent="0.3">
      <c r="B861" t="s">
        <v>8219</v>
      </c>
      <c r="C861">
        <v>183</v>
      </c>
      <c r="E861" t="s">
        <v>8221</v>
      </c>
      <c r="F861">
        <v>4</v>
      </c>
    </row>
    <row r="862" spans="2:6" x14ac:dyDescent="0.3">
      <c r="B862" t="s">
        <v>8219</v>
      </c>
      <c r="C862">
        <v>21</v>
      </c>
      <c r="E862" t="s">
        <v>8221</v>
      </c>
      <c r="F862">
        <v>534</v>
      </c>
    </row>
    <row r="863" spans="2:6" x14ac:dyDescent="0.3">
      <c r="B863" t="s">
        <v>8219</v>
      </c>
      <c r="C863">
        <v>42</v>
      </c>
      <c r="E863" t="s">
        <v>8221</v>
      </c>
      <c r="F863">
        <v>12</v>
      </c>
    </row>
    <row r="864" spans="2:6" x14ac:dyDescent="0.3">
      <c r="B864" t="s">
        <v>8219</v>
      </c>
      <c r="C864">
        <v>54</v>
      </c>
      <c r="E864" t="s">
        <v>8221</v>
      </c>
      <c r="F864">
        <v>56</v>
      </c>
    </row>
    <row r="865" spans="2:6" x14ac:dyDescent="0.3">
      <c r="B865" t="s">
        <v>8219</v>
      </c>
      <c r="C865">
        <v>38</v>
      </c>
      <c r="E865" t="s">
        <v>8221</v>
      </c>
      <c r="F865">
        <v>11</v>
      </c>
    </row>
    <row r="866" spans="2:6" x14ac:dyDescent="0.3">
      <c r="B866" t="s">
        <v>8219</v>
      </c>
      <c r="C866">
        <v>64</v>
      </c>
      <c r="E866" t="s">
        <v>8221</v>
      </c>
      <c r="F866">
        <v>0</v>
      </c>
    </row>
    <row r="867" spans="2:6" x14ac:dyDescent="0.3">
      <c r="B867" t="s">
        <v>8219</v>
      </c>
      <c r="C867">
        <v>13</v>
      </c>
      <c r="E867" t="s">
        <v>8221</v>
      </c>
      <c r="F867">
        <v>12</v>
      </c>
    </row>
    <row r="868" spans="2:6" x14ac:dyDescent="0.3">
      <c r="B868" t="s">
        <v>8219</v>
      </c>
      <c r="C868">
        <v>33</v>
      </c>
      <c r="E868" t="s">
        <v>8221</v>
      </c>
      <c r="F868">
        <v>5</v>
      </c>
    </row>
    <row r="869" spans="2:6" x14ac:dyDescent="0.3">
      <c r="B869" t="s">
        <v>8219</v>
      </c>
      <c r="C869">
        <v>52</v>
      </c>
      <c r="E869" t="s">
        <v>8221</v>
      </c>
      <c r="F869">
        <v>24</v>
      </c>
    </row>
    <row r="870" spans="2:6" x14ac:dyDescent="0.3">
      <c r="B870" t="s">
        <v>8219</v>
      </c>
      <c r="C870">
        <v>107</v>
      </c>
      <c r="E870" t="s">
        <v>8221</v>
      </c>
      <c r="F870">
        <v>89</v>
      </c>
    </row>
    <row r="871" spans="2:6" x14ac:dyDescent="0.3">
      <c r="B871" t="s">
        <v>8219</v>
      </c>
      <c r="C871">
        <v>11</v>
      </c>
      <c r="E871" t="s">
        <v>8221</v>
      </c>
      <c r="F871">
        <v>1</v>
      </c>
    </row>
    <row r="872" spans="2:6" x14ac:dyDescent="0.3">
      <c r="B872" t="s">
        <v>8219</v>
      </c>
      <c r="C872">
        <v>34</v>
      </c>
      <c r="E872" t="s">
        <v>8221</v>
      </c>
      <c r="F872">
        <v>55</v>
      </c>
    </row>
    <row r="873" spans="2:6" x14ac:dyDescent="0.3">
      <c r="B873" t="s">
        <v>8219</v>
      </c>
      <c r="C873">
        <v>75</v>
      </c>
      <c r="E873" t="s">
        <v>8221</v>
      </c>
      <c r="F873">
        <v>2</v>
      </c>
    </row>
    <row r="874" spans="2:6" x14ac:dyDescent="0.3">
      <c r="B874" t="s">
        <v>8219</v>
      </c>
      <c r="C874">
        <v>26</v>
      </c>
      <c r="E874" t="s">
        <v>8221</v>
      </c>
      <c r="F874">
        <v>0</v>
      </c>
    </row>
    <row r="875" spans="2:6" x14ac:dyDescent="0.3">
      <c r="B875" t="s">
        <v>8219</v>
      </c>
      <c r="C875">
        <v>50</v>
      </c>
      <c r="E875" t="s">
        <v>8221</v>
      </c>
      <c r="F875">
        <v>4</v>
      </c>
    </row>
    <row r="876" spans="2:6" x14ac:dyDescent="0.3">
      <c r="B876" t="s">
        <v>8219</v>
      </c>
      <c r="C876">
        <v>80</v>
      </c>
      <c r="E876" t="s">
        <v>8221</v>
      </c>
      <c r="F876">
        <v>6</v>
      </c>
    </row>
    <row r="877" spans="2:6" x14ac:dyDescent="0.3">
      <c r="B877" t="s">
        <v>8219</v>
      </c>
      <c r="C877">
        <v>110</v>
      </c>
      <c r="E877" t="s">
        <v>8221</v>
      </c>
      <c r="F877">
        <v>4</v>
      </c>
    </row>
    <row r="878" spans="2:6" x14ac:dyDescent="0.3">
      <c r="B878" t="s">
        <v>8219</v>
      </c>
      <c r="C878">
        <v>77</v>
      </c>
      <c r="E878" t="s">
        <v>8221</v>
      </c>
      <c r="F878">
        <v>4</v>
      </c>
    </row>
    <row r="879" spans="2:6" x14ac:dyDescent="0.3">
      <c r="B879" t="s">
        <v>8219</v>
      </c>
      <c r="C879">
        <v>50</v>
      </c>
      <c r="E879" t="s">
        <v>8221</v>
      </c>
      <c r="F879">
        <v>2</v>
      </c>
    </row>
    <row r="880" spans="2:6" x14ac:dyDescent="0.3">
      <c r="B880" t="s">
        <v>8219</v>
      </c>
      <c r="C880">
        <v>145</v>
      </c>
      <c r="E880" t="s">
        <v>8221</v>
      </c>
      <c r="F880">
        <v>5</v>
      </c>
    </row>
    <row r="881" spans="2:6" x14ac:dyDescent="0.3">
      <c r="B881" t="s">
        <v>8219</v>
      </c>
      <c r="C881">
        <v>29</v>
      </c>
      <c r="E881" t="s">
        <v>8221</v>
      </c>
      <c r="F881">
        <v>83</v>
      </c>
    </row>
    <row r="882" spans="2:6" x14ac:dyDescent="0.3">
      <c r="B882" t="s">
        <v>8219</v>
      </c>
      <c r="C882">
        <v>114</v>
      </c>
      <c r="E882" t="s">
        <v>8221</v>
      </c>
      <c r="F882">
        <v>57</v>
      </c>
    </row>
    <row r="883" spans="2:6" x14ac:dyDescent="0.3">
      <c r="B883" t="s">
        <v>8219</v>
      </c>
      <c r="C883">
        <v>96</v>
      </c>
      <c r="E883" t="s">
        <v>8221</v>
      </c>
      <c r="F883">
        <v>311</v>
      </c>
    </row>
    <row r="884" spans="2:6" x14ac:dyDescent="0.3">
      <c r="B884" t="s">
        <v>8219</v>
      </c>
      <c r="C884">
        <v>31</v>
      </c>
      <c r="E884" t="s">
        <v>8221</v>
      </c>
      <c r="F884">
        <v>2</v>
      </c>
    </row>
    <row r="885" spans="2:6" x14ac:dyDescent="0.3">
      <c r="B885" t="s">
        <v>8219</v>
      </c>
      <c r="C885">
        <v>4883</v>
      </c>
      <c r="E885" t="s">
        <v>8221</v>
      </c>
      <c r="F885">
        <v>16</v>
      </c>
    </row>
    <row r="886" spans="2:6" x14ac:dyDescent="0.3">
      <c r="B886" t="s">
        <v>8219</v>
      </c>
      <c r="C886">
        <v>95</v>
      </c>
      <c r="E886" t="s">
        <v>8221</v>
      </c>
      <c r="F886">
        <v>9</v>
      </c>
    </row>
    <row r="887" spans="2:6" x14ac:dyDescent="0.3">
      <c r="B887" t="s">
        <v>8219</v>
      </c>
      <c r="C887">
        <v>2478</v>
      </c>
      <c r="E887" t="s">
        <v>8221</v>
      </c>
      <c r="F887">
        <v>1</v>
      </c>
    </row>
    <row r="888" spans="2:6" x14ac:dyDescent="0.3">
      <c r="B888" t="s">
        <v>8219</v>
      </c>
      <c r="C888">
        <v>1789</v>
      </c>
      <c r="E888" t="s">
        <v>8221</v>
      </c>
      <c r="F888">
        <v>12</v>
      </c>
    </row>
    <row r="889" spans="2:6" x14ac:dyDescent="0.3">
      <c r="B889" t="s">
        <v>8219</v>
      </c>
      <c r="C889">
        <v>680</v>
      </c>
      <c r="E889" t="s">
        <v>8221</v>
      </c>
      <c r="F889">
        <v>0</v>
      </c>
    </row>
    <row r="890" spans="2:6" x14ac:dyDescent="0.3">
      <c r="B890" t="s">
        <v>8219</v>
      </c>
      <c r="C890">
        <v>70</v>
      </c>
      <c r="E890" t="s">
        <v>8221</v>
      </c>
      <c r="F890">
        <v>20</v>
      </c>
    </row>
    <row r="891" spans="2:6" x14ac:dyDescent="0.3">
      <c r="B891" t="s">
        <v>8219</v>
      </c>
      <c r="C891">
        <v>23</v>
      </c>
      <c r="E891" t="s">
        <v>8221</v>
      </c>
      <c r="F891">
        <v>16</v>
      </c>
    </row>
    <row r="892" spans="2:6" x14ac:dyDescent="0.3">
      <c r="B892" t="s">
        <v>8219</v>
      </c>
      <c r="C892">
        <v>4245</v>
      </c>
      <c r="E892" t="s">
        <v>8221</v>
      </c>
      <c r="F892">
        <v>33</v>
      </c>
    </row>
    <row r="893" spans="2:6" x14ac:dyDescent="0.3">
      <c r="B893" t="s">
        <v>8219</v>
      </c>
      <c r="C893">
        <v>943</v>
      </c>
      <c r="E893" t="s">
        <v>8221</v>
      </c>
      <c r="F893">
        <v>2</v>
      </c>
    </row>
    <row r="894" spans="2:6" x14ac:dyDescent="0.3">
      <c r="B894" t="s">
        <v>8219</v>
      </c>
      <c r="C894">
        <v>1876</v>
      </c>
      <c r="E894" t="s">
        <v>8221</v>
      </c>
      <c r="F894">
        <v>6</v>
      </c>
    </row>
    <row r="895" spans="2:6" x14ac:dyDescent="0.3">
      <c r="B895" t="s">
        <v>8219</v>
      </c>
      <c r="C895">
        <v>834</v>
      </c>
      <c r="E895" t="s">
        <v>8221</v>
      </c>
      <c r="F895">
        <v>0</v>
      </c>
    </row>
    <row r="896" spans="2:6" x14ac:dyDescent="0.3">
      <c r="B896" t="s">
        <v>8219</v>
      </c>
      <c r="C896">
        <v>682</v>
      </c>
      <c r="E896" t="s">
        <v>8221</v>
      </c>
      <c r="F896">
        <v>3</v>
      </c>
    </row>
    <row r="897" spans="2:6" x14ac:dyDescent="0.3">
      <c r="B897" t="s">
        <v>8219</v>
      </c>
      <c r="C897">
        <v>147</v>
      </c>
      <c r="E897" t="s">
        <v>8221</v>
      </c>
      <c r="F897">
        <v>0</v>
      </c>
    </row>
    <row r="898" spans="2:6" x14ac:dyDescent="0.3">
      <c r="B898" t="s">
        <v>8219</v>
      </c>
      <c r="C898">
        <v>415</v>
      </c>
      <c r="E898" t="s">
        <v>8221</v>
      </c>
      <c r="F898">
        <v>3</v>
      </c>
    </row>
    <row r="899" spans="2:6" x14ac:dyDescent="0.3">
      <c r="B899" t="s">
        <v>8219</v>
      </c>
      <c r="C899">
        <v>290</v>
      </c>
      <c r="E899" t="s">
        <v>8221</v>
      </c>
      <c r="F899">
        <v>13</v>
      </c>
    </row>
    <row r="900" spans="2:6" x14ac:dyDescent="0.3">
      <c r="B900" t="s">
        <v>8219</v>
      </c>
      <c r="C900">
        <v>365</v>
      </c>
      <c r="E900" t="s">
        <v>8221</v>
      </c>
      <c r="F900">
        <v>6</v>
      </c>
    </row>
    <row r="901" spans="2:6" x14ac:dyDescent="0.3">
      <c r="B901" t="s">
        <v>8219</v>
      </c>
      <c r="C901">
        <v>660</v>
      </c>
      <c r="E901" t="s">
        <v>8221</v>
      </c>
      <c r="F901">
        <v>1</v>
      </c>
    </row>
    <row r="902" spans="2:6" x14ac:dyDescent="0.3">
      <c r="B902" t="s">
        <v>8219</v>
      </c>
      <c r="C902">
        <v>1356</v>
      </c>
      <c r="E902" t="s">
        <v>8221</v>
      </c>
      <c r="F902">
        <v>0</v>
      </c>
    </row>
    <row r="903" spans="2:6" x14ac:dyDescent="0.3">
      <c r="B903" t="s">
        <v>8219</v>
      </c>
      <c r="C903">
        <v>424</v>
      </c>
      <c r="E903" t="s">
        <v>8221</v>
      </c>
      <c r="F903">
        <v>5</v>
      </c>
    </row>
    <row r="904" spans="2:6" x14ac:dyDescent="0.3">
      <c r="B904" t="s">
        <v>8219</v>
      </c>
      <c r="C904">
        <v>33</v>
      </c>
      <c r="E904" t="s">
        <v>8221</v>
      </c>
      <c r="F904">
        <v>0</v>
      </c>
    </row>
    <row r="905" spans="2:6" x14ac:dyDescent="0.3">
      <c r="B905" t="s">
        <v>8219</v>
      </c>
      <c r="C905">
        <v>1633</v>
      </c>
      <c r="E905" t="s">
        <v>8221</v>
      </c>
      <c r="F905">
        <v>36</v>
      </c>
    </row>
    <row r="906" spans="2:6" x14ac:dyDescent="0.3">
      <c r="B906" t="s">
        <v>8219</v>
      </c>
      <c r="C906">
        <v>306</v>
      </c>
      <c r="E906" t="s">
        <v>8221</v>
      </c>
      <c r="F906">
        <v>1</v>
      </c>
    </row>
    <row r="907" spans="2:6" x14ac:dyDescent="0.3">
      <c r="B907" t="s">
        <v>8219</v>
      </c>
      <c r="C907">
        <v>205</v>
      </c>
      <c r="E907" t="s">
        <v>8221</v>
      </c>
      <c r="F907">
        <v>1</v>
      </c>
    </row>
    <row r="908" spans="2:6" x14ac:dyDescent="0.3">
      <c r="B908" t="s">
        <v>8219</v>
      </c>
      <c r="C908">
        <v>1281</v>
      </c>
      <c r="E908" t="s">
        <v>8221</v>
      </c>
      <c r="F908">
        <v>1</v>
      </c>
    </row>
    <row r="909" spans="2:6" x14ac:dyDescent="0.3">
      <c r="B909" t="s">
        <v>8219</v>
      </c>
      <c r="C909">
        <v>103</v>
      </c>
      <c r="E909" t="s">
        <v>8221</v>
      </c>
      <c r="F909">
        <v>9</v>
      </c>
    </row>
    <row r="910" spans="2:6" x14ac:dyDescent="0.3">
      <c r="B910" t="s">
        <v>8219</v>
      </c>
      <c r="C910">
        <v>1513</v>
      </c>
      <c r="E910" t="s">
        <v>8221</v>
      </c>
      <c r="F910">
        <v>1</v>
      </c>
    </row>
    <row r="911" spans="2:6" x14ac:dyDescent="0.3">
      <c r="B911" t="s">
        <v>8219</v>
      </c>
      <c r="C911">
        <v>405</v>
      </c>
      <c r="E911" t="s">
        <v>8221</v>
      </c>
      <c r="F911">
        <v>0</v>
      </c>
    </row>
    <row r="912" spans="2:6" x14ac:dyDescent="0.3">
      <c r="B912" t="s">
        <v>8219</v>
      </c>
      <c r="C912">
        <v>510</v>
      </c>
      <c r="E912" t="s">
        <v>8221</v>
      </c>
      <c r="F912">
        <v>1</v>
      </c>
    </row>
    <row r="913" spans="2:6" x14ac:dyDescent="0.3">
      <c r="B913" t="s">
        <v>8219</v>
      </c>
      <c r="C913">
        <v>1887</v>
      </c>
      <c r="E913" t="s">
        <v>8221</v>
      </c>
      <c r="F913">
        <v>1</v>
      </c>
    </row>
    <row r="914" spans="2:6" x14ac:dyDescent="0.3">
      <c r="B914" t="s">
        <v>8219</v>
      </c>
      <c r="C914">
        <v>701</v>
      </c>
      <c r="E914" t="s">
        <v>8221</v>
      </c>
      <c r="F914">
        <v>4</v>
      </c>
    </row>
    <row r="915" spans="2:6" x14ac:dyDescent="0.3">
      <c r="B915" t="s">
        <v>8219</v>
      </c>
      <c r="C915">
        <v>3863</v>
      </c>
      <c r="E915" t="s">
        <v>8221</v>
      </c>
      <c r="F915">
        <v>2</v>
      </c>
    </row>
    <row r="916" spans="2:6" x14ac:dyDescent="0.3">
      <c r="B916" t="s">
        <v>8219</v>
      </c>
      <c r="C916">
        <v>238</v>
      </c>
      <c r="E916" t="s">
        <v>8221</v>
      </c>
      <c r="F916">
        <v>2</v>
      </c>
    </row>
    <row r="917" spans="2:6" x14ac:dyDescent="0.3">
      <c r="B917" t="s">
        <v>8219</v>
      </c>
      <c r="C917">
        <v>2051</v>
      </c>
      <c r="E917" t="s">
        <v>8221</v>
      </c>
      <c r="F917">
        <v>2</v>
      </c>
    </row>
    <row r="918" spans="2:6" x14ac:dyDescent="0.3">
      <c r="B918" t="s">
        <v>8219</v>
      </c>
      <c r="C918">
        <v>402</v>
      </c>
      <c r="E918" t="s">
        <v>8221</v>
      </c>
      <c r="F918">
        <v>0</v>
      </c>
    </row>
    <row r="919" spans="2:6" x14ac:dyDescent="0.3">
      <c r="B919" t="s">
        <v>8219</v>
      </c>
      <c r="C919">
        <v>253</v>
      </c>
      <c r="E919" t="s">
        <v>8221</v>
      </c>
      <c r="F919">
        <v>2</v>
      </c>
    </row>
    <row r="920" spans="2:6" x14ac:dyDescent="0.3">
      <c r="B920" t="s">
        <v>8219</v>
      </c>
      <c r="C920">
        <v>473</v>
      </c>
      <c r="E920" t="s">
        <v>8221</v>
      </c>
      <c r="F920">
        <v>4</v>
      </c>
    </row>
    <row r="921" spans="2:6" x14ac:dyDescent="0.3">
      <c r="B921" t="s">
        <v>8219</v>
      </c>
      <c r="C921">
        <v>821</v>
      </c>
      <c r="E921" t="s">
        <v>8221</v>
      </c>
      <c r="F921">
        <v>2</v>
      </c>
    </row>
    <row r="922" spans="2:6" x14ac:dyDescent="0.3">
      <c r="B922" t="s">
        <v>8219</v>
      </c>
      <c r="C922">
        <v>388</v>
      </c>
      <c r="E922" t="s">
        <v>8221</v>
      </c>
      <c r="F922">
        <v>0</v>
      </c>
    </row>
    <row r="923" spans="2:6" x14ac:dyDescent="0.3">
      <c r="B923" t="s">
        <v>8219</v>
      </c>
      <c r="C923">
        <v>813</v>
      </c>
      <c r="E923" t="s">
        <v>8221</v>
      </c>
      <c r="F923">
        <v>1</v>
      </c>
    </row>
    <row r="924" spans="2:6" x14ac:dyDescent="0.3">
      <c r="B924" t="s">
        <v>8219</v>
      </c>
      <c r="C924">
        <v>1945</v>
      </c>
      <c r="E924" t="s">
        <v>8221</v>
      </c>
      <c r="F924">
        <v>0</v>
      </c>
    </row>
    <row r="925" spans="2:6" x14ac:dyDescent="0.3">
      <c r="B925" t="s">
        <v>8219</v>
      </c>
      <c r="C925">
        <v>1637</v>
      </c>
      <c r="E925" t="s">
        <v>8221</v>
      </c>
      <c r="F925">
        <v>2</v>
      </c>
    </row>
    <row r="926" spans="2:6" x14ac:dyDescent="0.3">
      <c r="B926" t="s">
        <v>8219</v>
      </c>
      <c r="C926">
        <v>1375</v>
      </c>
      <c r="E926" t="s">
        <v>8221</v>
      </c>
      <c r="F926">
        <v>7</v>
      </c>
    </row>
    <row r="927" spans="2:6" x14ac:dyDescent="0.3">
      <c r="B927" t="s">
        <v>8219</v>
      </c>
      <c r="C927">
        <v>17</v>
      </c>
      <c r="E927" t="s">
        <v>8221</v>
      </c>
      <c r="F927">
        <v>5</v>
      </c>
    </row>
    <row r="928" spans="2:6" x14ac:dyDescent="0.3">
      <c r="B928" t="s">
        <v>8219</v>
      </c>
      <c r="C928">
        <v>354</v>
      </c>
      <c r="E928" t="s">
        <v>8221</v>
      </c>
      <c r="F928">
        <v>0</v>
      </c>
    </row>
    <row r="929" spans="2:6" x14ac:dyDescent="0.3">
      <c r="B929" t="s">
        <v>8219</v>
      </c>
      <c r="C929">
        <v>191</v>
      </c>
      <c r="E929" t="s">
        <v>8221</v>
      </c>
      <c r="F929">
        <v>0</v>
      </c>
    </row>
    <row r="930" spans="2:6" x14ac:dyDescent="0.3">
      <c r="B930" t="s">
        <v>8219</v>
      </c>
      <c r="C930">
        <v>303</v>
      </c>
      <c r="E930" t="s">
        <v>8221</v>
      </c>
      <c r="F930">
        <v>0</v>
      </c>
    </row>
    <row r="931" spans="2:6" x14ac:dyDescent="0.3">
      <c r="B931" t="s">
        <v>8219</v>
      </c>
      <c r="C931">
        <v>137</v>
      </c>
      <c r="E931" t="s">
        <v>8221</v>
      </c>
      <c r="F931">
        <v>2</v>
      </c>
    </row>
    <row r="932" spans="2:6" x14ac:dyDescent="0.3">
      <c r="B932" t="s">
        <v>8219</v>
      </c>
      <c r="C932">
        <v>41</v>
      </c>
      <c r="E932" t="s">
        <v>8221</v>
      </c>
      <c r="F932">
        <v>0</v>
      </c>
    </row>
    <row r="933" spans="2:6" x14ac:dyDescent="0.3">
      <c r="B933" t="s">
        <v>8219</v>
      </c>
      <c r="C933">
        <v>398</v>
      </c>
      <c r="E933" t="s">
        <v>8221</v>
      </c>
      <c r="F933">
        <v>0</v>
      </c>
    </row>
    <row r="934" spans="2:6" x14ac:dyDescent="0.3">
      <c r="B934" t="s">
        <v>8219</v>
      </c>
      <c r="C934">
        <v>1737</v>
      </c>
      <c r="E934" t="s">
        <v>8221</v>
      </c>
      <c r="F934">
        <v>28</v>
      </c>
    </row>
    <row r="935" spans="2:6" x14ac:dyDescent="0.3">
      <c r="B935" t="s">
        <v>8219</v>
      </c>
      <c r="C935">
        <v>971</v>
      </c>
      <c r="E935" t="s">
        <v>8221</v>
      </c>
      <c r="F935">
        <v>2</v>
      </c>
    </row>
    <row r="936" spans="2:6" x14ac:dyDescent="0.3">
      <c r="B936" t="s">
        <v>8219</v>
      </c>
      <c r="C936">
        <v>183</v>
      </c>
      <c r="E936" t="s">
        <v>8221</v>
      </c>
      <c r="F936">
        <v>0</v>
      </c>
    </row>
    <row r="937" spans="2:6" x14ac:dyDescent="0.3">
      <c r="B937" t="s">
        <v>8219</v>
      </c>
      <c r="C937">
        <v>4562</v>
      </c>
      <c r="E937" t="s">
        <v>8221</v>
      </c>
      <c r="F937">
        <v>0</v>
      </c>
    </row>
    <row r="938" spans="2:6" x14ac:dyDescent="0.3">
      <c r="B938" t="s">
        <v>8219</v>
      </c>
      <c r="C938">
        <v>26457</v>
      </c>
      <c r="E938" t="s">
        <v>8221</v>
      </c>
      <c r="F938">
        <v>0</v>
      </c>
    </row>
    <row r="939" spans="2:6" x14ac:dyDescent="0.3">
      <c r="B939" t="s">
        <v>8219</v>
      </c>
      <c r="C939">
        <v>162</v>
      </c>
      <c r="E939" t="s">
        <v>8221</v>
      </c>
      <c r="F939">
        <v>4</v>
      </c>
    </row>
    <row r="940" spans="2:6" x14ac:dyDescent="0.3">
      <c r="B940" t="s">
        <v>8219</v>
      </c>
      <c r="C940">
        <v>479</v>
      </c>
      <c r="E940" t="s">
        <v>8221</v>
      </c>
      <c r="F940">
        <v>12</v>
      </c>
    </row>
    <row r="941" spans="2:6" x14ac:dyDescent="0.3">
      <c r="B941" t="s">
        <v>8219</v>
      </c>
      <c r="C941">
        <v>426</v>
      </c>
      <c r="E941" t="s">
        <v>8221</v>
      </c>
      <c r="F941">
        <v>0</v>
      </c>
    </row>
    <row r="942" spans="2:6" x14ac:dyDescent="0.3">
      <c r="B942" t="s">
        <v>8219</v>
      </c>
      <c r="C942">
        <v>450</v>
      </c>
      <c r="E942" t="s">
        <v>8221</v>
      </c>
      <c r="F942">
        <v>33</v>
      </c>
    </row>
    <row r="943" spans="2:6" x14ac:dyDescent="0.3">
      <c r="B943" t="s">
        <v>8219</v>
      </c>
      <c r="C943">
        <v>1780</v>
      </c>
      <c r="E943" t="s">
        <v>8221</v>
      </c>
      <c r="F943">
        <v>0</v>
      </c>
    </row>
    <row r="944" spans="2:6" x14ac:dyDescent="0.3">
      <c r="B944" t="s">
        <v>8219</v>
      </c>
      <c r="C944">
        <v>122</v>
      </c>
      <c r="E944" t="s">
        <v>8221</v>
      </c>
      <c r="F944">
        <v>4</v>
      </c>
    </row>
    <row r="945" spans="2:6" x14ac:dyDescent="0.3">
      <c r="B945" t="s">
        <v>8219</v>
      </c>
      <c r="C945">
        <v>95</v>
      </c>
      <c r="E945" t="s">
        <v>8221</v>
      </c>
      <c r="F945">
        <v>0</v>
      </c>
    </row>
    <row r="946" spans="2:6" x14ac:dyDescent="0.3">
      <c r="B946" t="s">
        <v>8219</v>
      </c>
      <c r="C946">
        <v>325</v>
      </c>
      <c r="E946" t="s">
        <v>8221</v>
      </c>
      <c r="F946">
        <v>11</v>
      </c>
    </row>
    <row r="947" spans="2:6" x14ac:dyDescent="0.3">
      <c r="B947" t="s">
        <v>8219</v>
      </c>
      <c r="C947">
        <v>353</v>
      </c>
      <c r="E947" t="s">
        <v>8221</v>
      </c>
      <c r="F947">
        <v>1</v>
      </c>
    </row>
    <row r="948" spans="2:6" x14ac:dyDescent="0.3">
      <c r="B948" t="s">
        <v>8219</v>
      </c>
      <c r="C948">
        <v>105</v>
      </c>
      <c r="E948" t="s">
        <v>8221</v>
      </c>
      <c r="F948">
        <v>5</v>
      </c>
    </row>
    <row r="949" spans="2:6" x14ac:dyDescent="0.3">
      <c r="B949" t="s">
        <v>8219</v>
      </c>
      <c r="C949">
        <v>729</v>
      </c>
      <c r="E949" t="s">
        <v>8221</v>
      </c>
      <c r="F949">
        <v>0</v>
      </c>
    </row>
    <row r="950" spans="2:6" x14ac:dyDescent="0.3">
      <c r="B950" t="s">
        <v>8219</v>
      </c>
      <c r="C950">
        <v>454</v>
      </c>
      <c r="E950" t="s">
        <v>8221</v>
      </c>
      <c r="F950">
        <v>1</v>
      </c>
    </row>
    <row r="951" spans="2:6" x14ac:dyDescent="0.3">
      <c r="B951" t="s">
        <v>8219</v>
      </c>
      <c r="C951">
        <v>539</v>
      </c>
      <c r="E951" t="s">
        <v>8221</v>
      </c>
      <c r="F951">
        <v>1</v>
      </c>
    </row>
    <row r="952" spans="2:6" x14ac:dyDescent="0.3">
      <c r="B952" t="s">
        <v>8219</v>
      </c>
      <c r="C952">
        <v>79</v>
      </c>
      <c r="E952" t="s">
        <v>8221</v>
      </c>
      <c r="F952">
        <v>6</v>
      </c>
    </row>
    <row r="953" spans="2:6" x14ac:dyDescent="0.3">
      <c r="B953" t="s">
        <v>8219</v>
      </c>
      <c r="C953">
        <v>94</v>
      </c>
      <c r="E953" t="s">
        <v>8221</v>
      </c>
      <c r="F953">
        <v>8</v>
      </c>
    </row>
    <row r="954" spans="2:6" x14ac:dyDescent="0.3">
      <c r="B954" t="s">
        <v>8219</v>
      </c>
      <c r="C954">
        <v>625</v>
      </c>
      <c r="E954" t="s">
        <v>8221</v>
      </c>
      <c r="F954">
        <v>1</v>
      </c>
    </row>
    <row r="955" spans="2:6" x14ac:dyDescent="0.3">
      <c r="B955" t="s">
        <v>8219</v>
      </c>
      <c r="C955">
        <v>508</v>
      </c>
      <c r="E955" t="s">
        <v>8221</v>
      </c>
      <c r="F955">
        <v>0</v>
      </c>
    </row>
    <row r="956" spans="2:6" x14ac:dyDescent="0.3">
      <c r="B956" t="s">
        <v>8219</v>
      </c>
      <c r="C956">
        <v>531</v>
      </c>
      <c r="E956" t="s">
        <v>8221</v>
      </c>
      <c r="F956">
        <v>2</v>
      </c>
    </row>
    <row r="957" spans="2:6" x14ac:dyDescent="0.3">
      <c r="B957" t="s">
        <v>8219</v>
      </c>
      <c r="C957">
        <v>158</v>
      </c>
      <c r="E957" t="s">
        <v>8221</v>
      </c>
      <c r="F957">
        <v>1</v>
      </c>
    </row>
    <row r="958" spans="2:6" x14ac:dyDescent="0.3">
      <c r="B958" t="s">
        <v>8219</v>
      </c>
      <c r="C958">
        <v>508</v>
      </c>
      <c r="E958" t="s">
        <v>8221</v>
      </c>
      <c r="F958">
        <v>0</v>
      </c>
    </row>
    <row r="959" spans="2:6" x14ac:dyDescent="0.3">
      <c r="B959" t="s">
        <v>8219</v>
      </c>
      <c r="C959">
        <v>644</v>
      </c>
      <c r="E959" t="s">
        <v>8221</v>
      </c>
      <c r="F959">
        <v>1</v>
      </c>
    </row>
    <row r="960" spans="2:6" x14ac:dyDescent="0.3">
      <c r="B960" t="s">
        <v>8219</v>
      </c>
      <c r="C960">
        <v>848</v>
      </c>
      <c r="E960" t="s">
        <v>8221</v>
      </c>
      <c r="F960">
        <v>19</v>
      </c>
    </row>
    <row r="961" spans="2:6" x14ac:dyDescent="0.3">
      <c r="B961" t="s">
        <v>8219</v>
      </c>
      <c r="C961">
        <v>429</v>
      </c>
      <c r="E961" t="s">
        <v>8221</v>
      </c>
      <c r="F961">
        <v>27</v>
      </c>
    </row>
    <row r="962" spans="2:6" x14ac:dyDescent="0.3">
      <c r="B962" t="s">
        <v>8219</v>
      </c>
      <c r="C962">
        <v>204</v>
      </c>
      <c r="E962" t="s">
        <v>8221</v>
      </c>
      <c r="F962">
        <v>7</v>
      </c>
    </row>
    <row r="963" spans="2:6" x14ac:dyDescent="0.3">
      <c r="B963" t="s">
        <v>8219</v>
      </c>
      <c r="C963">
        <v>379</v>
      </c>
      <c r="E963" t="s">
        <v>8221</v>
      </c>
      <c r="F963">
        <v>14</v>
      </c>
    </row>
    <row r="964" spans="2:6" x14ac:dyDescent="0.3">
      <c r="B964" t="s">
        <v>8219</v>
      </c>
      <c r="C964">
        <v>271</v>
      </c>
      <c r="E964" t="s">
        <v>8221</v>
      </c>
      <c r="F964">
        <v>5</v>
      </c>
    </row>
    <row r="965" spans="2:6" x14ac:dyDescent="0.3">
      <c r="B965" t="s">
        <v>8219</v>
      </c>
      <c r="C965">
        <v>120</v>
      </c>
      <c r="E965" t="s">
        <v>8221</v>
      </c>
      <c r="F965">
        <v>30</v>
      </c>
    </row>
    <row r="966" spans="2:6" x14ac:dyDescent="0.3">
      <c r="B966" t="s">
        <v>8219</v>
      </c>
      <c r="C966">
        <v>140</v>
      </c>
      <c r="E966" t="s">
        <v>8221</v>
      </c>
      <c r="F966">
        <v>1</v>
      </c>
    </row>
    <row r="967" spans="2:6" x14ac:dyDescent="0.3">
      <c r="B967" t="s">
        <v>8219</v>
      </c>
      <c r="C967">
        <v>193</v>
      </c>
      <c r="E967" t="s">
        <v>8221</v>
      </c>
      <c r="F967">
        <v>0</v>
      </c>
    </row>
    <row r="968" spans="2:6" x14ac:dyDescent="0.3">
      <c r="B968" t="s">
        <v>8219</v>
      </c>
      <c r="C968">
        <v>180</v>
      </c>
      <c r="E968" t="s">
        <v>8221</v>
      </c>
      <c r="F968">
        <v>60</v>
      </c>
    </row>
    <row r="969" spans="2:6" x14ac:dyDescent="0.3">
      <c r="B969" t="s">
        <v>8219</v>
      </c>
      <c r="C969">
        <v>263</v>
      </c>
      <c r="E969" t="s">
        <v>8221</v>
      </c>
      <c r="F969">
        <v>84</v>
      </c>
    </row>
    <row r="970" spans="2:6" x14ac:dyDescent="0.3">
      <c r="B970" t="s">
        <v>8219</v>
      </c>
      <c r="C970">
        <v>217</v>
      </c>
      <c r="E970" t="s">
        <v>8221</v>
      </c>
      <c r="F970">
        <v>47</v>
      </c>
    </row>
    <row r="971" spans="2:6" x14ac:dyDescent="0.3">
      <c r="B971" t="s">
        <v>8219</v>
      </c>
      <c r="C971">
        <v>443</v>
      </c>
      <c r="E971" t="s">
        <v>8221</v>
      </c>
      <c r="F971">
        <v>66</v>
      </c>
    </row>
    <row r="972" spans="2:6" x14ac:dyDescent="0.3">
      <c r="B972" t="s">
        <v>8219</v>
      </c>
      <c r="C972">
        <v>1373</v>
      </c>
      <c r="E972" t="s">
        <v>8221</v>
      </c>
      <c r="F972">
        <v>171</v>
      </c>
    </row>
    <row r="973" spans="2:6" x14ac:dyDescent="0.3">
      <c r="B973" t="s">
        <v>8219</v>
      </c>
      <c r="C973">
        <v>742</v>
      </c>
      <c r="E973" t="s">
        <v>8221</v>
      </c>
      <c r="F973">
        <v>29</v>
      </c>
    </row>
    <row r="974" spans="2:6" x14ac:dyDescent="0.3">
      <c r="B974" t="s">
        <v>8219</v>
      </c>
      <c r="C974">
        <v>170</v>
      </c>
      <c r="E974" t="s">
        <v>8221</v>
      </c>
      <c r="F974">
        <v>9</v>
      </c>
    </row>
    <row r="975" spans="2:6" x14ac:dyDescent="0.3">
      <c r="B975" t="s">
        <v>8219</v>
      </c>
      <c r="C975">
        <v>242</v>
      </c>
      <c r="E975" t="s">
        <v>8221</v>
      </c>
      <c r="F975">
        <v>27</v>
      </c>
    </row>
    <row r="976" spans="2:6" x14ac:dyDescent="0.3">
      <c r="B976" t="s">
        <v>8219</v>
      </c>
      <c r="C976">
        <v>541</v>
      </c>
      <c r="E976" t="s">
        <v>8221</v>
      </c>
      <c r="F976">
        <v>2</v>
      </c>
    </row>
    <row r="977" spans="2:6" x14ac:dyDescent="0.3">
      <c r="B977" t="s">
        <v>8219</v>
      </c>
      <c r="C977">
        <v>121</v>
      </c>
      <c r="E977" t="s">
        <v>8221</v>
      </c>
      <c r="F977">
        <v>3</v>
      </c>
    </row>
    <row r="978" spans="2:6" x14ac:dyDescent="0.3">
      <c r="B978" t="s">
        <v>8219</v>
      </c>
      <c r="C978">
        <v>621</v>
      </c>
      <c r="E978" t="s">
        <v>8221</v>
      </c>
      <c r="F978">
        <v>4</v>
      </c>
    </row>
    <row r="979" spans="2:6" x14ac:dyDescent="0.3">
      <c r="B979" t="s">
        <v>8219</v>
      </c>
      <c r="C979">
        <v>101</v>
      </c>
      <c r="E979" t="s">
        <v>8221</v>
      </c>
      <c r="F979">
        <v>2</v>
      </c>
    </row>
    <row r="980" spans="2:6" x14ac:dyDescent="0.3">
      <c r="B980" t="s">
        <v>8219</v>
      </c>
      <c r="C980">
        <v>554</v>
      </c>
      <c r="E980" t="s">
        <v>8221</v>
      </c>
      <c r="F980">
        <v>20</v>
      </c>
    </row>
    <row r="981" spans="2:6" x14ac:dyDescent="0.3">
      <c r="B981" t="s">
        <v>8219</v>
      </c>
      <c r="C981">
        <v>666</v>
      </c>
      <c r="E981" t="s">
        <v>8221</v>
      </c>
      <c r="F981">
        <v>3</v>
      </c>
    </row>
    <row r="982" spans="2:6" x14ac:dyDescent="0.3">
      <c r="B982" t="s">
        <v>8219</v>
      </c>
      <c r="C982">
        <v>410</v>
      </c>
      <c r="E982" t="s">
        <v>8221</v>
      </c>
      <c r="F982">
        <v>4</v>
      </c>
    </row>
    <row r="983" spans="2:6" x14ac:dyDescent="0.3">
      <c r="B983" t="s">
        <v>8219</v>
      </c>
      <c r="C983">
        <v>375</v>
      </c>
      <c r="E983" t="s">
        <v>8221</v>
      </c>
      <c r="F983">
        <v>1</v>
      </c>
    </row>
    <row r="984" spans="2:6" x14ac:dyDescent="0.3">
      <c r="B984" t="s">
        <v>8219</v>
      </c>
      <c r="C984">
        <v>1364</v>
      </c>
      <c r="E984" t="s">
        <v>8221</v>
      </c>
      <c r="F984">
        <v>0</v>
      </c>
    </row>
    <row r="985" spans="2:6" x14ac:dyDescent="0.3">
      <c r="B985" t="s">
        <v>8219</v>
      </c>
      <c r="C985">
        <v>35</v>
      </c>
      <c r="E985" t="s">
        <v>8221</v>
      </c>
      <c r="F985">
        <v>0</v>
      </c>
    </row>
    <row r="986" spans="2:6" x14ac:dyDescent="0.3">
      <c r="B986" t="s">
        <v>8219</v>
      </c>
      <c r="C986">
        <v>203</v>
      </c>
      <c r="E986" t="s">
        <v>8221</v>
      </c>
      <c r="F986">
        <v>14</v>
      </c>
    </row>
    <row r="987" spans="2:6" x14ac:dyDescent="0.3">
      <c r="B987" t="s">
        <v>8219</v>
      </c>
      <c r="C987">
        <v>49</v>
      </c>
      <c r="E987" t="s">
        <v>8221</v>
      </c>
      <c r="F987">
        <v>1</v>
      </c>
    </row>
    <row r="988" spans="2:6" x14ac:dyDescent="0.3">
      <c r="B988" t="s">
        <v>8219</v>
      </c>
      <c r="C988">
        <v>5812</v>
      </c>
      <c r="E988" t="s">
        <v>8221</v>
      </c>
      <c r="F988">
        <v>118</v>
      </c>
    </row>
    <row r="989" spans="2:6" x14ac:dyDescent="0.3">
      <c r="B989" t="s">
        <v>8219</v>
      </c>
      <c r="C989">
        <v>1556</v>
      </c>
      <c r="E989" t="s">
        <v>8221</v>
      </c>
      <c r="F989">
        <v>2</v>
      </c>
    </row>
    <row r="990" spans="2:6" x14ac:dyDescent="0.3">
      <c r="B990" t="s">
        <v>8219</v>
      </c>
      <c r="C990">
        <v>65</v>
      </c>
      <c r="E990" t="s">
        <v>8221</v>
      </c>
      <c r="F990">
        <v>1</v>
      </c>
    </row>
    <row r="991" spans="2:6" x14ac:dyDescent="0.3">
      <c r="B991" t="s">
        <v>8219</v>
      </c>
      <c r="C991">
        <v>10</v>
      </c>
      <c r="E991" t="s">
        <v>8221</v>
      </c>
      <c r="F991">
        <v>3</v>
      </c>
    </row>
    <row r="992" spans="2:6" x14ac:dyDescent="0.3">
      <c r="B992" t="s">
        <v>8219</v>
      </c>
      <c r="C992">
        <v>76</v>
      </c>
      <c r="E992" t="s">
        <v>8221</v>
      </c>
      <c r="F992">
        <v>1</v>
      </c>
    </row>
    <row r="993" spans="2:6" x14ac:dyDescent="0.3">
      <c r="B993" t="s">
        <v>8219</v>
      </c>
      <c r="C993">
        <v>263</v>
      </c>
      <c r="E993" t="s">
        <v>8221</v>
      </c>
      <c r="F993">
        <v>3</v>
      </c>
    </row>
    <row r="994" spans="2:6" x14ac:dyDescent="0.3">
      <c r="B994" t="s">
        <v>8219</v>
      </c>
      <c r="C994">
        <v>1530</v>
      </c>
      <c r="E994" t="s">
        <v>8221</v>
      </c>
      <c r="F994">
        <v>38</v>
      </c>
    </row>
    <row r="995" spans="2:6" x14ac:dyDescent="0.3">
      <c r="B995" t="s">
        <v>8219</v>
      </c>
      <c r="C995">
        <v>278</v>
      </c>
      <c r="E995" t="s">
        <v>8221</v>
      </c>
      <c r="F995">
        <v>52</v>
      </c>
    </row>
    <row r="996" spans="2:6" x14ac:dyDescent="0.3">
      <c r="B996" t="s">
        <v>8219</v>
      </c>
      <c r="C996">
        <v>350</v>
      </c>
      <c r="E996" t="s">
        <v>8221</v>
      </c>
      <c r="F996">
        <v>2</v>
      </c>
    </row>
    <row r="997" spans="2:6" x14ac:dyDescent="0.3">
      <c r="B997" t="s">
        <v>8219</v>
      </c>
      <c r="C997">
        <v>470</v>
      </c>
      <c r="E997" t="s">
        <v>8221</v>
      </c>
      <c r="F997">
        <v>0</v>
      </c>
    </row>
    <row r="998" spans="2:6" x14ac:dyDescent="0.3">
      <c r="B998" t="s">
        <v>8219</v>
      </c>
      <c r="C998">
        <v>3</v>
      </c>
      <c r="E998" t="s">
        <v>8221</v>
      </c>
      <c r="F998">
        <v>4</v>
      </c>
    </row>
    <row r="999" spans="2:6" x14ac:dyDescent="0.3">
      <c r="B999" t="s">
        <v>8219</v>
      </c>
      <c r="C999">
        <v>8200</v>
      </c>
      <c r="E999" t="s">
        <v>8221</v>
      </c>
      <c r="F999">
        <v>4</v>
      </c>
    </row>
    <row r="1000" spans="2:6" x14ac:dyDescent="0.3">
      <c r="B1000" t="s">
        <v>8219</v>
      </c>
      <c r="C1000">
        <v>8359</v>
      </c>
      <c r="E1000" t="s">
        <v>8221</v>
      </c>
      <c r="F1000">
        <v>18</v>
      </c>
    </row>
    <row r="1001" spans="2:6" x14ac:dyDescent="0.3">
      <c r="B1001" t="s">
        <v>8219</v>
      </c>
      <c r="C1001">
        <v>188</v>
      </c>
      <c r="E1001" t="s">
        <v>8221</v>
      </c>
      <c r="F1001">
        <v>0</v>
      </c>
    </row>
    <row r="1002" spans="2:6" x14ac:dyDescent="0.3">
      <c r="B1002" t="s">
        <v>8219</v>
      </c>
      <c r="C1002">
        <v>48</v>
      </c>
      <c r="E1002" t="s">
        <v>8221</v>
      </c>
      <c r="F1002">
        <v>22</v>
      </c>
    </row>
    <row r="1003" spans="2:6" x14ac:dyDescent="0.3">
      <c r="B1003" t="s">
        <v>8219</v>
      </c>
      <c r="C1003">
        <v>607</v>
      </c>
      <c r="E1003" t="s">
        <v>8221</v>
      </c>
      <c r="F1003">
        <v>49</v>
      </c>
    </row>
    <row r="1004" spans="2:6" x14ac:dyDescent="0.3">
      <c r="B1004" t="s">
        <v>8219</v>
      </c>
      <c r="C1004">
        <v>50</v>
      </c>
      <c r="E1004" t="s">
        <v>8221</v>
      </c>
      <c r="F1004">
        <v>19</v>
      </c>
    </row>
    <row r="1005" spans="2:6" x14ac:dyDescent="0.3">
      <c r="B1005" t="s">
        <v>8219</v>
      </c>
      <c r="C1005">
        <v>55</v>
      </c>
      <c r="E1005" t="s">
        <v>8221</v>
      </c>
      <c r="F1005">
        <v>4</v>
      </c>
    </row>
    <row r="1006" spans="2:6" x14ac:dyDescent="0.3">
      <c r="B1006" t="s">
        <v>8219</v>
      </c>
      <c r="C1006">
        <v>38</v>
      </c>
      <c r="E1006" t="s">
        <v>8221</v>
      </c>
      <c r="F1006">
        <v>4</v>
      </c>
    </row>
    <row r="1007" spans="2:6" x14ac:dyDescent="0.3">
      <c r="B1007" t="s">
        <v>8219</v>
      </c>
      <c r="C1007">
        <v>25</v>
      </c>
      <c r="E1007" t="s">
        <v>8221</v>
      </c>
      <c r="F1007">
        <v>2</v>
      </c>
    </row>
    <row r="1008" spans="2:6" x14ac:dyDescent="0.3">
      <c r="B1008" t="s">
        <v>8219</v>
      </c>
      <c r="C1008">
        <v>46</v>
      </c>
      <c r="E1008" t="s">
        <v>8221</v>
      </c>
      <c r="F1008">
        <v>0</v>
      </c>
    </row>
    <row r="1009" spans="2:6" x14ac:dyDescent="0.3">
      <c r="B1009" t="s">
        <v>8219</v>
      </c>
      <c r="C1009">
        <v>83</v>
      </c>
      <c r="E1009" t="s">
        <v>8221</v>
      </c>
      <c r="F1009">
        <v>0</v>
      </c>
    </row>
    <row r="1010" spans="2:6" x14ac:dyDescent="0.3">
      <c r="B1010" t="s">
        <v>8219</v>
      </c>
      <c r="C1010">
        <v>35</v>
      </c>
      <c r="E1010" t="s">
        <v>8221</v>
      </c>
      <c r="F1010">
        <v>14</v>
      </c>
    </row>
    <row r="1011" spans="2:6" x14ac:dyDescent="0.3">
      <c r="B1011" t="s">
        <v>8219</v>
      </c>
      <c r="C1011">
        <v>25</v>
      </c>
      <c r="E1011" t="s">
        <v>8221</v>
      </c>
      <c r="F1011">
        <v>8</v>
      </c>
    </row>
    <row r="1012" spans="2:6" x14ac:dyDescent="0.3">
      <c r="B1012" t="s">
        <v>8219</v>
      </c>
      <c r="C1012">
        <v>75</v>
      </c>
      <c r="E1012" t="s">
        <v>8221</v>
      </c>
      <c r="F1012">
        <v>0</v>
      </c>
    </row>
    <row r="1013" spans="2:6" x14ac:dyDescent="0.3">
      <c r="B1013" t="s">
        <v>8219</v>
      </c>
      <c r="C1013">
        <v>62</v>
      </c>
      <c r="E1013" t="s">
        <v>8221</v>
      </c>
      <c r="F1013">
        <v>15</v>
      </c>
    </row>
    <row r="1014" spans="2:6" x14ac:dyDescent="0.3">
      <c r="B1014" t="s">
        <v>8219</v>
      </c>
      <c r="C1014">
        <v>160</v>
      </c>
      <c r="E1014" t="s">
        <v>8221</v>
      </c>
      <c r="F1014">
        <v>33</v>
      </c>
    </row>
    <row r="1015" spans="2:6" x14ac:dyDescent="0.3">
      <c r="B1015" t="s">
        <v>8219</v>
      </c>
      <c r="C1015">
        <v>246</v>
      </c>
      <c r="E1015" t="s">
        <v>8221</v>
      </c>
      <c r="F1015">
        <v>2</v>
      </c>
    </row>
    <row r="1016" spans="2:6" x14ac:dyDescent="0.3">
      <c r="B1016" t="s">
        <v>8219</v>
      </c>
      <c r="C1016">
        <v>55</v>
      </c>
      <c r="E1016" t="s">
        <v>8221</v>
      </c>
      <c r="F1016">
        <v>6</v>
      </c>
    </row>
    <row r="1017" spans="2:6" x14ac:dyDescent="0.3">
      <c r="B1017" t="s">
        <v>8219</v>
      </c>
      <c r="C1017">
        <v>23</v>
      </c>
      <c r="E1017" t="s">
        <v>8221</v>
      </c>
      <c r="F1017">
        <v>2</v>
      </c>
    </row>
    <row r="1018" spans="2:6" x14ac:dyDescent="0.3">
      <c r="B1018" t="s">
        <v>8219</v>
      </c>
      <c r="C1018">
        <v>72</v>
      </c>
      <c r="E1018" t="s">
        <v>8221</v>
      </c>
      <c r="F1018">
        <v>0</v>
      </c>
    </row>
    <row r="1019" spans="2:6" x14ac:dyDescent="0.3">
      <c r="B1019" t="s">
        <v>8219</v>
      </c>
      <c r="C1019">
        <v>22</v>
      </c>
      <c r="E1019" t="s">
        <v>8221</v>
      </c>
      <c r="F1019">
        <v>4</v>
      </c>
    </row>
    <row r="1020" spans="2:6" x14ac:dyDescent="0.3">
      <c r="B1020" t="s">
        <v>8219</v>
      </c>
      <c r="C1020">
        <v>14</v>
      </c>
      <c r="E1020" t="s">
        <v>8221</v>
      </c>
      <c r="F1020">
        <v>1</v>
      </c>
    </row>
    <row r="1021" spans="2:6" x14ac:dyDescent="0.3">
      <c r="B1021" t="s">
        <v>8219</v>
      </c>
      <c r="C1021">
        <v>38</v>
      </c>
      <c r="E1021" t="s">
        <v>8221</v>
      </c>
      <c r="F1021">
        <v>3</v>
      </c>
    </row>
    <row r="1022" spans="2:6" x14ac:dyDescent="0.3">
      <c r="B1022" t="s">
        <v>8219</v>
      </c>
      <c r="C1022">
        <v>32</v>
      </c>
      <c r="E1022" t="s">
        <v>8221</v>
      </c>
      <c r="F1022">
        <v>4</v>
      </c>
    </row>
    <row r="1023" spans="2:6" x14ac:dyDescent="0.3">
      <c r="B1023" t="s">
        <v>8219</v>
      </c>
      <c r="C1023">
        <v>63</v>
      </c>
      <c r="E1023" t="s">
        <v>8221</v>
      </c>
      <c r="F1023">
        <v>0</v>
      </c>
    </row>
    <row r="1024" spans="2:6" x14ac:dyDescent="0.3">
      <c r="B1024" t="s">
        <v>8219</v>
      </c>
      <c r="C1024">
        <v>27</v>
      </c>
      <c r="E1024" t="s">
        <v>8221</v>
      </c>
      <c r="F1024">
        <v>4</v>
      </c>
    </row>
    <row r="1025" spans="2:6" x14ac:dyDescent="0.3">
      <c r="B1025" t="s">
        <v>8219</v>
      </c>
      <c r="C1025">
        <v>44</v>
      </c>
      <c r="E1025" t="s">
        <v>8221</v>
      </c>
      <c r="F1025">
        <v>3</v>
      </c>
    </row>
    <row r="1026" spans="2:6" x14ac:dyDescent="0.3">
      <c r="B1026" t="s">
        <v>8219</v>
      </c>
      <c r="C1026">
        <v>38</v>
      </c>
      <c r="E1026" t="s">
        <v>8221</v>
      </c>
      <c r="F1026">
        <v>34</v>
      </c>
    </row>
    <row r="1027" spans="2:6" x14ac:dyDescent="0.3">
      <c r="B1027" t="s">
        <v>8219</v>
      </c>
      <c r="C1027">
        <v>115</v>
      </c>
      <c r="E1027" t="s">
        <v>8221</v>
      </c>
      <c r="F1027">
        <v>2</v>
      </c>
    </row>
    <row r="1028" spans="2:6" x14ac:dyDescent="0.3">
      <c r="B1028" t="s">
        <v>8219</v>
      </c>
      <c r="C1028">
        <v>37</v>
      </c>
      <c r="E1028" t="s">
        <v>8221</v>
      </c>
      <c r="F1028">
        <v>33</v>
      </c>
    </row>
    <row r="1029" spans="2:6" x14ac:dyDescent="0.3">
      <c r="B1029" t="s">
        <v>8219</v>
      </c>
      <c r="C1029">
        <v>99</v>
      </c>
      <c r="E1029" t="s">
        <v>8221</v>
      </c>
      <c r="F1029">
        <v>0</v>
      </c>
    </row>
    <row r="1030" spans="2:6" x14ac:dyDescent="0.3">
      <c r="B1030" t="s">
        <v>8219</v>
      </c>
      <c r="C1030">
        <v>44</v>
      </c>
      <c r="E1030" t="s">
        <v>8221</v>
      </c>
      <c r="F1030">
        <v>0</v>
      </c>
    </row>
    <row r="1031" spans="2:6" x14ac:dyDescent="0.3">
      <c r="B1031" t="s">
        <v>8219</v>
      </c>
      <c r="C1031">
        <v>58</v>
      </c>
      <c r="E1031" t="s">
        <v>8221</v>
      </c>
      <c r="F1031">
        <v>1</v>
      </c>
    </row>
    <row r="1032" spans="2:6" x14ac:dyDescent="0.3">
      <c r="B1032" t="s">
        <v>8219</v>
      </c>
      <c r="C1032">
        <v>191</v>
      </c>
      <c r="E1032" t="s">
        <v>8221</v>
      </c>
      <c r="F1032">
        <v>13</v>
      </c>
    </row>
    <row r="1033" spans="2:6" x14ac:dyDescent="0.3">
      <c r="B1033" t="s">
        <v>8219</v>
      </c>
      <c r="C1033">
        <v>40</v>
      </c>
      <c r="E1033" t="s">
        <v>8221</v>
      </c>
      <c r="F1033">
        <v>2</v>
      </c>
    </row>
    <row r="1034" spans="2:6" x14ac:dyDescent="0.3">
      <c r="B1034" t="s">
        <v>8219</v>
      </c>
      <c r="C1034">
        <v>38</v>
      </c>
      <c r="E1034" t="s">
        <v>8221</v>
      </c>
      <c r="F1034">
        <v>36</v>
      </c>
    </row>
    <row r="1035" spans="2:6" x14ac:dyDescent="0.3">
      <c r="B1035" t="s">
        <v>8219</v>
      </c>
      <c r="C1035">
        <v>39</v>
      </c>
      <c r="E1035" t="s">
        <v>8221</v>
      </c>
      <c r="F1035">
        <v>1</v>
      </c>
    </row>
    <row r="1036" spans="2:6" x14ac:dyDescent="0.3">
      <c r="B1036" t="s">
        <v>8219</v>
      </c>
      <c r="C1036">
        <v>11</v>
      </c>
      <c r="E1036" t="s">
        <v>8221</v>
      </c>
      <c r="F1036">
        <v>15</v>
      </c>
    </row>
    <row r="1037" spans="2:6" x14ac:dyDescent="0.3">
      <c r="B1037" t="s">
        <v>8219</v>
      </c>
      <c r="C1037">
        <v>107</v>
      </c>
      <c r="E1037" t="s">
        <v>8221</v>
      </c>
      <c r="F1037">
        <v>1</v>
      </c>
    </row>
    <row r="1038" spans="2:6" x14ac:dyDescent="0.3">
      <c r="B1038" t="s">
        <v>8219</v>
      </c>
      <c r="C1038">
        <v>147</v>
      </c>
      <c r="E1038" t="s">
        <v>8221</v>
      </c>
      <c r="F1038">
        <v>0</v>
      </c>
    </row>
    <row r="1039" spans="2:6" x14ac:dyDescent="0.3">
      <c r="B1039" t="s">
        <v>8219</v>
      </c>
      <c r="C1039">
        <v>36</v>
      </c>
      <c r="E1039" t="s">
        <v>8221</v>
      </c>
      <c r="F1039">
        <v>1</v>
      </c>
    </row>
    <row r="1040" spans="2:6" x14ac:dyDescent="0.3">
      <c r="B1040" t="s">
        <v>8219</v>
      </c>
      <c r="C1040">
        <v>92</v>
      </c>
      <c r="E1040" t="s">
        <v>8221</v>
      </c>
      <c r="F1040">
        <v>0</v>
      </c>
    </row>
    <row r="1041" spans="2:6" x14ac:dyDescent="0.3">
      <c r="B1041" t="s">
        <v>8219</v>
      </c>
      <c r="C1041">
        <v>35</v>
      </c>
      <c r="E1041" t="s">
        <v>8221</v>
      </c>
      <c r="F1041">
        <v>0</v>
      </c>
    </row>
    <row r="1042" spans="2:6" x14ac:dyDescent="0.3">
      <c r="B1042" t="s">
        <v>8219</v>
      </c>
      <c r="C1042">
        <v>17</v>
      </c>
      <c r="E1042" t="s">
        <v>8221</v>
      </c>
      <c r="F1042">
        <v>1</v>
      </c>
    </row>
    <row r="1043" spans="2:6" x14ac:dyDescent="0.3">
      <c r="B1043" t="s">
        <v>8219</v>
      </c>
      <c r="C1043">
        <v>22</v>
      </c>
      <c r="E1043" t="s">
        <v>8221</v>
      </c>
      <c r="F1043">
        <v>39</v>
      </c>
    </row>
    <row r="1044" spans="2:6" x14ac:dyDescent="0.3">
      <c r="B1044" t="s">
        <v>8219</v>
      </c>
      <c r="C1044">
        <v>69</v>
      </c>
      <c r="E1044" t="s">
        <v>8221</v>
      </c>
      <c r="F1044">
        <v>0</v>
      </c>
    </row>
    <row r="1045" spans="2:6" x14ac:dyDescent="0.3">
      <c r="B1045" t="s">
        <v>8219</v>
      </c>
      <c r="C1045">
        <v>13</v>
      </c>
      <c r="E1045" t="s">
        <v>8221</v>
      </c>
      <c r="F1045">
        <v>0</v>
      </c>
    </row>
    <row r="1046" spans="2:6" x14ac:dyDescent="0.3">
      <c r="B1046" t="s">
        <v>8219</v>
      </c>
      <c r="C1046">
        <v>58</v>
      </c>
      <c r="E1046" t="s">
        <v>8221</v>
      </c>
      <c r="F1046">
        <v>3</v>
      </c>
    </row>
    <row r="1047" spans="2:6" x14ac:dyDescent="0.3">
      <c r="B1047" t="s">
        <v>8219</v>
      </c>
      <c r="C1047">
        <v>44</v>
      </c>
      <c r="E1047" t="s">
        <v>8221</v>
      </c>
      <c r="F1047">
        <v>1</v>
      </c>
    </row>
    <row r="1048" spans="2:6" x14ac:dyDescent="0.3">
      <c r="B1048" t="s">
        <v>8219</v>
      </c>
      <c r="C1048">
        <v>83</v>
      </c>
      <c r="E1048" t="s">
        <v>8221</v>
      </c>
      <c r="F1048">
        <v>13</v>
      </c>
    </row>
    <row r="1049" spans="2:6" x14ac:dyDescent="0.3">
      <c r="B1049" t="s">
        <v>8219</v>
      </c>
      <c r="C1049">
        <v>117</v>
      </c>
      <c r="E1049" t="s">
        <v>8221</v>
      </c>
      <c r="F1049">
        <v>0</v>
      </c>
    </row>
    <row r="1050" spans="2:6" x14ac:dyDescent="0.3">
      <c r="B1050" t="s">
        <v>8219</v>
      </c>
      <c r="C1050">
        <v>32</v>
      </c>
      <c r="E1050" t="s">
        <v>8221</v>
      </c>
      <c r="F1050">
        <v>6</v>
      </c>
    </row>
    <row r="1051" spans="2:6" x14ac:dyDescent="0.3">
      <c r="B1051" t="s">
        <v>8219</v>
      </c>
      <c r="C1051">
        <v>8</v>
      </c>
      <c r="E1051" t="s">
        <v>8221</v>
      </c>
      <c r="F1051">
        <v>0</v>
      </c>
    </row>
    <row r="1052" spans="2:6" x14ac:dyDescent="0.3">
      <c r="B1052" t="s">
        <v>8219</v>
      </c>
      <c r="C1052">
        <v>340</v>
      </c>
      <c r="E1052" t="s">
        <v>8221</v>
      </c>
      <c r="F1052">
        <v>14</v>
      </c>
    </row>
    <row r="1053" spans="2:6" x14ac:dyDescent="0.3">
      <c r="B1053" t="s">
        <v>8219</v>
      </c>
      <c r="C1053">
        <v>7</v>
      </c>
      <c r="E1053" t="s">
        <v>8221</v>
      </c>
      <c r="F1053">
        <v>5</v>
      </c>
    </row>
    <row r="1054" spans="2:6" x14ac:dyDescent="0.3">
      <c r="B1054" t="s">
        <v>8219</v>
      </c>
      <c r="C1054">
        <v>19</v>
      </c>
      <c r="E1054" t="s">
        <v>8221</v>
      </c>
      <c r="F1054">
        <v>6</v>
      </c>
    </row>
    <row r="1055" spans="2:6" x14ac:dyDescent="0.3">
      <c r="B1055" t="s">
        <v>8219</v>
      </c>
      <c r="C1055">
        <v>47</v>
      </c>
      <c r="E1055" t="s">
        <v>8221</v>
      </c>
      <c r="F1055">
        <v>15</v>
      </c>
    </row>
    <row r="1056" spans="2:6" x14ac:dyDescent="0.3">
      <c r="B1056" t="s">
        <v>8219</v>
      </c>
      <c r="C1056">
        <v>13</v>
      </c>
      <c r="E1056" t="s">
        <v>8221</v>
      </c>
      <c r="F1056">
        <v>0</v>
      </c>
    </row>
    <row r="1057" spans="2:6" x14ac:dyDescent="0.3">
      <c r="B1057" t="s">
        <v>8219</v>
      </c>
      <c r="C1057">
        <v>90</v>
      </c>
      <c r="E1057" t="s">
        <v>8221</v>
      </c>
      <c r="F1057">
        <v>1</v>
      </c>
    </row>
    <row r="1058" spans="2:6" x14ac:dyDescent="0.3">
      <c r="B1058" t="s">
        <v>8219</v>
      </c>
      <c r="C1058">
        <v>63</v>
      </c>
      <c r="E1058" t="s">
        <v>8221</v>
      </c>
      <c r="F1058">
        <v>9</v>
      </c>
    </row>
    <row r="1059" spans="2:6" x14ac:dyDescent="0.3">
      <c r="B1059" t="s">
        <v>8219</v>
      </c>
      <c r="C1059">
        <v>26</v>
      </c>
      <c r="E1059" t="s">
        <v>8221</v>
      </c>
      <c r="F1059">
        <v>3</v>
      </c>
    </row>
    <row r="1060" spans="2:6" x14ac:dyDescent="0.3">
      <c r="B1060" t="s">
        <v>8219</v>
      </c>
      <c r="C1060">
        <v>71</v>
      </c>
      <c r="E1060" t="s">
        <v>8221</v>
      </c>
      <c r="F1060">
        <v>3</v>
      </c>
    </row>
    <row r="1061" spans="2:6" x14ac:dyDescent="0.3">
      <c r="B1061" t="s">
        <v>8219</v>
      </c>
      <c r="C1061">
        <v>38</v>
      </c>
      <c r="E1061" t="s">
        <v>8221</v>
      </c>
      <c r="F1061">
        <v>1</v>
      </c>
    </row>
    <row r="1062" spans="2:6" x14ac:dyDescent="0.3">
      <c r="B1062" t="s">
        <v>8219</v>
      </c>
      <c r="C1062">
        <v>859</v>
      </c>
      <c r="E1062" t="s">
        <v>8221</v>
      </c>
      <c r="F1062">
        <v>3</v>
      </c>
    </row>
    <row r="1063" spans="2:6" x14ac:dyDescent="0.3">
      <c r="B1063" t="s">
        <v>8219</v>
      </c>
      <c r="C1063">
        <v>21</v>
      </c>
      <c r="E1063" t="s">
        <v>8221</v>
      </c>
      <c r="F1063">
        <v>0</v>
      </c>
    </row>
    <row r="1064" spans="2:6" x14ac:dyDescent="0.3">
      <c r="B1064" t="s">
        <v>8219</v>
      </c>
      <c r="C1064">
        <v>78</v>
      </c>
      <c r="E1064" t="s">
        <v>8221</v>
      </c>
      <c r="F1064">
        <v>2</v>
      </c>
    </row>
    <row r="1065" spans="2:6" x14ac:dyDescent="0.3">
      <c r="B1065" t="s">
        <v>8219</v>
      </c>
      <c r="C1065">
        <v>53</v>
      </c>
      <c r="E1065" t="s">
        <v>8221</v>
      </c>
      <c r="F1065">
        <v>10</v>
      </c>
    </row>
    <row r="1066" spans="2:6" x14ac:dyDescent="0.3">
      <c r="B1066" t="s">
        <v>8219</v>
      </c>
      <c r="C1066">
        <v>356</v>
      </c>
      <c r="E1066" t="s">
        <v>8221</v>
      </c>
      <c r="F1066">
        <v>60</v>
      </c>
    </row>
    <row r="1067" spans="2:6" x14ac:dyDescent="0.3">
      <c r="B1067" t="s">
        <v>8219</v>
      </c>
      <c r="C1067">
        <v>279</v>
      </c>
      <c r="E1067" t="s">
        <v>8221</v>
      </c>
      <c r="F1067">
        <v>5</v>
      </c>
    </row>
    <row r="1068" spans="2:6" x14ac:dyDescent="0.3">
      <c r="B1068" t="s">
        <v>8219</v>
      </c>
      <c r="C1068">
        <v>266</v>
      </c>
      <c r="E1068" t="s">
        <v>8221</v>
      </c>
      <c r="F1068">
        <v>9</v>
      </c>
    </row>
    <row r="1069" spans="2:6" x14ac:dyDescent="0.3">
      <c r="B1069" t="s">
        <v>8219</v>
      </c>
      <c r="C1069">
        <v>623</v>
      </c>
      <c r="E1069" t="s">
        <v>8221</v>
      </c>
      <c r="F1069">
        <v>13</v>
      </c>
    </row>
    <row r="1070" spans="2:6" x14ac:dyDescent="0.3">
      <c r="B1070" t="s">
        <v>8219</v>
      </c>
      <c r="C1070">
        <v>392</v>
      </c>
      <c r="E1070" t="s">
        <v>8221</v>
      </c>
      <c r="F1070">
        <v>0</v>
      </c>
    </row>
    <row r="1071" spans="2:6" x14ac:dyDescent="0.3">
      <c r="B1071" t="s">
        <v>8219</v>
      </c>
      <c r="C1071">
        <v>3562</v>
      </c>
      <c r="E1071" t="s">
        <v>8221</v>
      </c>
      <c r="F1071">
        <v>8</v>
      </c>
    </row>
    <row r="1072" spans="2:6" x14ac:dyDescent="0.3">
      <c r="B1072" t="s">
        <v>8219</v>
      </c>
      <c r="C1072">
        <v>514</v>
      </c>
      <c r="E1072" t="s">
        <v>8221</v>
      </c>
      <c r="F1072">
        <v>3</v>
      </c>
    </row>
    <row r="1073" spans="2:6" x14ac:dyDescent="0.3">
      <c r="B1073" t="s">
        <v>8219</v>
      </c>
      <c r="C1073">
        <v>88</v>
      </c>
      <c r="E1073" t="s">
        <v>8221</v>
      </c>
      <c r="F1073">
        <v>3</v>
      </c>
    </row>
    <row r="1074" spans="2:6" x14ac:dyDescent="0.3">
      <c r="B1074" t="s">
        <v>8219</v>
      </c>
      <c r="C1074">
        <v>537</v>
      </c>
      <c r="E1074" t="s">
        <v>8221</v>
      </c>
      <c r="F1074">
        <v>0</v>
      </c>
    </row>
    <row r="1075" spans="2:6" x14ac:dyDescent="0.3">
      <c r="B1075" t="s">
        <v>8219</v>
      </c>
      <c r="C1075">
        <v>25</v>
      </c>
      <c r="E1075" t="s">
        <v>8221</v>
      </c>
      <c r="F1075">
        <v>6</v>
      </c>
    </row>
    <row r="1076" spans="2:6" x14ac:dyDescent="0.3">
      <c r="B1076" t="s">
        <v>8219</v>
      </c>
      <c r="C1076">
        <v>3238</v>
      </c>
      <c r="E1076" t="s">
        <v>8221</v>
      </c>
      <c r="F1076">
        <v>4</v>
      </c>
    </row>
    <row r="1077" spans="2:6" x14ac:dyDescent="0.3">
      <c r="B1077" t="s">
        <v>8219</v>
      </c>
      <c r="C1077">
        <v>897</v>
      </c>
      <c r="E1077" t="s">
        <v>8221</v>
      </c>
      <c r="F1077">
        <v>1</v>
      </c>
    </row>
    <row r="1078" spans="2:6" x14ac:dyDescent="0.3">
      <c r="B1078" t="s">
        <v>8219</v>
      </c>
      <c r="C1078">
        <v>878</v>
      </c>
      <c r="E1078" t="s">
        <v>8221</v>
      </c>
      <c r="F1078">
        <v>29</v>
      </c>
    </row>
    <row r="1079" spans="2:6" x14ac:dyDescent="0.3">
      <c r="B1079" t="s">
        <v>8219</v>
      </c>
      <c r="C1079">
        <v>115</v>
      </c>
      <c r="E1079" t="s">
        <v>8221</v>
      </c>
      <c r="F1079">
        <v>0</v>
      </c>
    </row>
    <row r="1080" spans="2:6" x14ac:dyDescent="0.3">
      <c r="B1080" t="s">
        <v>8219</v>
      </c>
      <c r="C1080">
        <v>234</v>
      </c>
      <c r="E1080" t="s">
        <v>8221</v>
      </c>
      <c r="F1080">
        <v>4</v>
      </c>
    </row>
    <row r="1081" spans="2:6" x14ac:dyDescent="0.3">
      <c r="B1081" t="s">
        <v>8219</v>
      </c>
      <c r="C1081">
        <v>4330</v>
      </c>
      <c r="E1081" t="s">
        <v>8221</v>
      </c>
      <c r="F1081">
        <v>5</v>
      </c>
    </row>
    <row r="1082" spans="2:6" x14ac:dyDescent="0.3">
      <c r="B1082" t="s">
        <v>8219</v>
      </c>
      <c r="C1082">
        <v>651</v>
      </c>
      <c r="E1082" t="s">
        <v>8221</v>
      </c>
      <c r="F1082">
        <v>4</v>
      </c>
    </row>
    <row r="1083" spans="2:6" x14ac:dyDescent="0.3">
      <c r="B1083" t="s">
        <v>8219</v>
      </c>
      <c r="C1083">
        <v>251</v>
      </c>
      <c r="E1083" t="s">
        <v>8221</v>
      </c>
      <c r="F1083">
        <v>5</v>
      </c>
    </row>
    <row r="1084" spans="2:6" x14ac:dyDescent="0.3">
      <c r="B1084" t="s">
        <v>8219</v>
      </c>
      <c r="C1084">
        <v>263</v>
      </c>
      <c r="E1084" t="s">
        <v>8221</v>
      </c>
      <c r="F1084">
        <v>1</v>
      </c>
    </row>
    <row r="1085" spans="2:6" x14ac:dyDescent="0.3">
      <c r="B1085" t="s">
        <v>8219</v>
      </c>
      <c r="C1085">
        <v>28</v>
      </c>
      <c r="E1085" t="s">
        <v>8221</v>
      </c>
      <c r="F1085">
        <v>1</v>
      </c>
    </row>
    <row r="1086" spans="2:6" x14ac:dyDescent="0.3">
      <c r="B1086" t="s">
        <v>8219</v>
      </c>
      <c r="C1086">
        <v>721</v>
      </c>
      <c r="E1086" t="s">
        <v>8221</v>
      </c>
      <c r="F1086">
        <v>0</v>
      </c>
    </row>
    <row r="1087" spans="2:6" x14ac:dyDescent="0.3">
      <c r="B1087" t="s">
        <v>8219</v>
      </c>
      <c r="C1087">
        <v>50</v>
      </c>
      <c r="E1087" t="s">
        <v>8221</v>
      </c>
      <c r="F1087">
        <v>14</v>
      </c>
    </row>
    <row r="1088" spans="2:6" x14ac:dyDescent="0.3">
      <c r="B1088" t="s">
        <v>8219</v>
      </c>
      <c r="C1088">
        <v>73</v>
      </c>
      <c r="E1088" t="s">
        <v>8221</v>
      </c>
      <c r="F1088">
        <v>3</v>
      </c>
    </row>
    <row r="1089" spans="2:6" x14ac:dyDescent="0.3">
      <c r="B1089" t="s">
        <v>8219</v>
      </c>
      <c r="C1089">
        <v>27</v>
      </c>
      <c r="E1089" t="s">
        <v>8221</v>
      </c>
      <c r="F1089">
        <v>10</v>
      </c>
    </row>
    <row r="1090" spans="2:6" x14ac:dyDescent="0.3">
      <c r="B1090" t="s">
        <v>8219</v>
      </c>
      <c r="C1090">
        <v>34</v>
      </c>
      <c r="E1090" t="s">
        <v>8221</v>
      </c>
      <c r="F1090">
        <v>17</v>
      </c>
    </row>
    <row r="1091" spans="2:6" x14ac:dyDescent="0.3">
      <c r="B1091" t="s">
        <v>8219</v>
      </c>
      <c r="C1091">
        <v>7</v>
      </c>
      <c r="E1091" t="s">
        <v>8221</v>
      </c>
      <c r="F1091">
        <v>2</v>
      </c>
    </row>
    <row r="1092" spans="2:6" x14ac:dyDescent="0.3">
      <c r="B1092" t="s">
        <v>8219</v>
      </c>
      <c r="C1092">
        <v>24</v>
      </c>
      <c r="E1092" t="s">
        <v>8221</v>
      </c>
      <c r="F1092">
        <v>0</v>
      </c>
    </row>
    <row r="1093" spans="2:6" x14ac:dyDescent="0.3">
      <c r="B1093" t="s">
        <v>8219</v>
      </c>
      <c r="C1093">
        <v>15</v>
      </c>
      <c r="E1093" t="s">
        <v>8221</v>
      </c>
      <c r="F1093">
        <v>4</v>
      </c>
    </row>
    <row r="1094" spans="2:6" x14ac:dyDescent="0.3">
      <c r="B1094" t="s">
        <v>8219</v>
      </c>
      <c r="C1094">
        <v>72</v>
      </c>
      <c r="E1094" t="s">
        <v>8221</v>
      </c>
      <c r="F1094">
        <v>12</v>
      </c>
    </row>
    <row r="1095" spans="2:6" x14ac:dyDescent="0.3">
      <c r="B1095" t="s">
        <v>8219</v>
      </c>
      <c r="C1095">
        <v>120</v>
      </c>
      <c r="E1095" t="s">
        <v>8221</v>
      </c>
      <c r="F1095">
        <v>3</v>
      </c>
    </row>
    <row r="1096" spans="2:6" x14ac:dyDescent="0.3">
      <c r="B1096" t="s">
        <v>8219</v>
      </c>
      <c r="C1096">
        <v>123</v>
      </c>
      <c r="E1096" t="s">
        <v>8221</v>
      </c>
      <c r="F1096">
        <v>12</v>
      </c>
    </row>
    <row r="1097" spans="2:6" x14ac:dyDescent="0.3">
      <c r="B1097" t="s">
        <v>8219</v>
      </c>
      <c r="C1097">
        <v>1</v>
      </c>
      <c r="E1097" t="s">
        <v>8221</v>
      </c>
      <c r="F1097">
        <v>0</v>
      </c>
    </row>
    <row r="1098" spans="2:6" x14ac:dyDescent="0.3">
      <c r="B1098" t="s">
        <v>8219</v>
      </c>
      <c r="C1098">
        <v>24</v>
      </c>
      <c r="E1098" t="s">
        <v>8221</v>
      </c>
      <c r="F1098">
        <v>7</v>
      </c>
    </row>
    <row r="1099" spans="2:6" x14ac:dyDescent="0.3">
      <c r="B1099" t="s">
        <v>8219</v>
      </c>
      <c r="C1099">
        <v>33</v>
      </c>
      <c r="E1099" t="s">
        <v>8221</v>
      </c>
      <c r="F1099">
        <v>2</v>
      </c>
    </row>
    <row r="1100" spans="2:6" x14ac:dyDescent="0.3">
      <c r="B1100" t="s">
        <v>8219</v>
      </c>
      <c r="C1100">
        <v>14</v>
      </c>
      <c r="E1100" t="s">
        <v>8221</v>
      </c>
      <c r="F1100">
        <v>1</v>
      </c>
    </row>
    <row r="1101" spans="2:6" x14ac:dyDescent="0.3">
      <c r="B1101" t="s">
        <v>8219</v>
      </c>
      <c r="C1101">
        <v>9</v>
      </c>
      <c r="E1101" t="s">
        <v>8221</v>
      </c>
      <c r="F1101">
        <v>4</v>
      </c>
    </row>
    <row r="1102" spans="2:6" x14ac:dyDescent="0.3">
      <c r="B1102" t="s">
        <v>8219</v>
      </c>
      <c r="C1102">
        <v>76</v>
      </c>
      <c r="E1102" t="s">
        <v>8221</v>
      </c>
      <c r="F1102">
        <v>4</v>
      </c>
    </row>
    <row r="1103" spans="2:6" x14ac:dyDescent="0.3">
      <c r="B1103" t="s">
        <v>8219</v>
      </c>
      <c r="C1103">
        <v>19</v>
      </c>
      <c r="E1103" t="s">
        <v>8221</v>
      </c>
      <c r="F1103">
        <v>17</v>
      </c>
    </row>
    <row r="1104" spans="2:6" x14ac:dyDescent="0.3">
      <c r="B1104" t="s">
        <v>8219</v>
      </c>
      <c r="C1104">
        <v>69</v>
      </c>
      <c r="E1104" t="s">
        <v>8221</v>
      </c>
      <c r="F1104">
        <v>7</v>
      </c>
    </row>
    <row r="1105" spans="2:6" x14ac:dyDescent="0.3">
      <c r="B1105" t="s">
        <v>8219</v>
      </c>
      <c r="C1105">
        <v>218</v>
      </c>
      <c r="E1105" t="s">
        <v>8221</v>
      </c>
      <c r="F1105">
        <v>2</v>
      </c>
    </row>
    <row r="1106" spans="2:6" x14ac:dyDescent="0.3">
      <c r="B1106" t="s">
        <v>8219</v>
      </c>
      <c r="C1106">
        <v>30</v>
      </c>
      <c r="E1106" t="s">
        <v>8221</v>
      </c>
      <c r="F1106">
        <v>5</v>
      </c>
    </row>
    <row r="1107" spans="2:6" x14ac:dyDescent="0.3">
      <c r="B1107" t="s">
        <v>8219</v>
      </c>
      <c r="C1107">
        <v>100</v>
      </c>
      <c r="E1107" t="s">
        <v>8221</v>
      </c>
      <c r="F1107">
        <v>1</v>
      </c>
    </row>
    <row r="1108" spans="2:6" x14ac:dyDescent="0.3">
      <c r="B1108" t="s">
        <v>8219</v>
      </c>
      <c r="C1108">
        <v>296</v>
      </c>
      <c r="E1108" t="s">
        <v>8221</v>
      </c>
      <c r="F1108">
        <v>1</v>
      </c>
    </row>
    <row r="1109" spans="2:6" x14ac:dyDescent="0.3">
      <c r="B1109" t="s">
        <v>8219</v>
      </c>
      <c r="C1109">
        <v>1204</v>
      </c>
      <c r="E1109" t="s">
        <v>8221</v>
      </c>
      <c r="F1109">
        <v>14</v>
      </c>
    </row>
    <row r="1110" spans="2:6" x14ac:dyDescent="0.3">
      <c r="B1110" t="s">
        <v>8219</v>
      </c>
      <c r="C1110">
        <v>321</v>
      </c>
      <c r="E1110" t="s">
        <v>8221</v>
      </c>
      <c r="F1110">
        <v>26</v>
      </c>
    </row>
    <row r="1111" spans="2:6" x14ac:dyDescent="0.3">
      <c r="B1111" t="s">
        <v>8219</v>
      </c>
      <c r="C1111">
        <v>301</v>
      </c>
      <c r="E1111" t="s">
        <v>8221</v>
      </c>
      <c r="F1111">
        <v>2</v>
      </c>
    </row>
    <row r="1112" spans="2:6" x14ac:dyDescent="0.3">
      <c r="B1112" t="s">
        <v>8219</v>
      </c>
      <c r="C1112">
        <v>144</v>
      </c>
      <c r="E1112" t="s">
        <v>8221</v>
      </c>
      <c r="F1112">
        <v>1</v>
      </c>
    </row>
    <row r="1113" spans="2:6" x14ac:dyDescent="0.3">
      <c r="B1113" t="s">
        <v>8219</v>
      </c>
      <c r="C1113">
        <v>539</v>
      </c>
      <c r="E1113" t="s">
        <v>8221</v>
      </c>
      <c r="F1113">
        <v>3</v>
      </c>
    </row>
    <row r="1114" spans="2:6" x14ac:dyDescent="0.3">
      <c r="B1114" t="s">
        <v>8219</v>
      </c>
      <c r="C1114">
        <v>498</v>
      </c>
      <c r="E1114" t="s">
        <v>8221</v>
      </c>
      <c r="F1114">
        <v>7</v>
      </c>
    </row>
    <row r="1115" spans="2:6" x14ac:dyDescent="0.3">
      <c r="B1115" t="s">
        <v>8219</v>
      </c>
      <c r="C1115">
        <v>1113</v>
      </c>
      <c r="E1115" t="s">
        <v>8221</v>
      </c>
      <c r="F1115">
        <v>9</v>
      </c>
    </row>
    <row r="1116" spans="2:6" x14ac:dyDescent="0.3">
      <c r="B1116" t="s">
        <v>8219</v>
      </c>
      <c r="C1116">
        <v>988</v>
      </c>
      <c r="E1116" t="s">
        <v>8221</v>
      </c>
      <c r="F1116">
        <v>20</v>
      </c>
    </row>
    <row r="1117" spans="2:6" x14ac:dyDescent="0.3">
      <c r="B1117" t="s">
        <v>8219</v>
      </c>
      <c r="C1117">
        <v>391</v>
      </c>
      <c r="E1117" t="s">
        <v>8221</v>
      </c>
      <c r="F1117">
        <v>6</v>
      </c>
    </row>
    <row r="1118" spans="2:6" x14ac:dyDescent="0.3">
      <c r="B1118" t="s">
        <v>8219</v>
      </c>
      <c r="C1118">
        <v>28</v>
      </c>
      <c r="E1118" t="s">
        <v>8221</v>
      </c>
      <c r="F1118">
        <v>13</v>
      </c>
    </row>
    <row r="1119" spans="2:6" x14ac:dyDescent="0.3">
      <c r="B1119" t="s">
        <v>8219</v>
      </c>
      <c r="C1119">
        <v>147</v>
      </c>
      <c r="E1119" t="s">
        <v>8221</v>
      </c>
      <c r="F1119">
        <v>1</v>
      </c>
    </row>
    <row r="1120" spans="2:6" x14ac:dyDescent="0.3">
      <c r="B1120" t="s">
        <v>8219</v>
      </c>
      <c r="C1120">
        <v>680</v>
      </c>
      <c r="E1120" t="s">
        <v>8221</v>
      </c>
      <c r="F1120">
        <v>202</v>
      </c>
    </row>
    <row r="1121" spans="2:6" x14ac:dyDescent="0.3">
      <c r="B1121" t="s">
        <v>8219</v>
      </c>
      <c r="C1121">
        <v>983</v>
      </c>
      <c r="E1121" t="s">
        <v>8221</v>
      </c>
      <c r="F1121">
        <v>0</v>
      </c>
    </row>
    <row r="1122" spans="2:6" x14ac:dyDescent="0.3">
      <c r="B1122" t="s">
        <v>8219</v>
      </c>
      <c r="C1122">
        <v>79</v>
      </c>
      <c r="E1122" t="s">
        <v>8221</v>
      </c>
      <c r="F1122">
        <v>1</v>
      </c>
    </row>
    <row r="1123" spans="2:6" x14ac:dyDescent="0.3">
      <c r="B1123" t="s">
        <v>8219</v>
      </c>
      <c r="C1123">
        <v>426</v>
      </c>
      <c r="E1123" t="s">
        <v>8221</v>
      </c>
      <c r="F1123">
        <v>0</v>
      </c>
    </row>
    <row r="1124" spans="2:6" x14ac:dyDescent="0.3">
      <c r="B1124" t="s">
        <v>8219</v>
      </c>
      <c r="C1124">
        <v>96</v>
      </c>
      <c r="E1124" t="s">
        <v>8221</v>
      </c>
      <c r="F1124">
        <v>2</v>
      </c>
    </row>
    <row r="1125" spans="2:6" x14ac:dyDescent="0.3">
      <c r="B1125" t="s">
        <v>8219</v>
      </c>
      <c r="C1125">
        <v>163</v>
      </c>
      <c r="E1125" t="s">
        <v>8221</v>
      </c>
      <c r="F1125">
        <v>13</v>
      </c>
    </row>
    <row r="1126" spans="2:6" x14ac:dyDescent="0.3">
      <c r="B1126" t="s">
        <v>8219</v>
      </c>
      <c r="C1126">
        <v>2525</v>
      </c>
      <c r="E1126" t="s">
        <v>8221</v>
      </c>
      <c r="F1126">
        <v>9</v>
      </c>
    </row>
    <row r="1127" spans="2:6" x14ac:dyDescent="0.3">
      <c r="B1127" t="s">
        <v>8219</v>
      </c>
      <c r="C1127">
        <v>2035</v>
      </c>
      <c r="E1127" t="s">
        <v>8221</v>
      </c>
      <c r="F1127">
        <v>2</v>
      </c>
    </row>
    <row r="1128" spans="2:6" x14ac:dyDescent="0.3">
      <c r="B1128" t="s">
        <v>8219</v>
      </c>
      <c r="C1128">
        <v>290</v>
      </c>
      <c r="E1128" t="s">
        <v>8221</v>
      </c>
      <c r="F1128">
        <v>0</v>
      </c>
    </row>
    <row r="1129" spans="2:6" x14ac:dyDescent="0.3">
      <c r="B1129" t="s">
        <v>8219</v>
      </c>
      <c r="C1129">
        <v>1980</v>
      </c>
      <c r="E1129" t="s">
        <v>8221</v>
      </c>
      <c r="F1129">
        <v>35</v>
      </c>
    </row>
    <row r="1130" spans="2:6" x14ac:dyDescent="0.3">
      <c r="B1130" t="s">
        <v>8219</v>
      </c>
      <c r="C1130">
        <v>57</v>
      </c>
      <c r="E1130" t="s">
        <v>8221</v>
      </c>
      <c r="F1130">
        <v>2</v>
      </c>
    </row>
    <row r="1131" spans="2:6" x14ac:dyDescent="0.3">
      <c r="B1131" t="s">
        <v>8219</v>
      </c>
      <c r="C1131">
        <v>380</v>
      </c>
      <c r="E1131" t="s">
        <v>8221</v>
      </c>
      <c r="F1131">
        <v>3</v>
      </c>
    </row>
    <row r="1132" spans="2:6" x14ac:dyDescent="0.3">
      <c r="B1132" t="s">
        <v>8219</v>
      </c>
      <c r="C1132">
        <v>128</v>
      </c>
      <c r="E1132" t="s">
        <v>8221</v>
      </c>
      <c r="F1132">
        <v>0</v>
      </c>
    </row>
    <row r="1133" spans="2:6" x14ac:dyDescent="0.3">
      <c r="B1133" t="s">
        <v>8219</v>
      </c>
      <c r="C1133">
        <v>180</v>
      </c>
      <c r="E1133" t="s">
        <v>8221</v>
      </c>
      <c r="F1133">
        <v>1</v>
      </c>
    </row>
    <row r="1134" spans="2:6" x14ac:dyDescent="0.3">
      <c r="B1134" t="s">
        <v>8219</v>
      </c>
      <c r="C1134">
        <v>571</v>
      </c>
      <c r="E1134" t="s">
        <v>8221</v>
      </c>
      <c r="F1134">
        <v>0</v>
      </c>
    </row>
    <row r="1135" spans="2:6" x14ac:dyDescent="0.3">
      <c r="B1135" t="s">
        <v>8219</v>
      </c>
      <c r="C1135">
        <v>480</v>
      </c>
      <c r="E1135" t="s">
        <v>8221</v>
      </c>
      <c r="F1135">
        <v>0</v>
      </c>
    </row>
    <row r="1136" spans="2:6" x14ac:dyDescent="0.3">
      <c r="B1136" t="s">
        <v>8219</v>
      </c>
      <c r="C1136">
        <v>249</v>
      </c>
      <c r="E1136" t="s">
        <v>8221</v>
      </c>
      <c r="F1136">
        <v>3</v>
      </c>
    </row>
    <row r="1137" spans="2:6" x14ac:dyDescent="0.3">
      <c r="B1137" t="s">
        <v>8219</v>
      </c>
      <c r="C1137">
        <v>84</v>
      </c>
      <c r="E1137" t="s">
        <v>8221</v>
      </c>
      <c r="F1137">
        <v>11</v>
      </c>
    </row>
    <row r="1138" spans="2:6" x14ac:dyDescent="0.3">
      <c r="B1138" t="s">
        <v>8219</v>
      </c>
      <c r="C1138">
        <v>197</v>
      </c>
      <c r="E1138" t="s">
        <v>8221</v>
      </c>
      <c r="F1138">
        <v>6</v>
      </c>
    </row>
    <row r="1139" spans="2:6" x14ac:dyDescent="0.3">
      <c r="B1139" t="s">
        <v>8219</v>
      </c>
      <c r="C1139">
        <v>271</v>
      </c>
      <c r="E1139" t="s">
        <v>8221</v>
      </c>
      <c r="F1139">
        <v>0</v>
      </c>
    </row>
    <row r="1140" spans="2:6" x14ac:dyDescent="0.3">
      <c r="B1140" t="s">
        <v>8219</v>
      </c>
      <c r="C1140">
        <v>50</v>
      </c>
      <c r="E1140" t="s">
        <v>8221</v>
      </c>
      <c r="F1140">
        <v>67</v>
      </c>
    </row>
    <row r="1141" spans="2:6" x14ac:dyDescent="0.3">
      <c r="B1141" t="s">
        <v>8219</v>
      </c>
      <c r="C1141">
        <v>169</v>
      </c>
      <c r="E1141" t="s">
        <v>8221</v>
      </c>
      <c r="F1141">
        <v>23</v>
      </c>
    </row>
    <row r="1142" spans="2:6" x14ac:dyDescent="0.3">
      <c r="B1142" t="s">
        <v>8219</v>
      </c>
      <c r="C1142">
        <v>205</v>
      </c>
      <c r="E1142" t="s">
        <v>8221</v>
      </c>
      <c r="F1142">
        <v>72</v>
      </c>
    </row>
    <row r="1143" spans="2:6" x14ac:dyDescent="0.3">
      <c r="B1143" t="s">
        <v>8219</v>
      </c>
      <c r="C1143">
        <v>206</v>
      </c>
      <c r="E1143" t="s">
        <v>8221</v>
      </c>
      <c r="F1143">
        <v>2</v>
      </c>
    </row>
    <row r="1144" spans="2:6" x14ac:dyDescent="0.3">
      <c r="B1144" t="s">
        <v>8219</v>
      </c>
      <c r="C1144">
        <v>84</v>
      </c>
      <c r="E1144" t="s">
        <v>8221</v>
      </c>
      <c r="F1144">
        <v>15</v>
      </c>
    </row>
    <row r="1145" spans="2:6" x14ac:dyDescent="0.3">
      <c r="B1145" t="s">
        <v>8219</v>
      </c>
      <c r="C1145">
        <v>210</v>
      </c>
      <c r="E1145" t="s">
        <v>8221</v>
      </c>
      <c r="F1145">
        <v>1</v>
      </c>
    </row>
    <row r="1146" spans="2:6" x14ac:dyDescent="0.3">
      <c r="B1146" t="s">
        <v>8219</v>
      </c>
      <c r="C1146">
        <v>181</v>
      </c>
      <c r="E1146" t="s">
        <v>8221</v>
      </c>
      <c r="F1146">
        <v>2</v>
      </c>
    </row>
    <row r="1147" spans="2:6" x14ac:dyDescent="0.3">
      <c r="B1147" t="s">
        <v>8219</v>
      </c>
      <c r="C1147">
        <v>60</v>
      </c>
      <c r="E1147" t="s">
        <v>8221</v>
      </c>
      <c r="F1147">
        <v>7</v>
      </c>
    </row>
    <row r="1148" spans="2:6" x14ac:dyDescent="0.3">
      <c r="B1148" t="s">
        <v>8219</v>
      </c>
      <c r="C1148">
        <v>445</v>
      </c>
      <c r="E1148" t="s">
        <v>8221</v>
      </c>
      <c r="F1148">
        <v>16</v>
      </c>
    </row>
    <row r="1149" spans="2:6" x14ac:dyDescent="0.3">
      <c r="B1149" t="s">
        <v>8219</v>
      </c>
      <c r="C1149">
        <v>17</v>
      </c>
      <c r="E1149" t="s">
        <v>8221</v>
      </c>
      <c r="F1149">
        <v>117</v>
      </c>
    </row>
    <row r="1150" spans="2:6" x14ac:dyDescent="0.3">
      <c r="B1150" t="s">
        <v>8219</v>
      </c>
      <c r="C1150">
        <v>194</v>
      </c>
      <c r="E1150" t="s">
        <v>8221</v>
      </c>
      <c r="F1150">
        <v>2</v>
      </c>
    </row>
    <row r="1151" spans="2:6" x14ac:dyDescent="0.3">
      <c r="B1151" t="s">
        <v>8219</v>
      </c>
      <c r="C1151">
        <v>404</v>
      </c>
      <c r="E1151" t="s">
        <v>8221</v>
      </c>
      <c r="F1151">
        <v>7</v>
      </c>
    </row>
    <row r="1152" spans="2:6" x14ac:dyDescent="0.3">
      <c r="B1152" t="s">
        <v>8219</v>
      </c>
      <c r="C1152">
        <v>194</v>
      </c>
      <c r="E1152" t="s">
        <v>8221</v>
      </c>
      <c r="F1152">
        <v>3</v>
      </c>
    </row>
    <row r="1153" spans="2:6" x14ac:dyDescent="0.3">
      <c r="B1153" t="s">
        <v>8219</v>
      </c>
      <c r="C1153">
        <v>902</v>
      </c>
      <c r="E1153" t="s">
        <v>8221</v>
      </c>
      <c r="F1153">
        <v>20</v>
      </c>
    </row>
    <row r="1154" spans="2:6" x14ac:dyDescent="0.3">
      <c r="B1154" t="s">
        <v>8219</v>
      </c>
      <c r="C1154">
        <v>1670</v>
      </c>
      <c r="E1154" t="s">
        <v>8221</v>
      </c>
      <c r="F1154">
        <v>50</v>
      </c>
    </row>
    <row r="1155" spans="2:6" x14ac:dyDescent="0.3">
      <c r="B1155" t="s">
        <v>8219</v>
      </c>
      <c r="C1155">
        <v>1328</v>
      </c>
      <c r="E1155" t="s">
        <v>8221</v>
      </c>
      <c r="F1155">
        <v>2</v>
      </c>
    </row>
    <row r="1156" spans="2:6" x14ac:dyDescent="0.3">
      <c r="B1156" t="s">
        <v>8219</v>
      </c>
      <c r="C1156">
        <v>944</v>
      </c>
      <c r="E1156" t="s">
        <v>8221</v>
      </c>
      <c r="F1156">
        <v>3</v>
      </c>
    </row>
    <row r="1157" spans="2:6" x14ac:dyDescent="0.3">
      <c r="B1157" t="s">
        <v>8219</v>
      </c>
      <c r="C1157">
        <v>147</v>
      </c>
      <c r="E1157" t="s">
        <v>8221</v>
      </c>
      <c r="F1157">
        <v>27</v>
      </c>
    </row>
    <row r="1158" spans="2:6" x14ac:dyDescent="0.3">
      <c r="B1158" t="s">
        <v>8219</v>
      </c>
      <c r="C1158">
        <v>99</v>
      </c>
      <c r="E1158" t="s">
        <v>8221</v>
      </c>
      <c r="F1158">
        <v>7</v>
      </c>
    </row>
    <row r="1159" spans="2:6" x14ac:dyDescent="0.3">
      <c r="B1159" t="s">
        <v>8219</v>
      </c>
      <c r="C1159">
        <v>79</v>
      </c>
      <c r="E1159" t="s">
        <v>8221</v>
      </c>
      <c r="F1159">
        <v>5</v>
      </c>
    </row>
    <row r="1160" spans="2:6" x14ac:dyDescent="0.3">
      <c r="B1160" t="s">
        <v>8219</v>
      </c>
      <c r="C1160">
        <v>75</v>
      </c>
      <c r="E1160" t="s">
        <v>8221</v>
      </c>
      <c r="F1160">
        <v>0</v>
      </c>
    </row>
    <row r="1161" spans="2:6" x14ac:dyDescent="0.3">
      <c r="B1161" t="s">
        <v>8219</v>
      </c>
      <c r="C1161">
        <v>207</v>
      </c>
      <c r="E1161" t="s">
        <v>8221</v>
      </c>
      <c r="F1161">
        <v>3</v>
      </c>
    </row>
    <row r="1162" spans="2:6" x14ac:dyDescent="0.3">
      <c r="B1162" t="s">
        <v>8219</v>
      </c>
      <c r="C1162">
        <v>102</v>
      </c>
      <c r="E1162" t="s">
        <v>8221</v>
      </c>
      <c r="F1162">
        <v>6</v>
      </c>
    </row>
    <row r="1163" spans="2:6" x14ac:dyDescent="0.3">
      <c r="B1163" t="s">
        <v>8219</v>
      </c>
      <c r="C1163">
        <v>32</v>
      </c>
      <c r="E1163" t="s">
        <v>8221</v>
      </c>
      <c r="F1163">
        <v>9</v>
      </c>
    </row>
    <row r="1164" spans="2:6" x14ac:dyDescent="0.3">
      <c r="B1164" t="s">
        <v>8219</v>
      </c>
      <c r="C1164">
        <v>480</v>
      </c>
      <c r="E1164" t="s">
        <v>8221</v>
      </c>
      <c r="F1164">
        <v>3</v>
      </c>
    </row>
    <row r="1165" spans="2:6" x14ac:dyDescent="0.3">
      <c r="B1165" t="s">
        <v>8219</v>
      </c>
      <c r="C1165">
        <v>11</v>
      </c>
      <c r="E1165" t="s">
        <v>8221</v>
      </c>
      <c r="F1165">
        <v>2</v>
      </c>
    </row>
    <row r="1166" spans="2:6" x14ac:dyDescent="0.3">
      <c r="B1166" t="s">
        <v>8219</v>
      </c>
      <c r="C1166">
        <v>12</v>
      </c>
      <c r="E1166" t="s">
        <v>8221</v>
      </c>
      <c r="F1166">
        <v>3</v>
      </c>
    </row>
    <row r="1167" spans="2:6" x14ac:dyDescent="0.3">
      <c r="B1167" t="s">
        <v>8219</v>
      </c>
      <c r="C1167">
        <v>48</v>
      </c>
      <c r="E1167" t="s">
        <v>8221</v>
      </c>
      <c r="F1167">
        <v>45</v>
      </c>
    </row>
    <row r="1168" spans="2:6" x14ac:dyDescent="0.3">
      <c r="B1168" t="s">
        <v>8219</v>
      </c>
      <c r="C1168">
        <v>59</v>
      </c>
      <c r="E1168" t="s">
        <v>8221</v>
      </c>
      <c r="F1168">
        <v>9</v>
      </c>
    </row>
    <row r="1169" spans="2:6" x14ac:dyDescent="0.3">
      <c r="B1169" t="s">
        <v>8219</v>
      </c>
      <c r="C1169">
        <v>79</v>
      </c>
      <c r="E1169" t="s">
        <v>8221</v>
      </c>
      <c r="F1169">
        <v>9</v>
      </c>
    </row>
    <row r="1170" spans="2:6" x14ac:dyDescent="0.3">
      <c r="B1170" t="s">
        <v>8219</v>
      </c>
      <c r="C1170">
        <v>14</v>
      </c>
      <c r="E1170" t="s">
        <v>8221</v>
      </c>
      <c r="F1170">
        <v>21</v>
      </c>
    </row>
    <row r="1171" spans="2:6" x14ac:dyDescent="0.3">
      <c r="B1171" t="s">
        <v>8219</v>
      </c>
      <c r="C1171">
        <v>106</v>
      </c>
      <c r="E1171" t="s">
        <v>8221</v>
      </c>
      <c r="F1171">
        <v>17</v>
      </c>
    </row>
    <row r="1172" spans="2:6" x14ac:dyDescent="0.3">
      <c r="B1172" t="s">
        <v>8219</v>
      </c>
      <c r="C1172">
        <v>25</v>
      </c>
      <c r="E1172" t="s">
        <v>8221</v>
      </c>
      <c r="F1172">
        <v>1</v>
      </c>
    </row>
    <row r="1173" spans="2:6" x14ac:dyDescent="0.3">
      <c r="B1173" t="s">
        <v>8219</v>
      </c>
      <c r="C1173">
        <v>25</v>
      </c>
      <c r="E1173" t="s">
        <v>8221</v>
      </c>
      <c r="F1173">
        <v>1</v>
      </c>
    </row>
    <row r="1174" spans="2:6" x14ac:dyDescent="0.3">
      <c r="B1174" t="s">
        <v>8219</v>
      </c>
      <c r="C1174">
        <v>29</v>
      </c>
      <c r="E1174" t="s">
        <v>8221</v>
      </c>
      <c r="F1174">
        <v>14</v>
      </c>
    </row>
    <row r="1175" spans="2:6" x14ac:dyDescent="0.3">
      <c r="B1175" t="s">
        <v>8219</v>
      </c>
      <c r="C1175">
        <v>43</v>
      </c>
      <c r="E1175" t="s">
        <v>8221</v>
      </c>
      <c r="F1175">
        <v>42</v>
      </c>
    </row>
    <row r="1176" spans="2:6" x14ac:dyDescent="0.3">
      <c r="B1176" t="s">
        <v>8219</v>
      </c>
      <c r="C1176">
        <v>46</v>
      </c>
      <c r="E1176" t="s">
        <v>8221</v>
      </c>
      <c r="F1176">
        <v>27</v>
      </c>
    </row>
    <row r="1177" spans="2:6" x14ac:dyDescent="0.3">
      <c r="B1177" t="s">
        <v>8219</v>
      </c>
      <c r="C1177">
        <v>27</v>
      </c>
      <c r="E1177" t="s">
        <v>8221</v>
      </c>
      <c r="F1177">
        <v>5</v>
      </c>
    </row>
    <row r="1178" spans="2:6" x14ac:dyDescent="0.3">
      <c r="B1178" t="s">
        <v>8219</v>
      </c>
      <c r="C1178">
        <v>112</v>
      </c>
      <c r="E1178" t="s">
        <v>8221</v>
      </c>
      <c r="F1178">
        <v>13</v>
      </c>
    </row>
    <row r="1179" spans="2:6" x14ac:dyDescent="0.3">
      <c r="B1179" t="s">
        <v>8219</v>
      </c>
      <c r="C1179">
        <v>34</v>
      </c>
      <c r="E1179" t="s">
        <v>8221</v>
      </c>
      <c r="F1179">
        <v>12</v>
      </c>
    </row>
    <row r="1180" spans="2:6" x14ac:dyDescent="0.3">
      <c r="B1180" t="s">
        <v>8219</v>
      </c>
      <c r="C1180">
        <v>145</v>
      </c>
      <c r="E1180" t="s">
        <v>8221</v>
      </c>
      <c r="F1180">
        <v>90</v>
      </c>
    </row>
    <row r="1181" spans="2:6" x14ac:dyDescent="0.3">
      <c r="B1181" t="s">
        <v>8219</v>
      </c>
      <c r="C1181">
        <v>19</v>
      </c>
      <c r="E1181" t="s">
        <v>8221</v>
      </c>
      <c r="F1181">
        <v>2</v>
      </c>
    </row>
    <row r="1182" spans="2:6" x14ac:dyDescent="0.3">
      <c r="B1182" t="s">
        <v>8219</v>
      </c>
      <c r="C1182">
        <v>288</v>
      </c>
      <c r="E1182" t="s">
        <v>8221</v>
      </c>
      <c r="F1182">
        <v>5</v>
      </c>
    </row>
    <row r="1183" spans="2:6" x14ac:dyDescent="0.3">
      <c r="B1183" t="s">
        <v>8219</v>
      </c>
      <c r="C1183">
        <v>14</v>
      </c>
      <c r="E1183" t="s">
        <v>8221</v>
      </c>
      <c r="F1183">
        <v>31</v>
      </c>
    </row>
    <row r="1184" spans="2:6" x14ac:dyDescent="0.3">
      <c r="B1184" t="s">
        <v>8219</v>
      </c>
      <c r="C1184">
        <v>7</v>
      </c>
      <c r="E1184" t="s">
        <v>8221</v>
      </c>
      <c r="F1184">
        <v>4</v>
      </c>
    </row>
    <row r="1185" spans="2:6" x14ac:dyDescent="0.3">
      <c r="B1185" t="s">
        <v>8219</v>
      </c>
      <c r="C1185">
        <v>211</v>
      </c>
      <c r="E1185" t="s">
        <v>8221</v>
      </c>
      <c r="F1185">
        <v>29</v>
      </c>
    </row>
    <row r="1186" spans="2:6" x14ac:dyDescent="0.3">
      <c r="B1186" t="s">
        <v>8219</v>
      </c>
      <c r="C1186">
        <v>85</v>
      </c>
      <c r="E1186" t="s">
        <v>8221</v>
      </c>
      <c r="F1186">
        <v>2</v>
      </c>
    </row>
    <row r="1187" spans="2:6" x14ac:dyDescent="0.3">
      <c r="B1187" t="s">
        <v>8219</v>
      </c>
      <c r="C1187">
        <v>103</v>
      </c>
      <c r="E1187" t="s">
        <v>8221</v>
      </c>
      <c r="F1187">
        <v>114</v>
      </c>
    </row>
    <row r="1188" spans="2:6" x14ac:dyDescent="0.3">
      <c r="B1188" t="s">
        <v>8219</v>
      </c>
      <c r="C1188">
        <v>113</v>
      </c>
      <c r="E1188" t="s">
        <v>8221</v>
      </c>
      <c r="F1188">
        <v>1</v>
      </c>
    </row>
    <row r="1189" spans="2:6" x14ac:dyDescent="0.3">
      <c r="B1189" t="s">
        <v>8219</v>
      </c>
      <c r="C1189">
        <v>167</v>
      </c>
      <c r="E1189" t="s">
        <v>8221</v>
      </c>
      <c r="F1189">
        <v>76</v>
      </c>
    </row>
    <row r="1190" spans="2:6" x14ac:dyDescent="0.3">
      <c r="B1190" t="s">
        <v>8219</v>
      </c>
      <c r="C1190">
        <v>73</v>
      </c>
      <c r="E1190" t="s">
        <v>8221</v>
      </c>
      <c r="F1190">
        <v>9</v>
      </c>
    </row>
    <row r="1191" spans="2:6" x14ac:dyDescent="0.3">
      <c r="B1191" t="s">
        <v>8219</v>
      </c>
      <c r="C1191">
        <v>75</v>
      </c>
      <c r="E1191" t="s">
        <v>8221</v>
      </c>
      <c r="F1191">
        <v>37</v>
      </c>
    </row>
    <row r="1192" spans="2:6" x14ac:dyDescent="0.3">
      <c r="B1192" t="s">
        <v>8219</v>
      </c>
      <c r="C1192">
        <v>614</v>
      </c>
      <c r="E1192" t="s">
        <v>8221</v>
      </c>
      <c r="F1192">
        <v>0</v>
      </c>
    </row>
    <row r="1193" spans="2:6" x14ac:dyDescent="0.3">
      <c r="B1193" t="s">
        <v>8219</v>
      </c>
      <c r="C1193">
        <v>107</v>
      </c>
      <c r="E1193" t="s">
        <v>8221</v>
      </c>
      <c r="F1193">
        <v>1</v>
      </c>
    </row>
    <row r="1194" spans="2:6" x14ac:dyDescent="0.3">
      <c r="B1194" t="s">
        <v>8219</v>
      </c>
      <c r="C1194">
        <v>1224</v>
      </c>
      <c r="E1194" t="s">
        <v>8221</v>
      </c>
      <c r="F1194">
        <v>10</v>
      </c>
    </row>
    <row r="1195" spans="2:6" x14ac:dyDescent="0.3">
      <c r="B1195" t="s">
        <v>8219</v>
      </c>
      <c r="C1195">
        <v>104</v>
      </c>
      <c r="E1195" t="s">
        <v>8221</v>
      </c>
      <c r="F1195">
        <v>1</v>
      </c>
    </row>
    <row r="1196" spans="2:6" x14ac:dyDescent="0.3">
      <c r="B1196" t="s">
        <v>8219</v>
      </c>
      <c r="C1196">
        <v>79</v>
      </c>
      <c r="E1196" t="s">
        <v>8221</v>
      </c>
      <c r="F1196">
        <v>2</v>
      </c>
    </row>
    <row r="1197" spans="2:6" x14ac:dyDescent="0.3">
      <c r="B1197" t="s">
        <v>8219</v>
      </c>
      <c r="C1197">
        <v>157</v>
      </c>
      <c r="E1197" t="s">
        <v>8221</v>
      </c>
      <c r="F1197">
        <v>1</v>
      </c>
    </row>
    <row r="1198" spans="2:6" x14ac:dyDescent="0.3">
      <c r="B1198" t="s">
        <v>8219</v>
      </c>
      <c r="C1198">
        <v>50</v>
      </c>
      <c r="E1198" t="s">
        <v>8221</v>
      </c>
      <c r="F1198">
        <v>10</v>
      </c>
    </row>
    <row r="1199" spans="2:6" x14ac:dyDescent="0.3">
      <c r="B1199" t="s">
        <v>8219</v>
      </c>
      <c r="C1199">
        <v>64</v>
      </c>
      <c r="E1199" t="s">
        <v>8221</v>
      </c>
      <c r="F1199">
        <v>9</v>
      </c>
    </row>
    <row r="1200" spans="2:6" x14ac:dyDescent="0.3">
      <c r="B1200" t="s">
        <v>8219</v>
      </c>
      <c r="C1200">
        <v>200</v>
      </c>
      <c r="E1200" t="s">
        <v>8221</v>
      </c>
      <c r="F1200">
        <v>19</v>
      </c>
    </row>
    <row r="1201" spans="2:6" x14ac:dyDescent="0.3">
      <c r="B1201" t="s">
        <v>8219</v>
      </c>
      <c r="C1201">
        <v>22</v>
      </c>
      <c r="E1201" t="s">
        <v>8221</v>
      </c>
      <c r="F1201">
        <v>0</v>
      </c>
    </row>
    <row r="1202" spans="2:6" x14ac:dyDescent="0.3">
      <c r="B1202" t="s">
        <v>8219</v>
      </c>
      <c r="C1202">
        <v>163</v>
      </c>
      <c r="E1202" t="s">
        <v>8221</v>
      </c>
      <c r="F1202">
        <v>4</v>
      </c>
    </row>
    <row r="1203" spans="2:6" x14ac:dyDescent="0.3">
      <c r="B1203" t="s">
        <v>8219</v>
      </c>
      <c r="C1203">
        <v>77</v>
      </c>
      <c r="E1203" t="s">
        <v>8221</v>
      </c>
      <c r="F1203">
        <v>8</v>
      </c>
    </row>
    <row r="1204" spans="2:6" x14ac:dyDescent="0.3">
      <c r="B1204" t="s">
        <v>8219</v>
      </c>
      <c r="C1204">
        <v>89</v>
      </c>
      <c r="E1204" t="s">
        <v>8221</v>
      </c>
      <c r="F1204">
        <v>24</v>
      </c>
    </row>
    <row r="1205" spans="2:6" x14ac:dyDescent="0.3">
      <c r="B1205" t="s">
        <v>8219</v>
      </c>
      <c r="C1205">
        <v>3355</v>
      </c>
      <c r="E1205" t="s">
        <v>8221</v>
      </c>
      <c r="F1205">
        <v>0</v>
      </c>
    </row>
    <row r="1206" spans="2:6" x14ac:dyDescent="0.3">
      <c r="B1206" t="s">
        <v>8219</v>
      </c>
      <c r="C1206">
        <v>537</v>
      </c>
      <c r="E1206" t="s">
        <v>8221</v>
      </c>
      <c r="F1206">
        <v>39</v>
      </c>
    </row>
    <row r="1207" spans="2:6" x14ac:dyDescent="0.3">
      <c r="B1207" t="s">
        <v>8219</v>
      </c>
      <c r="C1207">
        <v>125</v>
      </c>
      <c r="E1207" t="s">
        <v>8221</v>
      </c>
      <c r="F1207">
        <v>6</v>
      </c>
    </row>
    <row r="1208" spans="2:6" x14ac:dyDescent="0.3">
      <c r="B1208" t="s">
        <v>8219</v>
      </c>
      <c r="C1208">
        <v>163</v>
      </c>
      <c r="E1208" t="s">
        <v>8221</v>
      </c>
      <c r="F1208">
        <v>4</v>
      </c>
    </row>
    <row r="1209" spans="2:6" x14ac:dyDescent="0.3">
      <c r="B1209" t="s">
        <v>8219</v>
      </c>
      <c r="C1209">
        <v>283</v>
      </c>
      <c r="E1209" t="s">
        <v>8221</v>
      </c>
      <c r="F1209">
        <v>3</v>
      </c>
    </row>
    <row r="1210" spans="2:6" x14ac:dyDescent="0.3">
      <c r="B1210" t="s">
        <v>8219</v>
      </c>
      <c r="C1210">
        <v>352</v>
      </c>
      <c r="E1210" t="s">
        <v>8221</v>
      </c>
      <c r="F1210">
        <v>53</v>
      </c>
    </row>
    <row r="1211" spans="2:6" x14ac:dyDescent="0.3">
      <c r="B1211" t="s">
        <v>8219</v>
      </c>
      <c r="C1211">
        <v>94</v>
      </c>
      <c r="E1211" t="s">
        <v>8221</v>
      </c>
      <c r="F1211">
        <v>1</v>
      </c>
    </row>
    <row r="1212" spans="2:6" x14ac:dyDescent="0.3">
      <c r="B1212" t="s">
        <v>8219</v>
      </c>
      <c r="C1212">
        <v>67</v>
      </c>
      <c r="E1212" t="s">
        <v>8221</v>
      </c>
      <c r="F1212">
        <v>2</v>
      </c>
    </row>
    <row r="1213" spans="2:6" x14ac:dyDescent="0.3">
      <c r="B1213" t="s">
        <v>8219</v>
      </c>
      <c r="C1213">
        <v>221</v>
      </c>
      <c r="E1213" t="s">
        <v>8221</v>
      </c>
      <c r="F1213">
        <v>25</v>
      </c>
    </row>
    <row r="1214" spans="2:6" x14ac:dyDescent="0.3">
      <c r="B1214" t="s">
        <v>8219</v>
      </c>
      <c r="C1214">
        <v>2165</v>
      </c>
      <c r="E1214" t="s">
        <v>8221</v>
      </c>
      <c r="F1214">
        <v>6</v>
      </c>
    </row>
    <row r="1215" spans="2:6" x14ac:dyDescent="0.3">
      <c r="B1215" t="s">
        <v>8219</v>
      </c>
      <c r="C1215">
        <v>179</v>
      </c>
      <c r="E1215" t="s">
        <v>8221</v>
      </c>
      <c r="F1215">
        <v>0</v>
      </c>
    </row>
    <row r="1216" spans="2:6" x14ac:dyDescent="0.3">
      <c r="B1216" t="s">
        <v>8219</v>
      </c>
      <c r="C1216">
        <v>123</v>
      </c>
      <c r="E1216" t="s">
        <v>8221</v>
      </c>
      <c r="F1216">
        <v>12</v>
      </c>
    </row>
    <row r="1217" spans="2:6" x14ac:dyDescent="0.3">
      <c r="B1217" t="s">
        <v>8219</v>
      </c>
      <c r="C1217">
        <v>1104</v>
      </c>
      <c r="E1217" t="s">
        <v>8221</v>
      </c>
      <c r="F1217">
        <v>0</v>
      </c>
    </row>
    <row r="1218" spans="2:6" x14ac:dyDescent="0.3">
      <c r="B1218" t="s">
        <v>8219</v>
      </c>
      <c r="C1218">
        <v>403</v>
      </c>
      <c r="E1218" t="s">
        <v>8221</v>
      </c>
      <c r="F1218">
        <v>36</v>
      </c>
    </row>
    <row r="1219" spans="2:6" x14ac:dyDescent="0.3">
      <c r="B1219" t="s">
        <v>8219</v>
      </c>
      <c r="C1219">
        <v>109</v>
      </c>
      <c r="E1219" t="s">
        <v>8221</v>
      </c>
      <c r="F1219">
        <v>0</v>
      </c>
    </row>
    <row r="1220" spans="2:6" x14ac:dyDescent="0.3">
      <c r="B1220" t="s">
        <v>8219</v>
      </c>
      <c r="C1220">
        <v>372</v>
      </c>
      <c r="E1220" t="s">
        <v>8221</v>
      </c>
      <c r="F1220">
        <v>2</v>
      </c>
    </row>
    <row r="1221" spans="2:6" x14ac:dyDescent="0.3">
      <c r="B1221" t="s">
        <v>8219</v>
      </c>
      <c r="C1221">
        <v>311</v>
      </c>
      <c r="E1221" t="s">
        <v>8221</v>
      </c>
      <c r="F1221">
        <v>1</v>
      </c>
    </row>
    <row r="1222" spans="2:6" x14ac:dyDescent="0.3">
      <c r="B1222" t="s">
        <v>8219</v>
      </c>
      <c r="C1222">
        <v>61</v>
      </c>
      <c r="E1222" t="s">
        <v>8221</v>
      </c>
      <c r="F1222">
        <v>59</v>
      </c>
    </row>
    <row r="1223" spans="2:6" x14ac:dyDescent="0.3">
      <c r="B1223" t="s">
        <v>8219</v>
      </c>
      <c r="C1223">
        <v>115</v>
      </c>
      <c r="E1223" t="s">
        <v>8221</v>
      </c>
      <c r="F1223">
        <v>1</v>
      </c>
    </row>
    <row r="1224" spans="2:6" x14ac:dyDescent="0.3">
      <c r="B1224" t="s">
        <v>8219</v>
      </c>
      <c r="C1224">
        <v>111</v>
      </c>
      <c r="E1224" t="s">
        <v>8221</v>
      </c>
      <c r="F1224">
        <v>31</v>
      </c>
    </row>
    <row r="1225" spans="2:6" x14ac:dyDescent="0.3">
      <c r="B1225" t="s">
        <v>8219</v>
      </c>
      <c r="C1225">
        <v>337</v>
      </c>
      <c r="E1225" t="s">
        <v>8221</v>
      </c>
      <c r="F1225">
        <v>18</v>
      </c>
    </row>
    <row r="1226" spans="2:6" x14ac:dyDescent="0.3">
      <c r="B1226" t="s">
        <v>8219</v>
      </c>
      <c r="C1226">
        <v>9</v>
      </c>
      <c r="E1226" t="s">
        <v>8221</v>
      </c>
      <c r="F1226">
        <v>10</v>
      </c>
    </row>
    <row r="1227" spans="2:6" x14ac:dyDescent="0.3">
      <c r="B1227" t="s">
        <v>8219</v>
      </c>
      <c r="C1227">
        <v>120</v>
      </c>
      <c r="E1227" t="s">
        <v>8221</v>
      </c>
      <c r="F1227">
        <v>0</v>
      </c>
    </row>
    <row r="1228" spans="2:6" x14ac:dyDescent="0.3">
      <c r="B1228" t="s">
        <v>8219</v>
      </c>
      <c r="C1228">
        <v>102</v>
      </c>
      <c r="E1228" t="s">
        <v>8221</v>
      </c>
      <c r="F1228">
        <v>14</v>
      </c>
    </row>
    <row r="1229" spans="2:6" x14ac:dyDescent="0.3">
      <c r="B1229" t="s">
        <v>8219</v>
      </c>
      <c r="C1229">
        <v>186</v>
      </c>
      <c r="E1229" t="s">
        <v>8221</v>
      </c>
      <c r="F1229">
        <v>2</v>
      </c>
    </row>
    <row r="1230" spans="2:6" x14ac:dyDescent="0.3">
      <c r="B1230" t="s">
        <v>8219</v>
      </c>
      <c r="C1230">
        <v>15</v>
      </c>
      <c r="E1230" t="s">
        <v>8221</v>
      </c>
      <c r="F1230">
        <v>1</v>
      </c>
    </row>
    <row r="1231" spans="2:6" x14ac:dyDescent="0.3">
      <c r="B1231" t="s">
        <v>8219</v>
      </c>
      <c r="C1231">
        <v>67</v>
      </c>
      <c r="E1231" t="s">
        <v>8221</v>
      </c>
      <c r="F1231">
        <v>3</v>
      </c>
    </row>
    <row r="1232" spans="2:6" x14ac:dyDescent="0.3">
      <c r="B1232" t="s">
        <v>8219</v>
      </c>
      <c r="C1232">
        <v>130</v>
      </c>
      <c r="E1232" t="s">
        <v>8221</v>
      </c>
      <c r="F1232">
        <v>0</v>
      </c>
    </row>
    <row r="1233" spans="2:6" x14ac:dyDescent="0.3">
      <c r="B1233" t="s">
        <v>8219</v>
      </c>
      <c r="C1233">
        <v>16</v>
      </c>
      <c r="E1233" t="s">
        <v>8221</v>
      </c>
      <c r="F1233">
        <v>2</v>
      </c>
    </row>
    <row r="1234" spans="2:6" x14ac:dyDescent="0.3">
      <c r="B1234" t="s">
        <v>8219</v>
      </c>
      <c r="C1234">
        <v>67</v>
      </c>
      <c r="E1234" t="s">
        <v>8221</v>
      </c>
      <c r="F1234">
        <v>0</v>
      </c>
    </row>
    <row r="1235" spans="2:6" x14ac:dyDescent="0.3">
      <c r="B1235" t="s">
        <v>8219</v>
      </c>
      <c r="C1235">
        <v>124</v>
      </c>
      <c r="E1235" t="s">
        <v>8221</v>
      </c>
      <c r="F1235">
        <v>12</v>
      </c>
    </row>
    <row r="1236" spans="2:6" x14ac:dyDescent="0.3">
      <c r="B1236" t="s">
        <v>8219</v>
      </c>
      <c r="C1236">
        <v>80</v>
      </c>
      <c r="E1236" t="s">
        <v>8221</v>
      </c>
      <c r="F1236">
        <v>1</v>
      </c>
    </row>
    <row r="1237" spans="2:6" x14ac:dyDescent="0.3">
      <c r="B1237" t="s">
        <v>8219</v>
      </c>
      <c r="C1237">
        <v>282</v>
      </c>
      <c r="E1237" t="s">
        <v>8221</v>
      </c>
      <c r="F1237">
        <v>8</v>
      </c>
    </row>
    <row r="1238" spans="2:6" x14ac:dyDescent="0.3">
      <c r="B1238" t="s">
        <v>8219</v>
      </c>
      <c r="C1238">
        <v>68</v>
      </c>
      <c r="E1238" t="s">
        <v>8221</v>
      </c>
      <c r="F1238">
        <v>2</v>
      </c>
    </row>
    <row r="1239" spans="2:6" x14ac:dyDescent="0.3">
      <c r="B1239" t="s">
        <v>8219</v>
      </c>
      <c r="C1239">
        <v>86</v>
      </c>
      <c r="E1239" t="s">
        <v>8221</v>
      </c>
      <c r="F1239">
        <v>31</v>
      </c>
    </row>
    <row r="1240" spans="2:6" x14ac:dyDescent="0.3">
      <c r="B1240" t="s">
        <v>8219</v>
      </c>
      <c r="C1240">
        <v>115</v>
      </c>
      <c r="E1240" t="s">
        <v>8221</v>
      </c>
      <c r="F1240">
        <v>5</v>
      </c>
    </row>
    <row r="1241" spans="2:6" x14ac:dyDescent="0.3">
      <c r="B1241" t="s">
        <v>8219</v>
      </c>
      <c r="C1241">
        <v>75</v>
      </c>
      <c r="E1241" t="s">
        <v>8221</v>
      </c>
      <c r="F1241">
        <v>1</v>
      </c>
    </row>
    <row r="1242" spans="2:6" x14ac:dyDescent="0.3">
      <c r="B1242" t="s">
        <v>8219</v>
      </c>
      <c r="C1242">
        <v>43</v>
      </c>
      <c r="E1242" t="s">
        <v>8221</v>
      </c>
      <c r="F1242">
        <v>12</v>
      </c>
    </row>
    <row r="1243" spans="2:6" x14ac:dyDescent="0.3">
      <c r="B1243" t="s">
        <v>8219</v>
      </c>
      <c r="C1243">
        <v>48</v>
      </c>
      <c r="E1243" t="s">
        <v>8221</v>
      </c>
      <c r="F1243">
        <v>4</v>
      </c>
    </row>
    <row r="1244" spans="2:6" x14ac:dyDescent="0.3">
      <c r="B1244" t="s">
        <v>8219</v>
      </c>
      <c r="C1244">
        <v>52</v>
      </c>
      <c r="E1244" t="s">
        <v>8221</v>
      </c>
      <c r="F1244">
        <v>0</v>
      </c>
    </row>
    <row r="1245" spans="2:6" x14ac:dyDescent="0.3">
      <c r="B1245" t="s">
        <v>8219</v>
      </c>
      <c r="C1245">
        <v>43</v>
      </c>
      <c r="E1245" t="s">
        <v>8221</v>
      </c>
      <c r="F1245">
        <v>7</v>
      </c>
    </row>
    <row r="1246" spans="2:6" x14ac:dyDescent="0.3">
      <c r="B1246" t="s">
        <v>8219</v>
      </c>
      <c r="C1246">
        <v>58</v>
      </c>
      <c r="E1246" t="s">
        <v>8221</v>
      </c>
      <c r="F1246">
        <v>2</v>
      </c>
    </row>
    <row r="1247" spans="2:6" x14ac:dyDescent="0.3">
      <c r="B1247" t="s">
        <v>8219</v>
      </c>
      <c r="C1247">
        <v>47</v>
      </c>
      <c r="E1247" t="s">
        <v>8221</v>
      </c>
      <c r="F1247">
        <v>1</v>
      </c>
    </row>
    <row r="1248" spans="2:6" x14ac:dyDescent="0.3">
      <c r="B1248" t="s">
        <v>8219</v>
      </c>
      <c r="C1248">
        <v>36</v>
      </c>
      <c r="E1248" t="s">
        <v>8221</v>
      </c>
      <c r="F1248">
        <v>4</v>
      </c>
    </row>
    <row r="1249" spans="2:6" x14ac:dyDescent="0.3">
      <c r="B1249" t="s">
        <v>8219</v>
      </c>
      <c r="C1249">
        <v>17</v>
      </c>
      <c r="E1249" t="s">
        <v>8221</v>
      </c>
      <c r="F1249">
        <v>6</v>
      </c>
    </row>
    <row r="1250" spans="2:6" x14ac:dyDescent="0.3">
      <c r="B1250" t="s">
        <v>8219</v>
      </c>
      <c r="C1250">
        <v>104</v>
      </c>
      <c r="E1250" t="s">
        <v>8221</v>
      </c>
      <c r="F1250">
        <v>8</v>
      </c>
    </row>
    <row r="1251" spans="2:6" x14ac:dyDescent="0.3">
      <c r="B1251" t="s">
        <v>8219</v>
      </c>
      <c r="C1251">
        <v>47</v>
      </c>
      <c r="E1251" t="s">
        <v>8221</v>
      </c>
      <c r="F1251">
        <v>14</v>
      </c>
    </row>
    <row r="1252" spans="2:6" x14ac:dyDescent="0.3">
      <c r="B1252" t="s">
        <v>8219</v>
      </c>
      <c r="C1252">
        <v>38</v>
      </c>
      <c r="E1252" t="s">
        <v>8221</v>
      </c>
      <c r="F1252">
        <v>0</v>
      </c>
    </row>
    <row r="1253" spans="2:6" x14ac:dyDescent="0.3">
      <c r="B1253" t="s">
        <v>8219</v>
      </c>
      <c r="C1253">
        <v>81</v>
      </c>
      <c r="E1253" t="s">
        <v>8221</v>
      </c>
      <c r="F1253">
        <v>4</v>
      </c>
    </row>
    <row r="1254" spans="2:6" x14ac:dyDescent="0.3">
      <c r="B1254" t="s">
        <v>8219</v>
      </c>
      <c r="C1254">
        <v>55</v>
      </c>
      <c r="E1254" t="s">
        <v>8221</v>
      </c>
      <c r="F1254">
        <v>0</v>
      </c>
    </row>
    <row r="1255" spans="2:6" x14ac:dyDescent="0.3">
      <c r="B1255" t="s">
        <v>8219</v>
      </c>
      <c r="C1255">
        <v>41</v>
      </c>
      <c r="E1255" t="s">
        <v>8221</v>
      </c>
      <c r="F1255">
        <v>0</v>
      </c>
    </row>
    <row r="1256" spans="2:6" x14ac:dyDescent="0.3">
      <c r="B1256" t="s">
        <v>8219</v>
      </c>
      <c r="C1256">
        <v>79</v>
      </c>
      <c r="E1256" t="s">
        <v>8221</v>
      </c>
      <c r="F1256">
        <v>1</v>
      </c>
    </row>
    <row r="1257" spans="2:6" x14ac:dyDescent="0.3">
      <c r="B1257" t="s">
        <v>8219</v>
      </c>
      <c r="C1257">
        <v>16</v>
      </c>
      <c r="E1257" t="s">
        <v>8221</v>
      </c>
      <c r="F1257">
        <v>1</v>
      </c>
    </row>
    <row r="1258" spans="2:6" x14ac:dyDescent="0.3">
      <c r="B1258" t="s">
        <v>8219</v>
      </c>
      <c r="C1258">
        <v>8</v>
      </c>
      <c r="E1258" t="s">
        <v>8221</v>
      </c>
      <c r="F1258">
        <v>1</v>
      </c>
    </row>
    <row r="1259" spans="2:6" x14ac:dyDescent="0.3">
      <c r="B1259" t="s">
        <v>8219</v>
      </c>
      <c r="C1259">
        <v>95</v>
      </c>
      <c r="E1259" t="s">
        <v>8221</v>
      </c>
      <c r="F1259">
        <v>1</v>
      </c>
    </row>
    <row r="1260" spans="2:6" x14ac:dyDescent="0.3">
      <c r="B1260" t="s">
        <v>8219</v>
      </c>
      <c r="C1260">
        <v>25</v>
      </c>
      <c r="E1260" t="s">
        <v>8221</v>
      </c>
      <c r="F1260">
        <v>4</v>
      </c>
    </row>
    <row r="1261" spans="2:6" x14ac:dyDescent="0.3">
      <c r="B1261" t="s">
        <v>8219</v>
      </c>
      <c r="C1261">
        <v>19</v>
      </c>
      <c r="E1261" t="s">
        <v>8221</v>
      </c>
      <c r="F1261">
        <v>0</v>
      </c>
    </row>
    <row r="1262" spans="2:6" x14ac:dyDescent="0.3">
      <c r="B1262" t="s">
        <v>8219</v>
      </c>
      <c r="C1262">
        <v>90</v>
      </c>
      <c r="E1262" t="s">
        <v>8221</v>
      </c>
      <c r="F1262">
        <v>0</v>
      </c>
    </row>
    <row r="1263" spans="2:6" x14ac:dyDescent="0.3">
      <c r="B1263" t="s">
        <v>8219</v>
      </c>
      <c r="C1263">
        <v>41</v>
      </c>
      <c r="E1263" t="s">
        <v>8221</v>
      </c>
      <c r="F1263">
        <v>2</v>
      </c>
    </row>
    <row r="1264" spans="2:6" x14ac:dyDescent="0.3">
      <c r="B1264" t="s">
        <v>8219</v>
      </c>
      <c r="C1264">
        <v>30</v>
      </c>
      <c r="E1264" t="s">
        <v>8221</v>
      </c>
      <c r="F1264">
        <v>24</v>
      </c>
    </row>
    <row r="1265" spans="2:6" x14ac:dyDescent="0.3">
      <c r="B1265" t="s">
        <v>8219</v>
      </c>
      <c r="C1265">
        <v>38</v>
      </c>
      <c r="E1265" t="s">
        <v>8221</v>
      </c>
      <c r="F1265">
        <v>1</v>
      </c>
    </row>
    <row r="1266" spans="2:6" x14ac:dyDescent="0.3">
      <c r="B1266" t="s">
        <v>8219</v>
      </c>
      <c r="C1266">
        <v>65</v>
      </c>
      <c r="E1266" t="s">
        <v>8221</v>
      </c>
      <c r="F1266">
        <v>2</v>
      </c>
    </row>
    <row r="1267" spans="2:6" x14ac:dyDescent="0.3">
      <c r="B1267" t="s">
        <v>8219</v>
      </c>
      <c r="C1267">
        <v>75</v>
      </c>
      <c r="E1267" t="s">
        <v>8221</v>
      </c>
      <c r="F1267">
        <v>1</v>
      </c>
    </row>
    <row r="1268" spans="2:6" x14ac:dyDescent="0.3">
      <c r="B1268" t="s">
        <v>8219</v>
      </c>
      <c r="C1268">
        <v>16</v>
      </c>
      <c r="E1268" t="s">
        <v>8221</v>
      </c>
      <c r="F1268">
        <v>37</v>
      </c>
    </row>
    <row r="1269" spans="2:6" x14ac:dyDescent="0.3">
      <c r="B1269" t="s">
        <v>8219</v>
      </c>
      <c r="C1269">
        <v>10</v>
      </c>
      <c r="E1269" t="s">
        <v>8221</v>
      </c>
      <c r="F1269">
        <v>5</v>
      </c>
    </row>
    <row r="1270" spans="2:6" x14ac:dyDescent="0.3">
      <c r="B1270" t="s">
        <v>8219</v>
      </c>
      <c r="C1270">
        <v>27</v>
      </c>
      <c r="E1270" t="s">
        <v>8221</v>
      </c>
      <c r="F1270">
        <v>4</v>
      </c>
    </row>
    <row r="1271" spans="2:6" x14ac:dyDescent="0.3">
      <c r="B1271" t="s">
        <v>8219</v>
      </c>
      <c r="C1271">
        <v>259</v>
      </c>
      <c r="E1271" t="s">
        <v>8221</v>
      </c>
      <c r="F1271">
        <v>16</v>
      </c>
    </row>
    <row r="1272" spans="2:6" x14ac:dyDescent="0.3">
      <c r="B1272" t="s">
        <v>8219</v>
      </c>
      <c r="C1272">
        <v>39</v>
      </c>
      <c r="E1272" t="s">
        <v>8221</v>
      </c>
      <c r="F1272">
        <v>9</v>
      </c>
    </row>
    <row r="1273" spans="2:6" x14ac:dyDescent="0.3">
      <c r="B1273" t="s">
        <v>8219</v>
      </c>
      <c r="C1273">
        <v>42</v>
      </c>
      <c r="E1273" t="s">
        <v>8221</v>
      </c>
      <c r="F1273">
        <v>0</v>
      </c>
    </row>
    <row r="1274" spans="2:6" x14ac:dyDescent="0.3">
      <c r="B1274" t="s">
        <v>8219</v>
      </c>
      <c r="C1274">
        <v>10</v>
      </c>
      <c r="E1274" t="s">
        <v>8221</v>
      </c>
      <c r="F1274">
        <v>40</v>
      </c>
    </row>
    <row r="1275" spans="2:6" x14ac:dyDescent="0.3">
      <c r="B1275" t="s">
        <v>8219</v>
      </c>
      <c r="C1275">
        <v>56</v>
      </c>
      <c r="E1275" t="s">
        <v>8221</v>
      </c>
      <c r="F1275">
        <v>0</v>
      </c>
    </row>
    <row r="1276" spans="2:6" x14ac:dyDescent="0.3">
      <c r="B1276" t="s">
        <v>8219</v>
      </c>
      <c r="C1276">
        <v>20</v>
      </c>
      <c r="E1276" t="s">
        <v>8221</v>
      </c>
      <c r="F1276">
        <v>2</v>
      </c>
    </row>
    <row r="1277" spans="2:6" x14ac:dyDescent="0.3">
      <c r="B1277" t="s">
        <v>8219</v>
      </c>
      <c r="C1277">
        <v>170</v>
      </c>
      <c r="E1277" t="s">
        <v>8221</v>
      </c>
      <c r="F1277">
        <v>1</v>
      </c>
    </row>
    <row r="1278" spans="2:6" x14ac:dyDescent="0.3">
      <c r="B1278" t="s">
        <v>8219</v>
      </c>
      <c r="C1278">
        <v>29</v>
      </c>
      <c r="E1278" t="s">
        <v>8221</v>
      </c>
      <c r="F1278">
        <v>9</v>
      </c>
    </row>
    <row r="1279" spans="2:6" x14ac:dyDescent="0.3">
      <c r="B1279" t="s">
        <v>8219</v>
      </c>
      <c r="C1279">
        <v>132</v>
      </c>
      <c r="E1279" t="s">
        <v>8221</v>
      </c>
      <c r="F1279">
        <v>34</v>
      </c>
    </row>
    <row r="1280" spans="2:6" x14ac:dyDescent="0.3">
      <c r="B1280" t="s">
        <v>8219</v>
      </c>
      <c r="C1280">
        <v>27</v>
      </c>
      <c r="E1280" t="s">
        <v>8221</v>
      </c>
      <c r="F1280">
        <v>23</v>
      </c>
    </row>
    <row r="1281" spans="2:6" x14ac:dyDescent="0.3">
      <c r="B1281" t="s">
        <v>8219</v>
      </c>
      <c r="C1281">
        <v>26</v>
      </c>
      <c r="E1281" t="s">
        <v>8221</v>
      </c>
      <c r="F1281">
        <v>19</v>
      </c>
    </row>
    <row r="1282" spans="2:6" x14ac:dyDescent="0.3">
      <c r="B1282" t="s">
        <v>8219</v>
      </c>
      <c r="C1282">
        <v>43</v>
      </c>
      <c r="E1282" t="s">
        <v>8221</v>
      </c>
      <c r="F1282">
        <v>50</v>
      </c>
    </row>
    <row r="1283" spans="2:6" x14ac:dyDescent="0.3">
      <c r="B1283" t="s">
        <v>8219</v>
      </c>
      <c r="C1283">
        <v>80</v>
      </c>
      <c r="E1283" t="s">
        <v>8221</v>
      </c>
      <c r="F1283">
        <v>12</v>
      </c>
    </row>
    <row r="1284" spans="2:6" x14ac:dyDescent="0.3">
      <c r="B1284" t="s">
        <v>8219</v>
      </c>
      <c r="C1284">
        <v>33</v>
      </c>
      <c r="E1284" t="s">
        <v>8221</v>
      </c>
      <c r="F1284">
        <v>8</v>
      </c>
    </row>
    <row r="1285" spans="2:6" x14ac:dyDescent="0.3">
      <c r="B1285" t="s">
        <v>8219</v>
      </c>
      <c r="C1285">
        <v>71</v>
      </c>
      <c r="E1285" t="s">
        <v>8221</v>
      </c>
      <c r="F1285">
        <v>9</v>
      </c>
    </row>
    <row r="1286" spans="2:6" x14ac:dyDescent="0.3">
      <c r="B1286" t="s">
        <v>8219</v>
      </c>
      <c r="C1286">
        <v>81</v>
      </c>
      <c r="E1286" t="s">
        <v>8221</v>
      </c>
      <c r="F1286">
        <v>43</v>
      </c>
    </row>
    <row r="1287" spans="2:6" x14ac:dyDescent="0.3">
      <c r="B1287" t="s">
        <v>8219</v>
      </c>
      <c r="C1287">
        <v>76</v>
      </c>
      <c r="E1287" t="s">
        <v>8221</v>
      </c>
      <c r="F1287">
        <v>28</v>
      </c>
    </row>
    <row r="1288" spans="2:6" x14ac:dyDescent="0.3">
      <c r="B1288" t="s">
        <v>8219</v>
      </c>
      <c r="C1288">
        <v>48</v>
      </c>
      <c r="E1288" t="s">
        <v>8221</v>
      </c>
      <c r="F1288">
        <v>4</v>
      </c>
    </row>
    <row r="1289" spans="2:6" x14ac:dyDescent="0.3">
      <c r="B1289" t="s">
        <v>8219</v>
      </c>
      <c r="C1289">
        <v>61</v>
      </c>
      <c r="E1289" t="s">
        <v>8221</v>
      </c>
      <c r="F1289">
        <v>24</v>
      </c>
    </row>
    <row r="1290" spans="2:6" x14ac:dyDescent="0.3">
      <c r="B1290" t="s">
        <v>8219</v>
      </c>
      <c r="C1290">
        <v>60</v>
      </c>
      <c r="E1290" t="s">
        <v>8221</v>
      </c>
      <c r="F1290">
        <v>2</v>
      </c>
    </row>
    <row r="1291" spans="2:6" x14ac:dyDescent="0.3">
      <c r="B1291" t="s">
        <v>8219</v>
      </c>
      <c r="C1291">
        <v>136</v>
      </c>
      <c r="E1291" t="s">
        <v>8221</v>
      </c>
      <c r="F1291">
        <v>2</v>
      </c>
    </row>
    <row r="1292" spans="2:6" x14ac:dyDescent="0.3">
      <c r="B1292" t="s">
        <v>8219</v>
      </c>
      <c r="C1292">
        <v>14</v>
      </c>
      <c r="E1292" t="s">
        <v>8221</v>
      </c>
      <c r="F1292">
        <v>20</v>
      </c>
    </row>
    <row r="1293" spans="2:6" x14ac:dyDescent="0.3">
      <c r="B1293" t="s">
        <v>8219</v>
      </c>
      <c r="C1293">
        <v>78</v>
      </c>
      <c r="E1293" t="s">
        <v>8221</v>
      </c>
      <c r="F1293">
        <v>1</v>
      </c>
    </row>
    <row r="1294" spans="2:6" x14ac:dyDescent="0.3">
      <c r="B1294" t="s">
        <v>8219</v>
      </c>
      <c r="C1294">
        <v>4</v>
      </c>
      <c r="E1294" t="s">
        <v>8221</v>
      </c>
      <c r="F1294">
        <v>1</v>
      </c>
    </row>
    <row r="1295" spans="2:6" x14ac:dyDescent="0.3">
      <c r="B1295" t="s">
        <v>8219</v>
      </c>
      <c r="C1295">
        <v>11</v>
      </c>
      <c r="E1295" t="s">
        <v>8221</v>
      </c>
      <c r="F1295">
        <v>4</v>
      </c>
    </row>
    <row r="1296" spans="2:6" x14ac:dyDescent="0.3">
      <c r="B1296" t="s">
        <v>8219</v>
      </c>
      <c r="C1296">
        <v>185</v>
      </c>
      <c r="E1296" t="s">
        <v>8221</v>
      </c>
      <c r="F1296">
        <v>1</v>
      </c>
    </row>
    <row r="1297" spans="2:6" x14ac:dyDescent="0.3">
      <c r="B1297" t="s">
        <v>8219</v>
      </c>
      <c r="C1297">
        <v>59</v>
      </c>
      <c r="E1297" t="s">
        <v>8221</v>
      </c>
      <c r="F1297">
        <v>1</v>
      </c>
    </row>
    <row r="1298" spans="2:6" x14ac:dyDescent="0.3">
      <c r="B1298" t="s">
        <v>8219</v>
      </c>
      <c r="C1298">
        <v>27</v>
      </c>
      <c r="E1298" t="s">
        <v>8221</v>
      </c>
      <c r="F1298">
        <v>13</v>
      </c>
    </row>
    <row r="1299" spans="2:6" x14ac:dyDescent="0.3">
      <c r="B1299" t="s">
        <v>8219</v>
      </c>
      <c r="C1299">
        <v>63</v>
      </c>
      <c r="E1299" t="s">
        <v>8221</v>
      </c>
      <c r="F1299">
        <v>1</v>
      </c>
    </row>
    <row r="1300" spans="2:6" x14ac:dyDescent="0.3">
      <c r="B1300" t="s">
        <v>8219</v>
      </c>
      <c r="C1300">
        <v>13</v>
      </c>
      <c r="E1300" t="s">
        <v>8221</v>
      </c>
      <c r="F1300">
        <v>1</v>
      </c>
    </row>
    <row r="1301" spans="2:6" x14ac:dyDescent="0.3">
      <c r="B1301" t="s">
        <v>8219</v>
      </c>
      <c r="C1301">
        <v>13</v>
      </c>
      <c r="E1301" t="s">
        <v>8221</v>
      </c>
      <c r="F1301">
        <v>0</v>
      </c>
    </row>
    <row r="1302" spans="2:6" x14ac:dyDescent="0.3">
      <c r="B1302" t="s">
        <v>8219</v>
      </c>
      <c r="C1302">
        <v>57</v>
      </c>
      <c r="E1302" t="s">
        <v>8221</v>
      </c>
      <c r="F1302">
        <v>3</v>
      </c>
    </row>
    <row r="1303" spans="2:6" x14ac:dyDescent="0.3">
      <c r="B1303" t="s">
        <v>8219</v>
      </c>
      <c r="C1303">
        <v>61</v>
      </c>
      <c r="E1303" t="s">
        <v>8221</v>
      </c>
      <c r="F1303">
        <v>14</v>
      </c>
    </row>
    <row r="1304" spans="2:6" x14ac:dyDescent="0.3">
      <c r="B1304" t="s">
        <v>8219</v>
      </c>
      <c r="C1304">
        <v>65</v>
      </c>
      <c r="E1304" t="s">
        <v>8221</v>
      </c>
      <c r="F1304">
        <v>2</v>
      </c>
    </row>
    <row r="1305" spans="2:6" x14ac:dyDescent="0.3">
      <c r="B1305" t="s">
        <v>8219</v>
      </c>
      <c r="C1305">
        <v>134</v>
      </c>
      <c r="E1305" t="s">
        <v>8221</v>
      </c>
      <c r="F1305">
        <v>5</v>
      </c>
    </row>
    <row r="1306" spans="2:6" x14ac:dyDescent="0.3">
      <c r="B1306" t="s">
        <v>8219</v>
      </c>
      <c r="C1306">
        <v>37</v>
      </c>
      <c r="E1306" t="s">
        <v>8221</v>
      </c>
      <c r="F1306">
        <v>14</v>
      </c>
    </row>
    <row r="1307" spans="2:6" x14ac:dyDescent="0.3">
      <c r="B1307" t="s">
        <v>8219</v>
      </c>
      <c r="C1307">
        <v>37</v>
      </c>
      <c r="E1307" t="s">
        <v>8221</v>
      </c>
      <c r="F1307">
        <v>9</v>
      </c>
    </row>
    <row r="1308" spans="2:6" x14ac:dyDescent="0.3">
      <c r="B1308" t="s">
        <v>8219</v>
      </c>
      <c r="C1308">
        <v>150</v>
      </c>
      <c r="E1308" t="s">
        <v>8221</v>
      </c>
      <c r="F1308">
        <v>8</v>
      </c>
    </row>
    <row r="1309" spans="2:6" x14ac:dyDescent="0.3">
      <c r="B1309" t="s">
        <v>8219</v>
      </c>
      <c r="C1309">
        <v>56</v>
      </c>
      <c r="E1309" t="s">
        <v>8221</v>
      </c>
      <c r="F1309">
        <v>7</v>
      </c>
    </row>
    <row r="1310" spans="2:6" x14ac:dyDescent="0.3">
      <c r="B1310" t="s">
        <v>8219</v>
      </c>
      <c r="C1310">
        <v>18</v>
      </c>
      <c r="E1310" t="s">
        <v>8221</v>
      </c>
      <c r="F1310">
        <v>0</v>
      </c>
    </row>
    <row r="1311" spans="2:6" x14ac:dyDescent="0.3">
      <c r="B1311" t="s">
        <v>8219</v>
      </c>
      <c r="C1311">
        <v>60</v>
      </c>
      <c r="E1311" t="s">
        <v>8221</v>
      </c>
      <c r="F1311">
        <v>84</v>
      </c>
    </row>
    <row r="1312" spans="2:6" x14ac:dyDescent="0.3">
      <c r="B1312" t="s">
        <v>8219</v>
      </c>
      <c r="C1312">
        <v>67</v>
      </c>
      <c r="E1312" t="s">
        <v>8221</v>
      </c>
      <c r="F1312">
        <v>11</v>
      </c>
    </row>
    <row r="1313" spans="2:6" x14ac:dyDescent="0.3">
      <c r="B1313" t="s">
        <v>8219</v>
      </c>
      <c r="C1313">
        <v>35</v>
      </c>
      <c r="E1313" t="s">
        <v>8221</v>
      </c>
      <c r="F1313">
        <v>1</v>
      </c>
    </row>
    <row r="1314" spans="2:6" x14ac:dyDescent="0.3">
      <c r="B1314" t="s">
        <v>8219</v>
      </c>
      <c r="C1314">
        <v>34</v>
      </c>
      <c r="E1314" t="s">
        <v>8221</v>
      </c>
      <c r="F1314">
        <v>4</v>
      </c>
    </row>
    <row r="1315" spans="2:6" x14ac:dyDescent="0.3">
      <c r="B1315" t="s">
        <v>8219</v>
      </c>
      <c r="C1315">
        <v>36</v>
      </c>
      <c r="E1315" t="s">
        <v>8221</v>
      </c>
      <c r="F1315">
        <v>10</v>
      </c>
    </row>
    <row r="1316" spans="2:6" x14ac:dyDescent="0.3">
      <c r="B1316" t="s">
        <v>8219</v>
      </c>
      <c r="C1316">
        <v>18</v>
      </c>
      <c r="E1316" t="s">
        <v>8221</v>
      </c>
      <c r="F1316">
        <v>16</v>
      </c>
    </row>
    <row r="1317" spans="2:6" x14ac:dyDescent="0.3">
      <c r="B1317" t="s">
        <v>8219</v>
      </c>
      <c r="C1317">
        <v>25</v>
      </c>
      <c r="E1317" t="s">
        <v>8221</v>
      </c>
      <c r="F1317">
        <v>2</v>
      </c>
    </row>
    <row r="1318" spans="2:6" x14ac:dyDescent="0.3">
      <c r="B1318" t="s">
        <v>8219</v>
      </c>
      <c r="C1318">
        <v>21</v>
      </c>
      <c r="E1318" t="s">
        <v>8221</v>
      </c>
      <c r="F1318">
        <v>5</v>
      </c>
    </row>
    <row r="1319" spans="2:6" x14ac:dyDescent="0.3">
      <c r="B1319" t="s">
        <v>8219</v>
      </c>
      <c r="C1319">
        <v>151</v>
      </c>
      <c r="E1319" t="s">
        <v>8221</v>
      </c>
      <c r="F1319">
        <v>1</v>
      </c>
    </row>
    <row r="1320" spans="2:6" x14ac:dyDescent="0.3">
      <c r="B1320" t="s">
        <v>8219</v>
      </c>
      <c r="C1320">
        <v>489</v>
      </c>
      <c r="E1320" t="s">
        <v>8221</v>
      </c>
      <c r="F1320">
        <v>31</v>
      </c>
    </row>
    <row r="1321" spans="2:6" x14ac:dyDescent="0.3">
      <c r="B1321" t="s">
        <v>8219</v>
      </c>
      <c r="C1321">
        <v>50</v>
      </c>
      <c r="E1321" t="s">
        <v>8221</v>
      </c>
      <c r="F1321">
        <v>0</v>
      </c>
    </row>
    <row r="1322" spans="2:6" x14ac:dyDescent="0.3">
      <c r="B1322" t="s">
        <v>8219</v>
      </c>
      <c r="C1322">
        <v>321</v>
      </c>
      <c r="E1322" t="s">
        <v>8221</v>
      </c>
      <c r="F1322">
        <v>2</v>
      </c>
    </row>
    <row r="1323" spans="2:6" x14ac:dyDescent="0.3">
      <c r="B1323" t="s">
        <v>8219</v>
      </c>
      <c r="C1323">
        <v>1762</v>
      </c>
      <c r="E1323" t="s">
        <v>8221</v>
      </c>
      <c r="F1323">
        <v>7</v>
      </c>
    </row>
    <row r="1324" spans="2:6" x14ac:dyDescent="0.3">
      <c r="B1324" t="s">
        <v>8219</v>
      </c>
      <c r="C1324">
        <v>385</v>
      </c>
      <c r="E1324" t="s">
        <v>8221</v>
      </c>
      <c r="F1324">
        <v>16</v>
      </c>
    </row>
    <row r="1325" spans="2:6" x14ac:dyDescent="0.3">
      <c r="B1325" t="s">
        <v>8219</v>
      </c>
      <c r="C1325">
        <v>398</v>
      </c>
      <c r="E1325" t="s">
        <v>8221</v>
      </c>
      <c r="F1325">
        <v>4</v>
      </c>
    </row>
    <row r="1326" spans="2:6" x14ac:dyDescent="0.3">
      <c r="B1326" t="s">
        <v>8219</v>
      </c>
      <c r="C1326">
        <v>304</v>
      </c>
      <c r="E1326" t="s">
        <v>8221</v>
      </c>
      <c r="F1326">
        <v>4</v>
      </c>
    </row>
    <row r="1327" spans="2:6" x14ac:dyDescent="0.3">
      <c r="B1327" t="s">
        <v>8219</v>
      </c>
      <c r="C1327">
        <v>676</v>
      </c>
      <c r="E1327" t="s">
        <v>8221</v>
      </c>
      <c r="F1327">
        <v>4</v>
      </c>
    </row>
    <row r="1328" spans="2:6" x14ac:dyDescent="0.3">
      <c r="B1328" t="s">
        <v>8219</v>
      </c>
      <c r="C1328">
        <v>577</v>
      </c>
      <c r="E1328" t="s">
        <v>8221</v>
      </c>
      <c r="F1328">
        <v>3</v>
      </c>
    </row>
    <row r="1329" spans="2:6" x14ac:dyDescent="0.3">
      <c r="B1329" t="s">
        <v>8219</v>
      </c>
      <c r="C1329">
        <v>3663</v>
      </c>
      <c r="E1329" t="s">
        <v>8221</v>
      </c>
      <c r="F1329">
        <v>36</v>
      </c>
    </row>
    <row r="1330" spans="2:6" x14ac:dyDescent="0.3">
      <c r="B1330" t="s">
        <v>8219</v>
      </c>
      <c r="C1330">
        <v>294</v>
      </c>
      <c r="E1330" t="s">
        <v>8221</v>
      </c>
      <c r="F1330">
        <v>1</v>
      </c>
    </row>
    <row r="1331" spans="2:6" x14ac:dyDescent="0.3">
      <c r="B1331" t="s">
        <v>8219</v>
      </c>
      <c r="C1331">
        <v>28</v>
      </c>
      <c r="E1331" t="s">
        <v>8221</v>
      </c>
      <c r="F1331">
        <v>7</v>
      </c>
    </row>
    <row r="1332" spans="2:6" x14ac:dyDescent="0.3">
      <c r="B1332" t="s">
        <v>8219</v>
      </c>
      <c r="C1332">
        <v>100</v>
      </c>
      <c r="E1332" t="s">
        <v>8221</v>
      </c>
      <c r="F1332">
        <v>27</v>
      </c>
    </row>
    <row r="1333" spans="2:6" x14ac:dyDescent="0.3">
      <c r="B1333" t="s">
        <v>8219</v>
      </c>
      <c r="C1333">
        <v>72</v>
      </c>
      <c r="E1333" t="s">
        <v>8221</v>
      </c>
      <c r="F1333">
        <v>1</v>
      </c>
    </row>
    <row r="1334" spans="2:6" x14ac:dyDescent="0.3">
      <c r="B1334" t="s">
        <v>8219</v>
      </c>
      <c r="C1334">
        <v>238</v>
      </c>
      <c r="E1334" t="s">
        <v>8221</v>
      </c>
      <c r="F1334">
        <v>0</v>
      </c>
    </row>
    <row r="1335" spans="2:6" x14ac:dyDescent="0.3">
      <c r="B1335" t="s">
        <v>8219</v>
      </c>
      <c r="C1335">
        <v>159</v>
      </c>
      <c r="E1335" t="s">
        <v>8221</v>
      </c>
      <c r="F1335">
        <v>1</v>
      </c>
    </row>
    <row r="1336" spans="2:6" x14ac:dyDescent="0.3">
      <c r="B1336" t="s">
        <v>8219</v>
      </c>
      <c r="C1336">
        <v>77</v>
      </c>
      <c r="E1336" t="s">
        <v>8221</v>
      </c>
      <c r="F1336">
        <v>3</v>
      </c>
    </row>
    <row r="1337" spans="2:6" x14ac:dyDescent="0.3">
      <c r="B1337" t="s">
        <v>8219</v>
      </c>
      <c r="C1337">
        <v>53</v>
      </c>
      <c r="E1337" t="s">
        <v>8221</v>
      </c>
      <c r="F1337">
        <v>3</v>
      </c>
    </row>
    <row r="1338" spans="2:6" x14ac:dyDescent="0.3">
      <c r="B1338" t="s">
        <v>8219</v>
      </c>
      <c r="C1338">
        <v>1251</v>
      </c>
      <c r="E1338" t="s">
        <v>8221</v>
      </c>
      <c r="F1338">
        <v>3</v>
      </c>
    </row>
    <row r="1339" spans="2:6" x14ac:dyDescent="0.3">
      <c r="B1339" t="s">
        <v>8219</v>
      </c>
      <c r="C1339">
        <v>465</v>
      </c>
      <c r="E1339" t="s">
        <v>8221</v>
      </c>
      <c r="F1339">
        <v>0</v>
      </c>
    </row>
    <row r="1340" spans="2:6" x14ac:dyDescent="0.3">
      <c r="B1340" t="s">
        <v>8219</v>
      </c>
      <c r="C1340">
        <v>74</v>
      </c>
      <c r="E1340" t="s">
        <v>8221</v>
      </c>
      <c r="F1340">
        <v>6</v>
      </c>
    </row>
    <row r="1341" spans="2:6" x14ac:dyDescent="0.3">
      <c r="B1341" t="s">
        <v>8219</v>
      </c>
      <c r="C1341">
        <v>62</v>
      </c>
      <c r="E1341" t="s">
        <v>8221</v>
      </c>
      <c r="F1341">
        <v>17</v>
      </c>
    </row>
    <row r="1342" spans="2:6" x14ac:dyDescent="0.3">
      <c r="B1342" t="s">
        <v>8219</v>
      </c>
      <c r="C1342">
        <v>3468</v>
      </c>
      <c r="E1342" t="s">
        <v>8221</v>
      </c>
      <c r="F1342">
        <v>40</v>
      </c>
    </row>
    <row r="1343" spans="2:6" x14ac:dyDescent="0.3">
      <c r="B1343" t="s">
        <v>8219</v>
      </c>
      <c r="C1343">
        <v>52</v>
      </c>
      <c r="E1343" t="s">
        <v>8221</v>
      </c>
      <c r="F1343">
        <v>3</v>
      </c>
    </row>
    <row r="1344" spans="2:6" x14ac:dyDescent="0.3">
      <c r="B1344" t="s">
        <v>8219</v>
      </c>
      <c r="C1344">
        <v>50</v>
      </c>
      <c r="E1344" t="s">
        <v>8221</v>
      </c>
      <c r="F1344">
        <v>1</v>
      </c>
    </row>
    <row r="1345" spans="2:6" x14ac:dyDescent="0.3">
      <c r="B1345" t="s">
        <v>8219</v>
      </c>
      <c r="C1345">
        <v>45</v>
      </c>
      <c r="E1345" t="s">
        <v>8221</v>
      </c>
      <c r="F1345">
        <v>2</v>
      </c>
    </row>
    <row r="1346" spans="2:6" x14ac:dyDescent="0.3">
      <c r="B1346" t="s">
        <v>8219</v>
      </c>
      <c r="C1346">
        <v>21</v>
      </c>
      <c r="E1346" t="s">
        <v>8221</v>
      </c>
      <c r="F1346">
        <v>7</v>
      </c>
    </row>
    <row r="1347" spans="2:6" x14ac:dyDescent="0.3">
      <c r="B1347" t="s">
        <v>8219</v>
      </c>
      <c r="C1347">
        <v>100</v>
      </c>
      <c r="E1347" t="s">
        <v>8221</v>
      </c>
      <c r="F1347">
        <v>14</v>
      </c>
    </row>
    <row r="1348" spans="2:6" x14ac:dyDescent="0.3">
      <c r="B1348" t="s">
        <v>8219</v>
      </c>
      <c r="C1348">
        <v>81</v>
      </c>
      <c r="E1348" t="s">
        <v>8221</v>
      </c>
      <c r="F1348">
        <v>0</v>
      </c>
    </row>
    <row r="1349" spans="2:6" x14ac:dyDescent="0.3">
      <c r="B1349" t="s">
        <v>8219</v>
      </c>
      <c r="C1349">
        <v>286</v>
      </c>
      <c r="E1349" t="s">
        <v>8221</v>
      </c>
      <c r="F1349">
        <v>0</v>
      </c>
    </row>
    <row r="1350" spans="2:6" x14ac:dyDescent="0.3">
      <c r="B1350" t="s">
        <v>8219</v>
      </c>
      <c r="C1350">
        <v>42</v>
      </c>
      <c r="E1350" t="s">
        <v>8221</v>
      </c>
      <c r="F1350">
        <v>1</v>
      </c>
    </row>
    <row r="1351" spans="2:6" x14ac:dyDescent="0.3">
      <c r="B1351" t="s">
        <v>8219</v>
      </c>
      <c r="C1351">
        <v>199</v>
      </c>
      <c r="E1351" t="s">
        <v>8221</v>
      </c>
      <c r="F1351">
        <v>12</v>
      </c>
    </row>
    <row r="1352" spans="2:6" x14ac:dyDescent="0.3">
      <c r="B1352" t="s">
        <v>8219</v>
      </c>
      <c r="C1352">
        <v>25</v>
      </c>
      <c r="E1352" t="s">
        <v>8221</v>
      </c>
      <c r="F1352">
        <v>12</v>
      </c>
    </row>
    <row r="1353" spans="2:6" x14ac:dyDescent="0.3">
      <c r="B1353" t="s">
        <v>8219</v>
      </c>
      <c r="C1353">
        <v>84</v>
      </c>
      <c r="E1353" t="s">
        <v>8221</v>
      </c>
      <c r="F1353">
        <v>23</v>
      </c>
    </row>
    <row r="1354" spans="2:6" x14ac:dyDescent="0.3">
      <c r="B1354" t="s">
        <v>8219</v>
      </c>
      <c r="C1354">
        <v>50</v>
      </c>
      <c r="E1354" t="s">
        <v>8221</v>
      </c>
      <c r="F1354">
        <v>0</v>
      </c>
    </row>
    <row r="1355" spans="2:6" x14ac:dyDescent="0.3">
      <c r="B1355" t="s">
        <v>8219</v>
      </c>
      <c r="C1355">
        <v>26</v>
      </c>
      <c r="E1355" t="s">
        <v>8221</v>
      </c>
      <c r="F1355">
        <v>10</v>
      </c>
    </row>
    <row r="1356" spans="2:6" x14ac:dyDescent="0.3">
      <c r="B1356" t="s">
        <v>8219</v>
      </c>
      <c r="C1356">
        <v>14</v>
      </c>
      <c r="E1356" t="s">
        <v>8221</v>
      </c>
      <c r="F1356">
        <v>5</v>
      </c>
    </row>
    <row r="1357" spans="2:6" x14ac:dyDescent="0.3">
      <c r="B1357" t="s">
        <v>8219</v>
      </c>
      <c r="C1357">
        <v>49</v>
      </c>
      <c r="E1357" t="s">
        <v>8221</v>
      </c>
      <c r="F1357">
        <v>1</v>
      </c>
    </row>
    <row r="1358" spans="2:6" x14ac:dyDescent="0.3">
      <c r="B1358" t="s">
        <v>8219</v>
      </c>
      <c r="C1358">
        <v>69</v>
      </c>
      <c r="E1358" t="s">
        <v>8221</v>
      </c>
      <c r="F1358">
        <v>2</v>
      </c>
    </row>
    <row r="1359" spans="2:6" x14ac:dyDescent="0.3">
      <c r="B1359" t="s">
        <v>8219</v>
      </c>
      <c r="C1359">
        <v>60</v>
      </c>
      <c r="E1359" t="s">
        <v>8221</v>
      </c>
      <c r="F1359">
        <v>2</v>
      </c>
    </row>
    <row r="1360" spans="2:6" x14ac:dyDescent="0.3">
      <c r="B1360" t="s">
        <v>8219</v>
      </c>
      <c r="C1360">
        <v>80</v>
      </c>
      <c r="E1360" t="s">
        <v>8221</v>
      </c>
      <c r="F1360">
        <v>0</v>
      </c>
    </row>
    <row r="1361" spans="2:6" x14ac:dyDescent="0.3">
      <c r="B1361" t="s">
        <v>8219</v>
      </c>
      <c r="C1361">
        <v>56</v>
      </c>
      <c r="E1361" t="s">
        <v>8221</v>
      </c>
      <c r="F1361">
        <v>13</v>
      </c>
    </row>
    <row r="1362" spans="2:6" x14ac:dyDescent="0.3">
      <c r="B1362" t="s">
        <v>8219</v>
      </c>
      <c r="C1362">
        <v>104</v>
      </c>
      <c r="E1362" t="s">
        <v>8221</v>
      </c>
      <c r="F1362">
        <v>0</v>
      </c>
    </row>
    <row r="1363" spans="2:6" x14ac:dyDescent="0.3">
      <c r="B1363" t="s">
        <v>8219</v>
      </c>
      <c r="C1363">
        <v>46</v>
      </c>
      <c r="E1363" t="s">
        <v>8221</v>
      </c>
      <c r="F1363">
        <v>1</v>
      </c>
    </row>
    <row r="1364" spans="2:6" x14ac:dyDescent="0.3">
      <c r="B1364" t="s">
        <v>8219</v>
      </c>
      <c r="C1364">
        <v>206</v>
      </c>
      <c r="E1364" t="s">
        <v>8221</v>
      </c>
      <c r="F1364">
        <v>5</v>
      </c>
    </row>
    <row r="1365" spans="2:6" x14ac:dyDescent="0.3">
      <c r="B1365" t="s">
        <v>8219</v>
      </c>
      <c r="C1365">
        <v>18</v>
      </c>
      <c r="E1365" t="s">
        <v>8221</v>
      </c>
      <c r="F1365">
        <v>2</v>
      </c>
    </row>
    <row r="1366" spans="2:6" x14ac:dyDescent="0.3">
      <c r="B1366" t="s">
        <v>8219</v>
      </c>
      <c r="C1366">
        <v>28</v>
      </c>
      <c r="E1366" t="s">
        <v>8221</v>
      </c>
      <c r="F1366">
        <v>0</v>
      </c>
    </row>
    <row r="1367" spans="2:6" x14ac:dyDescent="0.3">
      <c r="B1367" t="s">
        <v>8219</v>
      </c>
      <c r="C1367">
        <v>11</v>
      </c>
      <c r="E1367" t="s">
        <v>8221</v>
      </c>
      <c r="F1367">
        <v>32</v>
      </c>
    </row>
    <row r="1368" spans="2:6" x14ac:dyDescent="0.3">
      <c r="B1368" t="s">
        <v>8219</v>
      </c>
      <c r="C1368">
        <v>263</v>
      </c>
      <c r="E1368" t="s">
        <v>8221</v>
      </c>
      <c r="F1368">
        <v>1</v>
      </c>
    </row>
    <row r="1369" spans="2:6" x14ac:dyDescent="0.3">
      <c r="B1369" t="s">
        <v>8219</v>
      </c>
      <c r="C1369">
        <v>394</v>
      </c>
      <c r="E1369" t="s">
        <v>8221</v>
      </c>
      <c r="F1369">
        <v>1</v>
      </c>
    </row>
    <row r="1370" spans="2:6" x14ac:dyDescent="0.3">
      <c r="B1370" t="s">
        <v>8219</v>
      </c>
      <c r="C1370">
        <v>1049</v>
      </c>
      <c r="E1370" t="s">
        <v>8221</v>
      </c>
      <c r="F1370">
        <v>1</v>
      </c>
    </row>
    <row r="1371" spans="2:6" x14ac:dyDescent="0.3">
      <c r="B1371" t="s">
        <v>8219</v>
      </c>
      <c r="C1371">
        <v>308</v>
      </c>
      <c r="E1371" t="s">
        <v>8221</v>
      </c>
      <c r="F1371">
        <v>0</v>
      </c>
    </row>
    <row r="1372" spans="2:6" x14ac:dyDescent="0.3">
      <c r="B1372" t="s">
        <v>8219</v>
      </c>
      <c r="C1372">
        <v>1088</v>
      </c>
      <c r="E1372" t="s">
        <v>8221</v>
      </c>
      <c r="F1372">
        <v>0</v>
      </c>
    </row>
    <row r="1373" spans="2:6" x14ac:dyDescent="0.3">
      <c r="B1373" t="s">
        <v>8219</v>
      </c>
      <c r="C1373">
        <v>73</v>
      </c>
      <c r="E1373" t="s">
        <v>8221</v>
      </c>
      <c r="F1373">
        <v>8</v>
      </c>
    </row>
    <row r="1374" spans="2:6" x14ac:dyDescent="0.3">
      <c r="B1374" t="s">
        <v>8219</v>
      </c>
      <c r="C1374">
        <v>143</v>
      </c>
      <c r="E1374" t="s">
        <v>8221</v>
      </c>
      <c r="F1374">
        <v>0</v>
      </c>
    </row>
    <row r="1375" spans="2:6" x14ac:dyDescent="0.3">
      <c r="B1375" t="s">
        <v>8219</v>
      </c>
      <c r="C1375">
        <v>1420</v>
      </c>
      <c r="E1375" t="s">
        <v>8221</v>
      </c>
      <c r="F1375">
        <v>1</v>
      </c>
    </row>
    <row r="1376" spans="2:6" x14ac:dyDescent="0.3">
      <c r="B1376" t="s">
        <v>8219</v>
      </c>
      <c r="C1376">
        <v>305</v>
      </c>
      <c r="E1376" t="s">
        <v>8221</v>
      </c>
      <c r="F1376">
        <v>16</v>
      </c>
    </row>
    <row r="1377" spans="2:6" x14ac:dyDescent="0.3">
      <c r="B1377" t="s">
        <v>8219</v>
      </c>
      <c r="C1377">
        <v>551</v>
      </c>
      <c r="E1377" t="s">
        <v>8221</v>
      </c>
      <c r="F1377">
        <v>12</v>
      </c>
    </row>
    <row r="1378" spans="2:6" x14ac:dyDescent="0.3">
      <c r="B1378" t="s">
        <v>8219</v>
      </c>
      <c r="C1378">
        <v>187</v>
      </c>
      <c r="E1378" t="s">
        <v>8221</v>
      </c>
      <c r="F1378">
        <v>4</v>
      </c>
    </row>
    <row r="1379" spans="2:6" x14ac:dyDescent="0.3">
      <c r="B1379" t="s">
        <v>8219</v>
      </c>
      <c r="C1379">
        <v>325</v>
      </c>
      <c r="E1379" t="s">
        <v>8221</v>
      </c>
      <c r="F1379">
        <v>2</v>
      </c>
    </row>
    <row r="1380" spans="2:6" x14ac:dyDescent="0.3">
      <c r="B1380" t="s">
        <v>8219</v>
      </c>
      <c r="C1380">
        <v>148</v>
      </c>
      <c r="E1380" t="s">
        <v>8221</v>
      </c>
      <c r="F1380">
        <v>3</v>
      </c>
    </row>
    <row r="1381" spans="2:6" x14ac:dyDescent="0.3">
      <c r="B1381" t="s">
        <v>8219</v>
      </c>
      <c r="C1381">
        <v>69</v>
      </c>
      <c r="E1381" t="s">
        <v>8221</v>
      </c>
      <c r="F1381">
        <v>0</v>
      </c>
    </row>
    <row r="1382" spans="2:6" x14ac:dyDescent="0.3">
      <c r="B1382" t="s">
        <v>8219</v>
      </c>
      <c r="C1382">
        <v>173</v>
      </c>
      <c r="E1382" t="s">
        <v>8221</v>
      </c>
      <c r="F1382">
        <v>3</v>
      </c>
    </row>
    <row r="1383" spans="2:6" x14ac:dyDescent="0.3">
      <c r="B1383" t="s">
        <v>8219</v>
      </c>
      <c r="C1383">
        <v>269</v>
      </c>
      <c r="E1383" t="s">
        <v>8221</v>
      </c>
      <c r="F1383">
        <v>4</v>
      </c>
    </row>
    <row r="1384" spans="2:6" x14ac:dyDescent="0.3">
      <c r="B1384" t="s">
        <v>8219</v>
      </c>
      <c r="C1384">
        <v>185</v>
      </c>
      <c r="E1384" t="s">
        <v>8221</v>
      </c>
      <c r="F1384">
        <v>2</v>
      </c>
    </row>
    <row r="1385" spans="2:6" x14ac:dyDescent="0.3">
      <c r="B1385" t="s">
        <v>8219</v>
      </c>
      <c r="C1385">
        <v>176</v>
      </c>
      <c r="E1385" t="s">
        <v>8221</v>
      </c>
      <c r="F1385">
        <v>10</v>
      </c>
    </row>
    <row r="1386" spans="2:6" x14ac:dyDescent="0.3">
      <c r="B1386" t="s">
        <v>8219</v>
      </c>
      <c r="C1386">
        <v>1019</v>
      </c>
      <c r="E1386" t="s">
        <v>8221</v>
      </c>
      <c r="F1386">
        <v>11</v>
      </c>
    </row>
    <row r="1387" spans="2:6" x14ac:dyDescent="0.3">
      <c r="B1387" t="s">
        <v>8219</v>
      </c>
      <c r="C1387">
        <v>113</v>
      </c>
      <c r="E1387" t="s">
        <v>8221</v>
      </c>
      <c r="F1387">
        <v>6</v>
      </c>
    </row>
    <row r="1388" spans="2:6" x14ac:dyDescent="0.3">
      <c r="B1388" t="s">
        <v>8219</v>
      </c>
      <c r="C1388">
        <v>404</v>
      </c>
      <c r="E1388" t="s">
        <v>8221</v>
      </c>
      <c r="F1388">
        <v>2</v>
      </c>
    </row>
    <row r="1389" spans="2:6" x14ac:dyDescent="0.3">
      <c r="B1389" t="s">
        <v>8219</v>
      </c>
      <c r="C1389">
        <v>707</v>
      </c>
      <c r="E1389" t="s">
        <v>8221</v>
      </c>
      <c r="F1389">
        <v>6</v>
      </c>
    </row>
    <row r="1390" spans="2:6" x14ac:dyDescent="0.3">
      <c r="B1390" t="s">
        <v>8219</v>
      </c>
      <c r="C1390">
        <v>392</v>
      </c>
      <c r="E1390" t="s">
        <v>8221</v>
      </c>
      <c r="F1390">
        <v>8</v>
      </c>
    </row>
    <row r="1391" spans="2:6" x14ac:dyDescent="0.3">
      <c r="B1391" t="s">
        <v>8219</v>
      </c>
      <c r="C1391">
        <v>23</v>
      </c>
      <c r="E1391" t="s">
        <v>8221</v>
      </c>
      <c r="F1391">
        <v>37</v>
      </c>
    </row>
    <row r="1392" spans="2:6" x14ac:dyDescent="0.3">
      <c r="B1392" t="s">
        <v>8219</v>
      </c>
      <c r="C1392">
        <v>682</v>
      </c>
      <c r="E1392" t="s">
        <v>8221</v>
      </c>
      <c r="F1392">
        <v>11</v>
      </c>
    </row>
    <row r="1393" spans="2:6" x14ac:dyDescent="0.3">
      <c r="B1393" t="s">
        <v>8219</v>
      </c>
      <c r="C1393">
        <v>37</v>
      </c>
      <c r="E1393" t="s">
        <v>8221</v>
      </c>
      <c r="F1393">
        <v>0</v>
      </c>
    </row>
    <row r="1394" spans="2:6" x14ac:dyDescent="0.3">
      <c r="B1394" t="s">
        <v>8219</v>
      </c>
      <c r="C1394">
        <v>146</v>
      </c>
      <c r="E1394" t="s">
        <v>8221</v>
      </c>
      <c r="F1394">
        <v>10</v>
      </c>
    </row>
    <row r="1395" spans="2:6" x14ac:dyDescent="0.3">
      <c r="B1395" t="s">
        <v>8219</v>
      </c>
      <c r="C1395">
        <v>119</v>
      </c>
      <c r="E1395" t="s">
        <v>8221</v>
      </c>
      <c r="F1395">
        <v>6</v>
      </c>
    </row>
    <row r="1396" spans="2:6" x14ac:dyDescent="0.3">
      <c r="B1396" t="s">
        <v>8219</v>
      </c>
      <c r="C1396">
        <v>163</v>
      </c>
      <c r="E1396" t="s">
        <v>8221</v>
      </c>
      <c r="F1396">
        <v>8</v>
      </c>
    </row>
    <row r="1397" spans="2:6" x14ac:dyDescent="0.3">
      <c r="B1397" t="s">
        <v>8219</v>
      </c>
      <c r="C1397">
        <v>339</v>
      </c>
      <c r="E1397" t="s">
        <v>8221</v>
      </c>
      <c r="F1397">
        <v>6</v>
      </c>
    </row>
    <row r="1398" spans="2:6" x14ac:dyDescent="0.3">
      <c r="B1398" t="s">
        <v>8219</v>
      </c>
      <c r="C1398">
        <v>58</v>
      </c>
      <c r="E1398" t="s">
        <v>8221</v>
      </c>
      <c r="F1398">
        <v>7</v>
      </c>
    </row>
    <row r="1399" spans="2:6" x14ac:dyDescent="0.3">
      <c r="B1399" t="s">
        <v>8219</v>
      </c>
      <c r="C1399">
        <v>456</v>
      </c>
      <c r="E1399" t="s">
        <v>8221</v>
      </c>
      <c r="F1399">
        <v>7</v>
      </c>
    </row>
    <row r="1400" spans="2:6" x14ac:dyDescent="0.3">
      <c r="B1400" t="s">
        <v>8219</v>
      </c>
      <c r="C1400">
        <v>15</v>
      </c>
      <c r="E1400" t="s">
        <v>8221</v>
      </c>
      <c r="F1400">
        <v>5</v>
      </c>
    </row>
    <row r="1401" spans="2:6" x14ac:dyDescent="0.3">
      <c r="B1401" t="s">
        <v>8219</v>
      </c>
      <c r="C1401">
        <v>191</v>
      </c>
      <c r="E1401" t="s">
        <v>8221</v>
      </c>
      <c r="F1401">
        <v>46</v>
      </c>
    </row>
    <row r="1402" spans="2:6" x14ac:dyDescent="0.3">
      <c r="B1402" t="s">
        <v>8219</v>
      </c>
      <c r="C1402">
        <v>17</v>
      </c>
      <c r="E1402" t="s">
        <v>8221</v>
      </c>
      <c r="F1402">
        <v>10</v>
      </c>
    </row>
    <row r="1403" spans="2:6" x14ac:dyDescent="0.3">
      <c r="B1403" t="s">
        <v>8219</v>
      </c>
      <c r="C1403">
        <v>28</v>
      </c>
      <c r="E1403" t="s">
        <v>8221</v>
      </c>
      <c r="F1403">
        <v>19</v>
      </c>
    </row>
    <row r="1404" spans="2:6" x14ac:dyDescent="0.3">
      <c r="B1404" t="s">
        <v>8219</v>
      </c>
      <c r="C1404">
        <v>18</v>
      </c>
      <c r="E1404" t="s">
        <v>8221</v>
      </c>
      <c r="F1404">
        <v>13</v>
      </c>
    </row>
    <row r="1405" spans="2:6" x14ac:dyDescent="0.3">
      <c r="B1405" t="s">
        <v>8219</v>
      </c>
      <c r="C1405">
        <v>61</v>
      </c>
      <c r="E1405" t="s">
        <v>8221</v>
      </c>
      <c r="F1405">
        <v>13</v>
      </c>
    </row>
    <row r="1406" spans="2:6" x14ac:dyDescent="0.3">
      <c r="B1406" t="s">
        <v>8219</v>
      </c>
      <c r="C1406">
        <v>108</v>
      </c>
      <c r="E1406" t="s">
        <v>8221</v>
      </c>
      <c r="F1406">
        <v>4</v>
      </c>
    </row>
    <row r="1407" spans="2:6" x14ac:dyDescent="0.3">
      <c r="B1407" t="s">
        <v>8219</v>
      </c>
      <c r="C1407">
        <v>142</v>
      </c>
      <c r="E1407" t="s">
        <v>8221</v>
      </c>
      <c r="F1407">
        <v>0</v>
      </c>
    </row>
    <row r="1408" spans="2:6" x14ac:dyDescent="0.3">
      <c r="B1408" t="s">
        <v>8219</v>
      </c>
      <c r="C1408">
        <v>74</v>
      </c>
      <c r="E1408" t="s">
        <v>8221</v>
      </c>
      <c r="F1408">
        <v>3</v>
      </c>
    </row>
    <row r="1409" spans="2:6" x14ac:dyDescent="0.3">
      <c r="B1409" t="s">
        <v>8219</v>
      </c>
      <c r="C1409">
        <v>38</v>
      </c>
      <c r="E1409" t="s">
        <v>8221</v>
      </c>
      <c r="F1409">
        <v>1</v>
      </c>
    </row>
    <row r="1410" spans="2:6" x14ac:dyDescent="0.3">
      <c r="B1410" t="s">
        <v>8219</v>
      </c>
      <c r="C1410">
        <v>20</v>
      </c>
      <c r="E1410" t="s">
        <v>8221</v>
      </c>
      <c r="F1410">
        <v>9</v>
      </c>
    </row>
    <row r="1411" spans="2:6" x14ac:dyDescent="0.3">
      <c r="B1411" t="s">
        <v>8219</v>
      </c>
      <c r="C1411">
        <v>24</v>
      </c>
      <c r="E1411" t="s">
        <v>8221</v>
      </c>
      <c r="F1411">
        <v>1</v>
      </c>
    </row>
    <row r="1412" spans="2:6" x14ac:dyDescent="0.3">
      <c r="B1412" t="s">
        <v>8219</v>
      </c>
      <c r="C1412">
        <v>66</v>
      </c>
      <c r="E1412" t="s">
        <v>8221</v>
      </c>
      <c r="F1412">
        <v>1</v>
      </c>
    </row>
    <row r="1413" spans="2:6" x14ac:dyDescent="0.3">
      <c r="B1413" t="s">
        <v>8219</v>
      </c>
      <c r="C1413">
        <v>28</v>
      </c>
      <c r="E1413" t="s">
        <v>8221</v>
      </c>
      <c r="F1413">
        <v>4</v>
      </c>
    </row>
    <row r="1414" spans="2:6" x14ac:dyDescent="0.3">
      <c r="B1414" t="s">
        <v>8219</v>
      </c>
      <c r="C1414">
        <v>24</v>
      </c>
      <c r="E1414" t="s">
        <v>8221</v>
      </c>
      <c r="F1414">
        <v>17</v>
      </c>
    </row>
    <row r="1415" spans="2:6" x14ac:dyDescent="0.3">
      <c r="B1415" t="s">
        <v>8219</v>
      </c>
      <c r="C1415">
        <v>73</v>
      </c>
      <c r="E1415" t="s">
        <v>8221</v>
      </c>
      <c r="F1415">
        <v>0</v>
      </c>
    </row>
    <row r="1416" spans="2:6" x14ac:dyDescent="0.3">
      <c r="B1416" t="s">
        <v>8219</v>
      </c>
      <c r="C1416">
        <v>3</v>
      </c>
      <c r="E1416" t="s">
        <v>8221</v>
      </c>
      <c r="F1416">
        <v>12</v>
      </c>
    </row>
    <row r="1417" spans="2:6" x14ac:dyDescent="0.3">
      <c r="B1417" t="s">
        <v>8219</v>
      </c>
      <c r="C1417">
        <v>20</v>
      </c>
      <c r="E1417" t="s">
        <v>8221</v>
      </c>
      <c r="F1417">
        <v>14</v>
      </c>
    </row>
    <row r="1418" spans="2:6" x14ac:dyDescent="0.3">
      <c r="B1418" t="s">
        <v>8219</v>
      </c>
      <c r="C1418">
        <v>21</v>
      </c>
      <c r="E1418" t="s">
        <v>8221</v>
      </c>
      <c r="F1418">
        <v>1</v>
      </c>
    </row>
    <row r="1419" spans="2:6" x14ac:dyDescent="0.3">
      <c r="B1419" t="s">
        <v>8219</v>
      </c>
      <c r="C1419">
        <v>94</v>
      </c>
      <c r="E1419" t="s">
        <v>8221</v>
      </c>
      <c r="F1419">
        <v>14</v>
      </c>
    </row>
    <row r="1420" spans="2:6" x14ac:dyDescent="0.3">
      <c r="B1420" t="s">
        <v>8219</v>
      </c>
      <c r="C1420">
        <v>139</v>
      </c>
      <c r="E1420" t="s">
        <v>8221</v>
      </c>
      <c r="F1420">
        <v>4</v>
      </c>
    </row>
    <row r="1421" spans="2:6" x14ac:dyDescent="0.3">
      <c r="B1421" t="s">
        <v>8219</v>
      </c>
      <c r="C1421">
        <v>130</v>
      </c>
      <c r="E1421" t="s">
        <v>8221</v>
      </c>
      <c r="F1421">
        <v>2</v>
      </c>
    </row>
    <row r="1422" spans="2:6" x14ac:dyDescent="0.3">
      <c r="B1422" t="s">
        <v>8219</v>
      </c>
      <c r="C1422">
        <v>31</v>
      </c>
      <c r="E1422" t="s">
        <v>8221</v>
      </c>
      <c r="F1422">
        <v>1</v>
      </c>
    </row>
    <row r="1423" spans="2:6" x14ac:dyDescent="0.3">
      <c r="B1423" t="s">
        <v>8219</v>
      </c>
      <c r="C1423">
        <v>13</v>
      </c>
      <c r="E1423" t="s">
        <v>8221</v>
      </c>
      <c r="F1423">
        <v>2</v>
      </c>
    </row>
    <row r="1424" spans="2:6" x14ac:dyDescent="0.3">
      <c r="B1424" t="s">
        <v>8219</v>
      </c>
      <c r="C1424">
        <v>90</v>
      </c>
      <c r="E1424" t="s">
        <v>8221</v>
      </c>
      <c r="F1424">
        <v>1</v>
      </c>
    </row>
    <row r="1425" spans="2:6" x14ac:dyDescent="0.3">
      <c r="B1425" t="s">
        <v>8219</v>
      </c>
      <c r="C1425">
        <v>141</v>
      </c>
      <c r="E1425" t="s">
        <v>8221</v>
      </c>
      <c r="F1425">
        <v>1</v>
      </c>
    </row>
    <row r="1426" spans="2:6" x14ac:dyDescent="0.3">
      <c r="B1426" t="s">
        <v>8219</v>
      </c>
      <c r="C1426">
        <v>23</v>
      </c>
      <c r="E1426" t="s">
        <v>8221</v>
      </c>
      <c r="F1426">
        <v>4</v>
      </c>
    </row>
    <row r="1427" spans="2:6" x14ac:dyDescent="0.3">
      <c r="B1427" t="s">
        <v>8219</v>
      </c>
      <c r="C1427">
        <v>18</v>
      </c>
      <c r="E1427" t="s">
        <v>8221</v>
      </c>
      <c r="F1427">
        <v>3</v>
      </c>
    </row>
    <row r="1428" spans="2:6" x14ac:dyDescent="0.3">
      <c r="B1428" t="s">
        <v>8219</v>
      </c>
      <c r="C1428">
        <v>76</v>
      </c>
      <c r="E1428" t="s">
        <v>8221</v>
      </c>
      <c r="F1428">
        <v>38</v>
      </c>
    </row>
    <row r="1429" spans="2:6" x14ac:dyDescent="0.3">
      <c r="B1429" t="s">
        <v>8219</v>
      </c>
      <c r="C1429">
        <v>93</v>
      </c>
      <c r="E1429" t="s">
        <v>8221</v>
      </c>
      <c r="F1429">
        <v>4</v>
      </c>
    </row>
    <row r="1430" spans="2:6" x14ac:dyDescent="0.3">
      <c r="B1430" t="s">
        <v>8219</v>
      </c>
      <c r="C1430">
        <v>69</v>
      </c>
      <c r="E1430" t="s">
        <v>8221</v>
      </c>
      <c r="F1430">
        <v>0</v>
      </c>
    </row>
    <row r="1431" spans="2:6" x14ac:dyDescent="0.3">
      <c r="B1431" t="s">
        <v>8219</v>
      </c>
      <c r="C1431">
        <v>21</v>
      </c>
      <c r="E1431" t="s">
        <v>8221</v>
      </c>
      <c r="F1431">
        <v>2</v>
      </c>
    </row>
    <row r="1432" spans="2:6" x14ac:dyDescent="0.3">
      <c r="B1432" t="s">
        <v>8219</v>
      </c>
      <c r="C1432">
        <v>57</v>
      </c>
      <c r="E1432" t="s">
        <v>8221</v>
      </c>
      <c r="F1432">
        <v>0</v>
      </c>
    </row>
    <row r="1433" spans="2:6" x14ac:dyDescent="0.3">
      <c r="B1433" t="s">
        <v>8219</v>
      </c>
      <c r="C1433">
        <v>108</v>
      </c>
      <c r="E1433" t="s">
        <v>8221</v>
      </c>
      <c r="F1433">
        <v>1</v>
      </c>
    </row>
    <row r="1434" spans="2:6" x14ac:dyDescent="0.3">
      <c r="B1434" t="s">
        <v>8219</v>
      </c>
      <c r="C1434">
        <v>83</v>
      </c>
      <c r="E1434" t="s">
        <v>8221</v>
      </c>
      <c r="F1434">
        <v>7</v>
      </c>
    </row>
    <row r="1435" spans="2:6" x14ac:dyDescent="0.3">
      <c r="B1435" t="s">
        <v>8219</v>
      </c>
      <c r="C1435">
        <v>96</v>
      </c>
      <c r="E1435" t="s">
        <v>8221</v>
      </c>
      <c r="F1435">
        <v>2</v>
      </c>
    </row>
    <row r="1436" spans="2:6" x14ac:dyDescent="0.3">
      <c r="B1436" t="s">
        <v>8219</v>
      </c>
      <c r="C1436">
        <v>64</v>
      </c>
      <c r="E1436" t="s">
        <v>8221</v>
      </c>
      <c r="F1436">
        <v>4</v>
      </c>
    </row>
    <row r="1437" spans="2:6" x14ac:dyDescent="0.3">
      <c r="B1437" t="s">
        <v>8219</v>
      </c>
      <c r="C1437">
        <v>14</v>
      </c>
      <c r="E1437" t="s">
        <v>8221</v>
      </c>
      <c r="F1437">
        <v>4</v>
      </c>
    </row>
    <row r="1438" spans="2:6" x14ac:dyDescent="0.3">
      <c r="B1438" t="s">
        <v>8219</v>
      </c>
      <c r="C1438">
        <v>169</v>
      </c>
      <c r="E1438" t="s">
        <v>8221</v>
      </c>
      <c r="F1438">
        <v>3</v>
      </c>
    </row>
    <row r="1439" spans="2:6" x14ac:dyDescent="0.3">
      <c r="B1439" t="s">
        <v>8219</v>
      </c>
      <c r="C1439">
        <v>33</v>
      </c>
      <c r="E1439" t="s">
        <v>8221</v>
      </c>
      <c r="F1439">
        <v>2</v>
      </c>
    </row>
    <row r="1440" spans="2:6" x14ac:dyDescent="0.3">
      <c r="B1440" t="s">
        <v>8219</v>
      </c>
      <c r="C1440">
        <v>102</v>
      </c>
      <c r="E1440" t="s">
        <v>8221</v>
      </c>
      <c r="F1440">
        <v>197</v>
      </c>
    </row>
    <row r="1441" spans="2:6" x14ac:dyDescent="0.3">
      <c r="B1441" t="s">
        <v>8219</v>
      </c>
      <c r="C1441">
        <v>104</v>
      </c>
      <c r="E1441" t="s">
        <v>8221</v>
      </c>
      <c r="F1441">
        <v>0</v>
      </c>
    </row>
    <row r="1442" spans="2:6" x14ac:dyDescent="0.3">
      <c r="B1442" t="s">
        <v>8219</v>
      </c>
      <c r="C1442">
        <v>20</v>
      </c>
      <c r="E1442" t="s">
        <v>8221</v>
      </c>
      <c r="F1442">
        <v>1</v>
      </c>
    </row>
    <row r="1443" spans="2:6" x14ac:dyDescent="0.3">
      <c r="B1443" t="s">
        <v>8219</v>
      </c>
      <c r="C1443">
        <v>35</v>
      </c>
      <c r="E1443" t="s">
        <v>8221</v>
      </c>
      <c r="F1443">
        <v>4</v>
      </c>
    </row>
    <row r="1444" spans="2:6" x14ac:dyDescent="0.3">
      <c r="B1444" t="s">
        <v>8219</v>
      </c>
      <c r="C1444">
        <v>94</v>
      </c>
      <c r="E1444" t="s">
        <v>8221</v>
      </c>
      <c r="F1444">
        <v>0</v>
      </c>
    </row>
    <row r="1445" spans="2:6" x14ac:dyDescent="0.3">
      <c r="B1445" t="s">
        <v>8219</v>
      </c>
      <c r="C1445">
        <v>14</v>
      </c>
      <c r="E1445" t="s">
        <v>8221</v>
      </c>
      <c r="F1445">
        <v>7</v>
      </c>
    </row>
    <row r="1446" spans="2:6" x14ac:dyDescent="0.3">
      <c r="B1446" t="s">
        <v>8219</v>
      </c>
      <c r="C1446">
        <v>15</v>
      </c>
      <c r="E1446" t="s">
        <v>8221</v>
      </c>
      <c r="F1446">
        <v>11</v>
      </c>
    </row>
    <row r="1447" spans="2:6" x14ac:dyDescent="0.3">
      <c r="B1447" t="s">
        <v>8219</v>
      </c>
      <c r="C1447">
        <v>51</v>
      </c>
      <c r="E1447" t="s">
        <v>8221</v>
      </c>
      <c r="F1447">
        <v>0</v>
      </c>
    </row>
    <row r="1448" spans="2:6" x14ac:dyDescent="0.3">
      <c r="B1448" t="s">
        <v>8219</v>
      </c>
      <c r="C1448">
        <v>19</v>
      </c>
      <c r="E1448" t="s">
        <v>8221</v>
      </c>
      <c r="F1448">
        <v>6</v>
      </c>
    </row>
    <row r="1449" spans="2:6" x14ac:dyDescent="0.3">
      <c r="B1449" t="s">
        <v>8219</v>
      </c>
      <c r="C1449">
        <v>23</v>
      </c>
      <c r="E1449" t="s">
        <v>8221</v>
      </c>
      <c r="F1449">
        <v>0</v>
      </c>
    </row>
    <row r="1450" spans="2:6" x14ac:dyDescent="0.3">
      <c r="B1450" t="s">
        <v>8219</v>
      </c>
      <c r="C1450">
        <v>97</v>
      </c>
      <c r="E1450" t="s">
        <v>8221</v>
      </c>
      <c r="F1450">
        <v>7</v>
      </c>
    </row>
    <row r="1451" spans="2:6" x14ac:dyDescent="0.3">
      <c r="B1451" t="s">
        <v>8219</v>
      </c>
      <c r="C1451">
        <v>76</v>
      </c>
      <c r="E1451" t="s">
        <v>8221</v>
      </c>
      <c r="F1451">
        <v>94</v>
      </c>
    </row>
    <row r="1452" spans="2:6" x14ac:dyDescent="0.3">
      <c r="B1452" t="s">
        <v>8219</v>
      </c>
      <c r="C1452">
        <v>11</v>
      </c>
      <c r="E1452" t="s">
        <v>8221</v>
      </c>
      <c r="F1452">
        <v>2</v>
      </c>
    </row>
    <row r="1453" spans="2:6" x14ac:dyDescent="0.3">
      <c r="B1453" t="s">
        <v>8219</v>
      </c>
      <c r="C1453">
        <v>52</v>
      </c>
      <c r="E1453" t="s">
        <v>8221</v>
      </c>
      <c r="F1453">
        <v>25</v>
      </c>
    </row>
    <row r="1454" spans="2:6" x14ac:dyDescent="0.3">
      <c r="B1454" t="s">
        <v>8219</v>
      </c>
      <c r="C1454">
        <v>95</v>
      </c>
      <c r="E1454" t="s">
        <v>8221</v>
      </c>
      <c r="F1454">
        <v>17</v>
      </c>
    </row>
    <row r="1455" spans="2:6" x14ac:dyDescent="0.3">
      <c r="B1455" t="s">
        <v>8219</v>
      </c>
      <c r="C1455">
        <v>35</v>
      </c>
      <c r="E1455" t="s">
        <v>8221</v>
      </c>
      <c r="F1455">
        <v>2</v>
      </c>
    </row>
    <row r="1456" spans="2:6" x14ac:dyDescent="0.3">
      <c r="B1456" t="s">
        <v>8219</v>
      </c>
      <c r="C1456">
        <v>21</v>
      </c>
      <c r="E1456" t="s">
        <v>8221</v>
      </c>
      <c r="F1456">
        <v>4</v>
      </c>
    </row>
    <row r="1457" spans="2:6" x14ac:dyDescent="0.3">
      <c r="B1457" t="s">
        <v>8219</v>
      </c>
      <c r="C1457">
        <v>93</v>
      </c>
      <c r="E1457" t="s">
        <v>8221</v>
      </c>
      <c r="F1457">
        <v>5</v>
      </c>
    </row>
    <row r="1458" spans="2:6" x14ac:dyDescent="0.3">
      <c r="B1458" t="s">
        <v>8219</v>
      </c>
      <c r="C1458">
        <v>11</v>
      </c>
      <c r="E1458" t="s">
        <v>8221</v>
      </c>
      <c r="F1458">
        <v>2</v>
      </c>
    </row>
    <row r="1459" spans="2:6" x14ac:dyDescent="0.3">
      <c r="B1459" t="s">
        <v>8219</v>
      </c>
      <c r="C1459">
        <v>21</v>
      </c>
      <c r="E1459" t="s">
        <v>8221</v>
      </c>
      <c r="F1459">
        <v>2</v>
      </c>
    </row>
    <row r="1460" spans="2:6" x14ac:dyDescent="0.3">
      <c r="B1460" t="s">
        <v>8219</v>
      </c>
      <c r="C1460">
        <v>54</v>
      </c>
      <c r="E1460" t="s">
        <v>8221</v>
      </c>
      <c r="F1460">
        <v>3</v>
      </c>
    </row>
    <row r="1461" spans="2:6" x14ac:dyDescent="0.3">
      <c r="B1461" t="s">
        <v>8219</v>
      </c>
      <c r="C1461">
        <v>31</v>
      </c>
      <c r="E1461" t="s">
        <v>8221</v>
      </c>
      <c r="F1461">
        <v>0</v>
      </c>
    </row>
    <row r="1462" spans="2:6" x14ac:dyDescent="0.3">
      <c r="B1462" t="s">
        <v>8219</v>
      </c>
      <c r="C1462">
        <v>132</v>
      </c>
      <c r="E1462" t="s">
        <v>8221</v>
      </c>
      <c r="F1462">
        <v>4</v>
      </c>
    </row>
    <row r="1463" spans="2:6" x14ac:dyDescent="0.3">
      <c r="B1463" t="s">
        <v>8219</v>
      </c>
      <c r="C1463">
        <v>3</v>
      </c>
      <c r="E1463" t="s">
        <v>8221</v>
      </c>
      <c r="F1463">
        <v>1</v>
      </c>
    </row>
    <row r="1464" spans="2:6" x14ac:dyDescent="0.3">
      <c r="B1464" t="s">
        <v>8219</v>
      </c>
      <c r="C1464">
        <v>6</v>
      </c>
      <c r="E1464" t="s">
        <v>8221</v>
      </c>
      <c r="F1464">
        <v>12</v>
      </c>
    </row>
    <row r="1465" spans="2:6" x14ac:dyDescent="0.3">
      <c r="B1465" t="s">
        <v>8219</v>
      </c>
      <c r="C1465">
        <v>10</v>
      </c>
      <c r="E1465" t="s">
        <v>8221</v>
      </c>
      <c r="F1465">
        <v>4</v>
      </c>
    </row>
    <row r="1466" spans="2:6" x14ac:dyDescent="0.3">
      <c r="B1466" t="s">
        <v>8219</v>
      </c>
      <c r="C1466">
        <v>147</v>
      </c>
      <c r="E1466" t="s">
        <v>8221</v>
      </c>
      <c r="F1466">
        <v>91</v>
      </c>
    </row>
    <row r="1467" spans="2:6" x14ac:dyDescent="0.3">
      <c r="B1467" t="s">
        <v>8219</v>
      </c>
      <c r="C1467">
        <v>199</v>
      </c>
      <c r="E1467" t="s">
        <v>8221</v>
      </c>
      <c r="F1467">
        <v>1</v>
      </c>
    </row>
    <row r="1468" spans="2:6" x14ac:dyDescent="0.3">
      <c r="B1468" t="s">
        <v>8219</v>
      </c>
      <c r="C1468">
        <v>50</v>
      </c>
      <c r="E1468" t="s">
        <v>8221</v>
      </c>
      <c r="F1468">
        <v>1</v>
      </c>
    </row>
    <row r="1469" spans="2:6" x14ac:dyDescent="0.3">
      <c r="B1469" t="s">
        <v>8219</v>
      </c>
      <c r="C1469">
        <v>21</v>
      </c>
      <c r="E1469" t="s">
        <v>8221</v>
      </c>
      <c r="F1469">
        <v>0</v>
      </c>
    </row>
    <row r="1470" spans="2:6" x14ac:dyDescent="0.3">
      <c r="B1470" t="s">
        <v>8219</v>
      </c>
      <c r="C1470">
        <v>24</v>
      </c>
      <c r="E1470" t="s">
        <v>8221</v>
      </c>
      <c r="F1470">
        <v>13</v>
      </c>
    </row>
    <row r="1471" spans="2:6" x14ac:dyDescent="0.3">
      <c r="B1471" t="s">
        <v>8219</v>
      </c>
      <c r="C1471">
        <v>32</v>
      </c>
      <c r="E1471" t="s">
        <v>8221</v>
      </c>
      <c r="F1471">
        <v>2</v>
      </c>
    </row>
    <row r="1472" spans="2:6" x14ac:dyDescent="0.3">
      <c r="B1472" t="s">
        <v>8219</v>
      </c>
      <c r="C1472">
        <v>62</v>
      </c>
      <c r="E1472" t="s">
        <v>8221</v>
      </c>
      <c r="F1472">
        <v>0</v>
      </c>
    </row>
    <row r="1473" spans="2:6" x14ac:dyDescent="0.3">
      <c r="B1473" t="s">
        <v>8219</v>
      </c>
      <c r="C1473">
        <v>9</v>
      </c>
      <c r="E1473" t="s">
        <v>8221</v>
      </c>
      <c r="F1473">
        <v>21</v>
      </c>
    </row>
    <row r="1474" spans="2:6" x14ac:dyDescent="0.3">
      <c r="B1474" t="s">
        <v>8219</v>
      </c>
      <c r="C1474">
        <v>38</v>
      </c>
      <c r="E1474" t="s">
        <v>8221</v>
      </c>
      <c r="F1474">
        <v>9</v>
      </c>
    </row>
    <row r="1475" spans="2:6" x14ac:dyDescent="0.3">
      <c r="B1475" t="s">
        <v>8219</v>
      </c>
      <c r="C1475">
        <v>54</v>
      </c>
      <c r="E1475" t="s">
        <v>8221</v>
      </c>
      <c r="F1475">
        <v>6</v>
      </c>
    </row>
    <row r="1476" spans="2:6" x14ac:dyDescent="0.3">
      <c r="B1476" t="s">
        <v>8219</v>
      </c>
      <c r="C1476">
        <v>37</v>
      </c>
      <c r="E1476" t="s">
        <v>8221</v>
      </c>
      <c r="F1476">
        <v>4</v>
      </c>
    </row>
    <row r="1477" spans="2:6" x14ac:dyDescent="0.3">
      <c r="B1477" t="s">
        <v>8219</v>
      </c>
      <c r="C1477">
        <v>39</v>
      </c>
      <c r="E1477" t="s">
        <v>8221</v>
      </c>
      <c r="F1477">
        <v>7</v>
      </c>
    </row>
    <row r="1478" spans="2:6" x14ac:dyDescent="0.3">
      <c r="B1478" t="s">
        <v>8219</v>
      </c>
      <c r="C1478">
        <v>34</v>
      </c>
      <c r="E1478" t="s">
        <v>8221</v>
      </c>
      <c r="F1478">
        <v>5</v>
      </c>
    </row>
    <row r="1479" spans="2:6" x14ac:dyDescent="0.3">
      <c r="B1479" t="s">
        <v>8219</v>
      </c>
      <c r="C1479">
        <v>55</v>
      </c>
      <c r="E1479" t="s">
        <v>8221</v>
      </c>
      <c r="F1479">
        <v>0</v>
      </c>
    </row>
    <row r="1480" spans="2:6" x14ac:dyDescent="0.3">
      <c r="B1480" t="s">
        <v>8219</v>
      </c>
      <c r="C1480">
        <v>32</v>
      </c>
      <c r="E1480" t="s">
        <v>8221</v>
      </c>
      <c r="F1480">
        <v>3</v>
      </c>
    </row>
    <row r="1481" spans="2:6" x14ac:dyDescent="0.3">
      <c r="B1481" t="s">
        <v>8219</v>
      </c>
      <c r="C1481">
        <v>25</v>
      </c>
      <c r="E1481" t="s">
        <v>8221</v>
      </c>
      <c r="F1481">
        <v>9</v>
      </c>
    </row>
    <row r="1482" spans="2:6" x14ac:dyDescent="0.3">
      <c r="B1482" t="s">
        <v>8219</v>
      </c>
      <c r="C1482">
        <v>33</v>
      </c>
      <c r="E1482" t="s">
        <v>8221</v>
      </c>
      <c r="F1482">
        <v>6</v>
      </c>
    </row>
    <row r="1483" spans="2:6" x14ac:dyDescent="0.3">
      <c r="B1483" t="s">
        <v>8219</v>
      </c>
      <c r="C1483">
        <v>108</v>
      </c>
      <c r="E1483" t="s">
        <v>8221</v>
      </c>
      <c r="F1483">
        <v>4</v>
      </c>
    </row>
    <row r="1484" spans="2:6" x14ac:dyDescent="0.3">
      <c r="B1484" t="s">
        <v>8219</v>
      </c>
      <c r="C1484">
        <v>20</v>
      </c>
      <c r="E1484" t="s">
        <v>8221</v>
      </c>
      <c r="F1484">
        <v>1</v>
      </c>
    </row>
    <row r="1485" spans="2:6" x14ac:dyDescent="0.3">
      <c r="B1485" t="s">
        <v>8219</v>
      </c>
      <c r="C1485">
        <v>98</v>
      </c>
      <c r="E1485" t="s">
        <v>8221</v>
      </c>
      <c r="F1485">
        <v>17</v>
      </c>
    </row>
    <row r="1486" spans="2:6" x14ac:dyDescent="0.3">
      <c r="B1486" t="s">
        <v>8219</v>
      </c>
      <c r="C1486">
        <v>196</v>
      </c>
      <c r="E1486" t="s">
        <v>8221</v>
      </c>
      <c r="F1486">
        <v>1</v>
      </c>
    </row>
    <row r="1487" spans="2:6" x14ac:dyDescent="0.3">
      <c r="B1487" t="s">
        <v>8219</v>
      </c>
      <c r="C1487">
        <v>39</v>
      </c>
      <c r="E1487" t="s">
        <v>8221</v>
      </c>
      <c r="F1487">
        <v>13</v>
      </c>
    </row>
    <row r="1488" spans="2:6" x14ac:dyDescent="0.3">
      <c r="B1488" t="s">
        <v>8219</v>
      </c>
      <c r="C1488">
        <v>128</v>
      </c>
      <c r="E1488" t="s">
        <v>8221</v>
      </c>
      <c r="F1488">
        <v>6</v>
      </c>
    </row>
    <row r="1489" spans="2:6" x14ac:dyDescent="0.3">
      <c r="B1489" t="s">
        <v>8219</v>
      </c>
      <c r="C1489">
        <v>71</v>
      </c>
      <c r="E1489" t="s">
        <v>8221</v>
      </c>
      <c r="F1489">
        <v>0</v>
      </c>
    </row>
    <row r="1490" spans="2:6" x14ac:dyDescent="0.3">
      <c r="B1490" t="s">
        <v>8219</v>
      </c>
      <c r="C1490">
        <v>47</v>
      </c>
      <c r="E1490" t="s">
        <v>8221</v>
      </c>
      <c r="F1490">
        <v>2</v>
      </c>
    </row>
    <row r="1491" spans="2:6" x14ac:dyDescent="0.3">
      <c r="B1491" t="s">
        <v>8219</v>
      </c>
      <c r="C1491">
        <v>17</v>
      </c>
      <c r="E1491" t="s">
        <v>8221</v>
      </c>
      <c r="F1491">
        <v>2</v>
      </c>
    </row>
    <row r="1492" spans="2:6" x14ac:dyDescent="0.3">
      <c r="B1492" t="s">
        <v>8219</v>
      </c>
      <c r="C1492">
        <v>91</v>
      </c>
      <c r="E1492" t="s">
        <v>8221</v>
      </c>
      <c r="F1492">
        <v>21</v>
      </c>
    </row>
    <row r="1493" spans="2:6" x14ac:dyDescent="0.3">
      <c r="B1493" t="s">
        <v>8219</v>
      </c>
      <c r="C1493">
        <v>43</v>
      </c>
      <c r="E1493" t="s">
        <v>8221</v>
      </c>
      <c r="F1493">
        <v>13</v>
      </c>
    </row>
    <row r="1494" spans="2:6" x14ac:dyDescent="0.3">
      <c r="B1494" t="s">
        <v>8219</v>
      </c>
      <c r="C1494">
        <v>17</v>
      </c>
      <c r="E1494" t="s">
        <v>8221</v>
      </c>
      <c r="F1494">
        <v>0</v>
      </c>
    </row>
    <row r="1495" spans="2:6" x14ac:dyDescent="0.3">
      <c r="B1495" t="s">
        <v>8219</v>
      </c>
      <c r="C1495">
        <v>33</v>
      </c>
      <c r="E1495" t="s">
        <v>8221</v>
      </c>
      <c r="F1495">
        <v>6</v>
      </c>
    </row>
    <row r="1496" spans="2:6" x14ac:dyDescent="0.3">
      <c r="B1496" t="s">
        <v>8219</v>
      </c>
      <c r="C1496">
        <v>87</v>
      </c>
      <c r="E1496" t="s">
        <v>8221</v>
      </c>
      <c r="F1496">
        <v>0</v>
      </c>
    </row>
    <row r="1497" spans="2:6" x14ac:dyDescent="0.3">
      <c r="B1497" t="s">
        <v>8219</v>
      </c>
      <c r="C1497">
        <v>113</v>
      </c>
      <c r="E1497" t="s">
        <v>8221</v>
      </c>
      <c r="F1497">
        <v>1</v>
      </c>
    </row>
    <row r="1498" spans="2:6" x14ac:dyDescent="0.3">
      <c r="B1498" t="s">
        <v>8219</v>
      </c>
      <c r="C1498">
        <v>14</v>
      </c>
      <c r="E1498" t="s">
        <v>8221</v>
      </c>
      <c r="F1498">
        <v>0</v>
      </c>
    </row>
    <row r="1499" spans="2:6" x14ac:dyDescent="0.3">
      <c r="B1499" t="s">
        <v>8219</v>
      </c>
      <c r="C1499">
        <v>30</v>
      </c>
      <c r="E1499" t="s">
        <v>8221</v>
      </c>
      <c r="F1499">
        <v>12</v>
      </c>
    </row>
    <row r="1500" spans="2:6" x14ac:dyDescent="0.3">
      <c r="B1500" t="s">
        <v>8219</v>
      </c>
      <c r="C1500">
        <v>16</v>
      </c>
      <c r="E1500" t="s">
        <v>8221</v>
      </c>
      <c r="F1500">
        <v>2</v>
      </c>
    </row>
    <row r="1501" spans="2:6" x14ac:dyDescent="0.3">
      <c r="B1501" t="s">
        <v>8219</v>
      </c>
      <c r="C1501">
        <v>46</v>
      </c>
      <c r="E1501" t="s">
        <v>8221</v>
      </c>
      <c r="F1501">
        <v>6</v>
      </c>
    </row>
    <row r="1502" spans="2:6" x14ac:dyDescent="0.3">
      <c r="B1502" t="s">
        <v>8219</v>
      </c>
      <c r="C1502">
        <v>24</v>
      </c>
      <c r="E1502" t="s">
        <v>8221</v>
      </c>
      <c r="F1502">
        <v>1</v>
      </c>
    </row>
    <row r="1503" spans="2:6" x14ac:dyDescent="0.3">
      <c r="B1503" t="s">
        <v>8219</v>
      </c>
      <c r="C1503">
        <v>97</v>
      </c>
      <c r="E1503" t="s">
        <v>8221</v>
      </c>
      <c r="F1503">
        <v>1</v>
      </c>
    </row>
    <row r="1504" spans="2:6" x14ac:dyDescent="0.3">
      <c r="B1504" t="s">
        <v>8219</v>
      </c>
      <c r="C1504">
        <v>59</v>
      </c>
      <c r="E1504" t="s">
        <v>8221</v>
      </c>
      <c r="F1504">
        <v>5</v>
      </c>
    </row>
    <row r="1505" spans="2:6" x14ac:dyDescent="0.3">
      <c r="B1505" t="s">
        <v>8219</v>
      </c>
      <c r="C1505">
        <v>1095</v>
      </c>
      <c r="E1505" t="s">
        <v>8221</v>
      </c>
      <c r="F1505">
        <v>0</v>
      </c>
    </row>
    <row r="1506" spans="2:6" x14ac:dyDescent="0.3">
      <c r="B1506" t="s">
        <v>8219</v>
      </c>
      <c r="C1506">
        <v>218</v>
      </c>
      <c r="E1506" t="s">
        <v>8221</v>
      </c>
      <c r="F1506">
        <v>3</v>
      </c>
    </row>
    <row r="1507" spans="2:6" x14ac:dyDescent="0.3">
      <c r="B1507" t="s">
        <v>8219</v>
      </c>
      <c r="C1507">
        <v>111</v>
      </c>
      <c r="E1507" t="s">
        <v>8221</v>
      </c>
      <c r="F1507">
        <v>8</v>
      </c>
    </row>
    <row r="1508" spans="2:6" x14ac:dyDescent="0.3">
      <c r="B1508" t="s">
        <v>8219</v>
      </c>
      <c r="C1508">
        <v>56</v>
      </c>
      <c r="E1508" t="s">
        <v>8221</v>
      </c>
      <c r="F1508">
        <v>3</v>
      </c>
    </row>
    <row r="1509" spans="2:6" x14ac:dyDescent="0.3">
      <c r="B1509" t="s">
        <v>8219</v>
      </c>
      <c r="C1509">
        <v>265</v>
      </c>
      <c r="E1509" t="s">
        <v>8221</v>
      </c>
      <c r="F1509">
        <v>8</v>
      </c>
    </row>
    <row r="1510" spans="2:6" x14ac:dyDescent="0.3">
      <c r="B1510" t="s">
        <v>8219</v>
      </c>
      <c r="C1510">
        <v>28</v>
      </c>
      <c r="E1510" t="s">
        <v>8221</v>
      </c>
      <c r="F1510">
        <v>1</v>
      </c>
    </row>
    <row r="1511" spans="2:6" x14ac:dyDescent="0.3">
      <c r="B1511" t="s">
        <v>8219</v>
      </c>
      <c r="C1511">
        <v>364</v>
      </c>
      <c r="E1511" t="s">
        <v>8221</v>
      </c>
      <c r="F1511">
        <v>4</v>
      </c>
    </row>
    <row r="1512" spans="2:6" x14ac:dyDescent="0.3">
      <c r="B1512" t="s">
        <v>8219</v>
      </c>
      <c r="C1512">
        <v>27</v>
      </c>
      <c r="E1512" t="s">
        <v>8221</v>
      </c>
      <c r="F1512">
        <v>8</v>
      </c>
    </row>
    <row r="1513" spans="2:6" x14ac:dyDescent="0.3">
      <c r="B1513" t="s">
        <v>8219</v>
      </c>
      <c r="C1513">
        <v>93</v>
      </c>
      <c r="E1513" t="s">
        <v>8221</v>
      </c>
      <c r="F1513">
        <v>1</v>
      </c>
    </row>
    <row r="1514" spans="2:6" x14ac:dyDescent="0.3">
      <c r="B1514" t="s">
        <v>8219</v>
      </c>
      <c r="C1514">
        <v>64</v>
      </c>
      <c r="E1514" t="s">
        <v>8221</v>
      </c>
      <c r="F1514">
        <v>5</v>
      </c>
    </row>
    <row r="1515" spans="2:6" x14ac:dyDescent="0.3">
      <c r="B1515" t="s">
        <v>8219</v>
      </c>
      <c r="C1515">
        <v>22</v>
      </c>
      <c r="E1515" t="s">
        <v>8221</v>
      </c>
      <c r="F1515">
        <v>0</v>
      </c>
    </row>
    <row r="1516" spans="2:6" x14ac:dyDescent="0.3">
      <c r="B1516" t="s">
        <v>8219</v>
      </c>
      <c r="C1516">
        <v>59</v>
      </c>
      <c r="E1516" t="s">
        <v>8221</v>
      </c>
      <c r="F1516">
        <v>0</v>
      </c>
    </row>
    <row r="1517" spans="2:6" x14ac:dyDescent="0.3">
      <c r="B1517" t="s">
        <v>8219</v>
      </c>
      <c r="C1517">
        <v>249</v>
      </c>
      <c r="E1517" t="s">
        <v>8221</v>
      </c>
      <c r="F1517">
        <v>1</v>
      </c>
    </row>
    <row r="1518" spans="2:6" x14ac:dyDescent="0.3">
      <c r="B1518" t="s">
        <v>8219</v>
      </c>
      <c r="C1518">
        <v>392</v>
      </c>
      <c r="E1518" t="s">
        <v>8221</v>
      </c>
      <c r="F1518">
        <v>0</v>
      </c>
    </row>
    <row r="1519" spans="2:6" x14ac:dyDescent="0.3">
      <c r="B1519" t="s">
        <v>8219</v>
      </c>
      <c r="C1519">
        <v>115</v>
      </c>
      <c r="E1519" t="s">
        <v>8221</v>
      </c>
      <c r="F1519">
        <v>0</v>
      </c>
    </row>
    <row r="1520" spans="2:6" x14ac:dyDescent="0.3">
      <c r="B1520" t="s">
        <v>8219</v>
      </c>
      <c r="C1520">
        <v>433</v>
      </c>
      <c r="E1520" t="s">
        <v>8221</v>
      </c>
      <c r="F1520">
        <v>6</v>
      </c>
    </row>
    <row r="1521" spans="2:6" x14ac:dyDescent="0.3">
      <c r="B1521" t="s">
        <v>8219</v>
      </c>
      <c r="C1521">
        <v>20</v>
      </c>
      <c r="E1521" t="s">
        <v>8221</v>
      </c>
      <c r="F1521">
        <v>6</v>
      </c>
    </row>
    <row r="1522" spans="2:6" x14ac:dyDescent="0.3">
      <c r="B1522" t="s">
        <v>8219</v>
      </c>
      <c r="C1522">
        <v>8</v>
      </c>
      <c r="E1522" t="s">
        <v>8221</v>
      </c>
      <c r="F1522">
        <v>14</v>
      </c>
    </row>
    <row r="1523" spans="2:6" x14ac:dyDescent="0.3">
      <c r="B1523" t="s">
        <v>8219</v>
      </c>
      <c r="C1523">
        <v>175</v>
      </c>
      <c r="E1523" t="s">
        <v>8221</v>
      </c>
      <c r="F1523">
        <v>6</v>
      </c>
    </row>
    <row r="1524" spans="2:6" x14ac:dyDescent="0.3">
      <c r="B1524" t="s">
        <v>8219</v>
      </c>
      <c r="C1524">
        <v>104</v>
      </c>
      <c r="E1524" t="s">
        <v>8221</v>
      </c>
      <c r="F1524">
        <v>33</v>
      </c>
    </row>
    <row r="1525" spans="2:6" x14ac:dyDescent="0.3">
      <c r="B1525" t="s">
        <v>8219</v>
      </c>
      <c r="C1525">
        <v>17</v>
      </c>
      <c r="E1525" t="s">
        <v>8221</v>
      </c>
      <c r="F1525">
        <v>4</v>
      </c>
    </row>
    <row r="1526" spans="2:6" x14ac:dyDescent="0.3">
      <c r="B1526" t="s">
        <v>8219</v>
      </c>
      <c r="C1526">
        <v>277</v>
      </c>
      <c r="E1526" t="s">
        <v>8221</v>
      </c>
      <c r="F1526">
        <v>1</v>
      </c>
    </row>
    <row r="1527" spans="2:6" x14ac:dyDescent="0.3">
      <c r="B1527" t="s">
        <v>8219</v>
      </c>
      <c r="C1527">
        <v>118</v>
      </c>
      <c r="E1527" t="s">
        <v>8221</v>
      </c>
      <c r="F1527">
        <v>0</v>
      </c>
    </row>
    <row r="1528" spans="2:6" x14ac:dyDescent="0.3">
      <c r="B1528" t="s">
        <v>8219</v>
      </c>
      <c r="C1528">
        <v>97</v>
      </c>
      <c r="E1528" t="s">
        <v>8221</v>
      </c>
      <c r="F1528">
        <v>6</v>
      </c>
    </row>
    <row r="1529" spans="2:6" x14ac:dyDescent="0.3">
      <c r="B1529" t="s">
        <v>8219</v>
      </c>
      <c r="C1529">
        <v>20</v>
      </c>
      <c r="E1529" t="s">
        <v>8221</v>
      </c>
      <c r="F1529">
        <v>6</v>
      </c>
    </row>
    <row r="1530" spans="2:6" x14ac:dyDescent="0.3">
      <c r="B1530" t="s">
        <v>8219</v>
      </c>
      <c r="C1530">
        <v>26</v>
      </c>
      <c r="E1530" t="s">
        <v>8221</v>
      </c>
      <c r="F1530">
        <v>1</v>
      </c>
    </row>
    <row r="1531" spans="2:6" x14ac:dyDescent="0.3">
      <c r="B1531" t="s">
        <v>8219</v>
      </c>
      <c r="C1531">
        <v>128</v>
      </c>
      <c r="E1531" t="s">
        <v>8221</v>
      </c>
      <c r="F1531">
        <v>3</v>
      </c>
    </row>
    <row r="1532" spans="2:6" x14ac:dyDescent="0.3">
      <c r="B1532" t="s">
        <v>8219</v>
      </c>
      <c r="C1532">
        <v>15</v>
      </c>
    </row>
    <row r="1533" spans="2:6" x14ac:dyDescent="0.3">
      <c r="B1533" t="s">
        <v>8219</v>
      </c>
      <c r="C1533">
        <v>25</v>
      </c>
    </row>
    <row r="1534" spans="2:6" x14ac:dyDescent="0.3">
      <c r="B1534" t="s">
        <v>8219</v>
      </c>
      <c r="C1534">
        <v>55</v>
      </c>
    </row>
    <row r="1535" spans="2:6" x14ac:dyDescent="0.3">
      <c r="B1535" t="s">
        <v>8219</v>
      </c>
      <c r="C1535">
        <v>107</v>
      </c>
    </row>
    <row r="1536" spans="2:6" x14ac:dyDescent="0.3">
      <c r="B1536" t="s">
        <v>8219</v>
      </c>
      <c r="C1536">
        <v>557</v>
      </c>
    </row>
    <row r="1537" spans="2:3" x14ac:dyDescent="0.3">
      <c r="B1537" t="s">
        <v>8219</v>
      </c>
      <c r="C1537">
        <v>40</v>
      </c>
    </row>
    <row r="1538" spans="2:3" x14ac:dyDescent="0.3">
      <c r="B1538" t="s">
        <v>8219</v>
      </c>
      <c r="C1538">
        <v>36</v>
      </c>
    </row>
    <row r="1539" spans="2:3" x14ac:dyDescent="0.3">
      <c r="B1539" t="s">
        <v>8219</v>
      </c>
      <c r="C1539">
        <v>159</v>
      </c>
    </row>
    <row r="1540" spans="2:3" x14ac:dyDescent="0.3">
      <c r="B1540" t="s">
        <v>8219</v>
      </c>
      <c r="C1540">
        <v>41</v>
      </c>
    </row>
    <row r="1541" spans="2:3" x14ac:dyDescent="0.3">
      <c r="B1541" t="s">
        <v>8219</v>
      </c>
      <c r="C1541">
        <v>226</v>
      </c>
    </row>
    <row r="1542" spans="2:3" x14ac:dyDescent="0.3">
      <c r="B1542" t="s">
        <v>8219</v>
      </c>
      <c r="C1542">
        <v>30</v>
      </c>
    </row>
    <row r="1543" spans="2:3" x14ac:dyDescent="0.3">
      <c r="B1543" t="s">
        <v>8219</v>
      </c>
      <c r="C1543">
        <v>103</v>
      </c>
    </row>
    <row r="1544" spans="2:3" x14ac:dyDescent="0.3">
      <c r="B1544" t="s">
        <v>8219</v>
      </c>
      <c r="C1544">
        <v>62</v>
      </c>
    </row>
    <row r="1545" spans="2:3" x14ac:dyDescent="0.3">
      <c r="B1545" t="s">
        <v>8219</v>
      </c>
      <c r="C1545">
        <v>6</v>
      </c>
    </row>
    <row r="1546" spans="2:3" x14ac:dyDescent="0.3">
      <c r="B1546" t="s">
        <v>8219</v>
      </c>
      <c r="C1546">
        <v>182</v>
      </c>
    </row>
    <row r="1547" spans="2:3" x14ac:dyDescent="0.3">
      <c r="B1547" t="s">
        <v>8219</v>
      </c>
      <c r="C1547">
        <v>145</v>
      </c>
    </row>
    <row r="1548" spans="2:3" x14ac:dyDescent="0.3">
      <c r="B1548" t="s">
        <v>8219</v>
      </c>
      <c r="C1548">
        <v>25</v>
      </c>
    </row>
    <row r="1549" spans="2:3" x14ac:dyDescent="0.3">
      <c r="B1549" t="s">
        <v>8219</v>
      </c>
      <c r="C1549">
        <v>320</v>
      </c>
    </row>
    <row r="1550" spans="2:3" x14ac:dyDescent="0.3">
      <c r="B1550" t="s">
        <v>8219</v>
      </c>
      <c r="C1550">
        <v>99</v>
      </c>
    </row>
    <row r="1551" spans="2:3" x14ac:dyDescent="0.3">
      <c r="B1551" t="s">
        <v>8219</v>
      </c>
      <c r="C1551">
        <v>348</v>
      </c>
    </row>
    <row r="1552" spans="2:3" x14ac:dyDescent="0.3">
      <c r="B1552" t="s">
        <v>8219</v>
      </c>
      <c r="C1552">
        <v>41</v>
      </c>
    </row>
    <row r="1553" spans="2:3" x14ac:dyDescent="0.3">
      <c r="B1553" t="s">
        <v>8219</v>
      </c>
      <c r="C1553">
        <v>29</v>
      </c>
    </row>
    <row r="1554" spans="2:3" x14ac:dyDescent="0.3">
      <c r="B1554" t="s">
        <v>8219</v>
      </c>
      <c r="C1554">
        <v>25</v>
      </c>
    </row>
    <row r="1555" spans="2:3" x14ac:dyDescent="0.3">
      <c r="B1555" t="s">
        <v>8219</v>
      </c>
      <c r="C1555">
        <v>23</v>
      </c>
    </row>
    <row r="1556" spans="2:3" x14ac:dyDescent="0.3">
      <c r="B1556" t="s">
        <v>8219</v>
      </c>
      <c r="C1556">
        <v>1260</v>
      </c>
    </row>
    <row r="1557" spans="2:3" x14ac:dyDescent="0.3">
      <c r="B1557" t="s">
        <v>8219</v>
      </c>
      <c r="C1557">
        <v>307</v>
      </c>
    </row>
    <row r="1558" spans="2:3" x14ac:dyDescent="0.3">
      <c r="B1558" t="s">
        <v>8219</v>
      </c>
      <c r="C1558">
        <v>329</v>
      </c>
    </row>
    <row r="1559" spans="2:3" x14ac:dyDescent="0.3">
      <c r="B1559" t="s">
        <v>8219</v>
      </c>
      <c r="C1559">
        <v>32</v>
      </c>
    </row>
    <row r="1560" spans="2:3" x14ac:dyDescent="0.3">
      <c r="B1560" t="s">
        <v>8219</v>
      </c>
      <c r="C1560">
        <v>27</v>
      </c>
    </row>
    <row r="1561" spans="2:3" x14ac:dyDescent="0.3">
      <c r="B1561" t="s">
        <v>8219</v>
      </c>
      <c r="C1561">
        <v>236</v>
      </c>
    </row>
    <row r="1562" spans="2:3" x14ac:dyDescent="0.3">
      <c r="B1562" t="s">
        <v>8219</v>
      </c>
      <c r="C1562">
        <v>42</v>
      </c>
    </row>
    <row r="1563" spans="2:3" x14ac:dyDescent="0.3">
      <c r="B1563" t="s">
        <v>8219</v>
      </c>
      <c r="C1563">
        <v>95</v>
      </c>
    </row>
    <row r="1564" spans="2:3" x14ac:dyDescent="0.3">
      <c r="B1564" t="s">
        <v>8219</v>
      </c>
      <c r="C1564">
        <v>37</v>
      </c>
    </row>
    <row r="1565" spans="2:3" x14ac:dyDescent="0.3">
      <c r="B1565" t="s">
        <v>8219</v>
      </c>
      <c r="C1565">
        <v>128</v>
      </c>
    </row>
    <row r="1566" spans="2:3" x14ac:dyDescent="0.3">
      <c r="B1566" t="s">
        <v>8219</v>
      </c>
      <c r="C1566">
        <v>156</v>
      </c>
    </row>
    <row r="1567" spans="2:3" x14ac:dyDescent="0.3">
      <c r="B1567" t="s">
        <v>8219</v>
      </c>
      <c r="C1567">
        <v>64</v>
      </c>
    </row>
    <row r="1568" spans="2:3" x14ac:dyDescent="0.3">
      <c r="B1568" t="s">
        <v>8219</v>
      </c>
      <c r="C1568">
        <v>58</v>
      </c>
    </row>
    <row r="1569" spans="2:3" x14ac:dyDescent="0.3">
      <c r="B1569" t="s">
        <v>8219</v>
      </c>
      <c r="C1569">
        <v>20</v>
      </c>
    </row>
    <row r="1570" spans="2:3" x14ac:dyDescent="0.3">
      <c r="B1570" t="s">
        <v>8219</v>
      </c>
      <c r="C1570">
        <v>47</v>
      </c>
    </row>
    <row r="1571" spans="2:3" x14ac:dyDescent="0.3">
      <c r="B1571" t="s">
        <v>8219</v>
      </c>
      <c r="C1571">
        <v>54</v>
      </c>
    </row>
    <row r="1572" spans="2:3" x14ac:dyDescent="0.3">
      <c r="B1572" t="s">
        <v>8219</v>
      </c>
      <c r="C1572">
        <v>9</v>
      </c>
    </row>
    <row r="1573" spans="2:3" x14ac:dyDescent="0.3">
      <c r="B1573" t="s">
        <v>8219</v>
      </c>
      <c r="C1573">
        <v>213</v>
      </c>
    </row>
    <row r="1574" spans="2:3" x14ac:dyDescent="0.3">
      <c r="B1574" t="s">
        <v>8219</v>
      </c>
      <c r="C1574">
        <v>57</v>
      </c>
    </row>
    <row r="1575" spans="2:3" x14ac:dyDescent="0.3">
      <c r="B1575" t="s">
        <v>8219</v>
      </c>
      <c r="C1575">
        <v>25</v>
      </c>
    </row>
    <row r="1576" spans="2:3" x14ac:dyDescent="0.3">
      <c r="B1576" t="s">
        <v>8219</v>
      </c>
      <c r="C1576">
        <v>104</v>
      </c>
    </row>
    <row r="1577" spans="2:3" x14ac:dyDescent="0.3">
      <c r="B1577" t="s">
        <v>8219</v>
      </c>
      <c r="C1577">
        <v>34</v>
      </c>
    </row>
    <row r="1578" spans="2:3" x14ac:dyDescent="0.3">
      <c r="B1578" t="s">
        <v>8219</v>
      </c>
      <c r="C1578">
        <v>67</v>
      </c>
    </row>
    <row r="1579" spans="2:3" x14ac:dyDescent="0.3">
      <c r="B1579" t="s">
        <v>8219</v>
      </c>
      <c r="C1579">
        <v>241</v>
      </c>
    </row>
    <row r="1580" spans="2:3" x14ac:dyDescent="0.3">
      <c r="B1580" t="s">
        <v>8219</v>
      </c>
      <c r="C1580">
        <v>123</v>
      </c>
    </row>
    <row r="1581" spans="2:3" x14ac:dyDescent="0.3">
      <c r="B1581" t="s">
        <v>8219</v>
      </c>
      <c r="C1581">
        <v>302</v>
      </c>
    </row>
    <row r="1582" spans="2:3" x14ac:dyDescent="0.3">
      <c r="B1582" t="s">
        <v>8219</v>
      </c>
      <c r="C1582">
        <v>89</v>
      </c>
    </row>
    <row r="1583" spans="2:3" x14ac:dyDescent="0.3">
      <c r="B1583" t="s">
        <v>8219</v>
      </c>
      <c r="C1583">
        <v>41</v>
      </c>
    </row>
    <row r="1584" spans="2:3" x14ac:dyDescent="0.3">
      <c r="B1584" t="s">
        <v>8219</v>
      </c>
      <c r="C1584">
        <v>69</v>
      </c>
    </row>
    <row r="1585" spans="2:3" x14ac:dyDescent="0.3">
      <c r="B1585" t="s">
        <v>8219</v>
      </c>
      <c r="C1585">
        <v>52</v>
      </c>
    </row>
    <row r="1586" spans="2:3" x14ac:dyDescent="0.3">
      <c r="B1586" t="s">
        <v>8219</v>
      </c>
      <c r="C1586">
        <v>57</v>
      </c>
    </row>
    <row r="1587" spans="2:3" x14ac:dyDescent="0.3">
      <c r="B1587" t="s">
        <v>8219</v>
      </c>
      <c r="C1587">
        <v>74</v>
      </c>
    </row>
    <row r="1588" spans="2:3" x14ac:dyDescent="0.3">
      <c r="B1588" t="s">
        <v>8219</v>
      </c>
      <c r="C1588">
        <v>63</v>
      </c>
    </row>
    <row r="1589" spans="2:3" x14ac:dyDescent="0.3">
      <c r="B1589" t="s">
        <v>8219</v>
      </c>
      <c r="C1589">
        <v>72</v>
      </c>
    </row>
    <row r="1590" spans="2:3" x14ac:dyDescent="0.3">
      <c r="B1590" t="s">
        <v>8219</v>
      </c>
      <c r="C1590">
        <v>71</v>
      </c>
    </row>
    <row r="1591" spans="2:3" x14ac:dyDescent="0.3">
      <c r="B1591" t="s">
        <v>8219</v>
      </c>
      <c r="C1591">
        <v>21</v>
      </c>
    </row>
    <row r="1592" spans="2:3" x14ac:dyDescent="0.3">
      <c r="B1592" t="s">
        <v>8219</v>
      </c>
      <c r="C1592">
        <v>930</v>
      </c>
    </row>
    <row r="1593" spans="2:3" x14ac:dyDescent="0.3">
      <c r="B1593" t="s">
        <v>8219</v>
      </c>
      <c r="C1593">
        <v>55</v>
      </c>
    </row>
    <row r="1594" spans="2:3" x14ac:dyDescent="0.3">
      <c r="B1594" t="s">
        <v>8219</v>
      </c>
      <c r="C1594">
        <v>61</v>
      </c>
    </row>
    <row r="1595" spans="2:3" x14ac:dyDescent="0.3">
      <c r="B1595" t="s">
        <v>8219</v>
      </c>
      <c r="C1595">
        <v>82</v>
      </c>
    </row>
    <row r="1596" spans="2:3" x14ac:dyDescent="0.3">
      <c r="B1596" t="s">
        <v>8219</v>
      </c>
      <c r="C1596">
        <v>71</v>
      </c>
    </row>
    <row r="1597" spans="2:3" x14ac:dyDescent="0.3">
      <c r="B1597" t="s">
        <v>8219</v>
      </c>
      <c r="C1597">
        <v>117</v>
      </c>
    </row>
    <row r="1598" spans="2:3" x14ac:dyDescent="0.3">
      <c r="B1598" t="s">
        <v>8219</v>
      </c>
      <c r="C1598">
        <v>29</v>
      </c>
    </row>
    <row r="1599" spans="2:3" x14ac:dyDescent="0.3">
      <c r="B1599" t="s">
        <v>8219</v>
      </c>
      <c r="C1599">
        <v>74</v>
      </c>
    </row>
    <row r="1600" spans="2:3" x14ac:dyDescent="0.3">
      <c r="B1600" t="s">
        <v>8219</v>
      </c>
      <c r="C1600">
        <v>23</v>
      </c>
    </row>
    <row r="1601" spans="2:3" x14ac:dyDescent="0.3">
      <c r="B1601" t="s">
        <v>8219</v>
      </c>
      <c r="C1601">
        <v>60</v>
      </c>
    </row>
    <row r="1602" spans="2:3" x14ac:dyDescent="0.3">
      <c r="B1602" t="s">
        <v>8219</v>
      </c>
      <c r="C1602">
        <v>55</v>
      </c>
    </row>
    <row r="1603" spans="2:3" x14ac:dyDescent="0.3">
      <c r="B1603" t="s">
        <v>8219</v>
      </c>
      <c r="C1603">
        <v>51</v>
      </c>
    </row>
    <row r="1604" spans="2:3" x14ac:dyDescent="0.3">
      <c r="B1604" t="s">
        <v>8219</v>
      </c>
      <c r="C1604">
        <v>78</v>
      </c>
    </row>
    <row r="1605" spans="2:3" x14ac:dyDescent="0.3">
      <c r="B1605" t="s">
        <v>8219</v>
      </c>
      <c r="C1605">
        <v>62</v>
      </c>
    </row>
    <row r="1606" spans="2:3" x14ac:dyDescent="0.3">
      <c r="B1606" t="s">
        <v>8219</v>
      </c>
      <c r="C1606">
        <v>45</v>
      </c>
    </row>
    <row r="1607" spans="2:3" x14ac:dyDescent="0.3">
      <c r="B1607" t="s">
        <v>8219</v>
      </c>
      <c r="C1607">
        <v>15</v>
      </c>
    </row>
    <row r="1608" spans="2:3" x14ac:dyDescent="0.3">
      <c r="B1608" t="s">
        <v>8219</v>
      </c>
      <c r="C1608">
        <v>151</v>
      </c>
    </row>
    <row r="1609" spans="2:3" x14ac:dyDescent="0.3">
      <c r="B1609" t="s">
        <v>8219</v>
      </c>
      <c r="C1609">
        <v>68</v>
      </c>
    </row>
    <row r="1610" spans="2:3" x14ac:dyDescent="0.3">
      <c r="B1610" t="s">
        <v>8219</v>
      </c>
      <c r="C1610">
        <v>46</v>
      </c>
    </row>
    <row r="1611" spans="2:3" x14ac:dyDescent="0.3">
      <c r="B1611" t="s">
        <v>8219</v>
      </c>
      <c r="C1611">
        <v>24</v>
      </c>
    </row>
    <row r="1612" spans="2:3" x14ac:dyDescent="0.3">
      <c r="B1612" t="s">
        <v>8219</v>
      </c>
      <c r="C1612">
        <v>70</v>
      </c>
    </row>
    <row r="1613" spans="2:3" x14ac:dyDescent="0.3">
      <c r="B1613" t="s">
        <v>8219</v>
      </c>
      <c r="C1613">
        <v>244</v>
      </c>
    </row>
    <row r="1614" spans="2:3" x14ac:dyDescent="0.3">
      <c r="B1614" t="s">
        <v>8219</v>
      </c>
      <c r="C1614">
        <v>82</v>
      </c>
    </row>
    <row r="1615" spans="2:3" x14ac:dyDescent="0.3">
      <c r="B1615" t="s">
        <v>8219</v>
      </c>
      <c r="C1615">
        <v>226</v>
      </c>
    </row>
    <row r="1616" spans="2:3" x14ac:dyDescent="0.3">
      <c r="B1616" t="s">
        <v>8219</v>
      </c>
      <c r="C1616">
        <v>60</v>
      </c>
    </row>
    <row r="1617" spans="2:3" x14ac:dyDescent="0.3">
      <c r="B1617" t="s">
        <v>8219</v>
      </c>
      <c r="C1617">
        <v>322</v>
      </c>
    </row>
    <row r="1618" spans="2:3" x14ac:dyDescent="0.3">
      <c r="B1618" t="s">
        <v>8219</v>
      </c>
      <c r="C1618">
        <v>94</v>
      </c>
    </row>
    <row r="1619" spans="2:3" x14ac:dyDescent="0.3">
      <c r="B1619" t="s">
        <v>8219</v>
      </c>
      <c r="C1619">
        <v>47</v>
      </c>
    </row>
    <row r="1620" spans="2:3" x14ac:dyDescent="0.3">
      <c r="B1620" t="s">
        <v>8219</v>
      </c>
      <c r="C1620">
        <v>115</v>
      </c>
    </row>
    <row r="1621" spans="2:3" x14ac:dyDescent="0.3">
      <c r="B1621" t="s">
        <v>8219</v>
      </c>
      <c r="C1621">
        <v>134</v>
      </c>
    </row>
    <row r="1622" spans="2:3" x14ac:dyDescent="0.3">
      <c r="B1622" t="s">
        <v>8219</v>
      </c>
      <c r="C1622">
        <v>35</v>
      </c>
    </row>
    <row r="1623" spans="2:3" x14ac:dyDescent="0.3">
      <c r="B1623" t="s">
        <v>8219</v>
      </c>
      <c r="C1623">
        <v>104</v>
      </c>
    </row>
    <row r="1624" spans="2:3" x14ac:dyDescent="0.3">
      <c r="B1624" t="s">
        <v>8219</v>
      </c>
      <c r="C1624">
        <v>184</v>
      </c>
    </row>
    <row r="1625" spans="2:3" x14ac:dyDescent="0.3">
      <c r="B1625" t="s">
        <v>8219</v>
      </c>
      <c r="C1625">
        <v>119</v>
      </c>
    </row>
    <row r="1626" spans="2:3" x14ac:dyDescent="0.3">
      <c r="B1626" t="s">
        <v>8219</v>
      </c>
      <c r="C1626">
        <v>59</v>
      </c>
    </row>
    <row r="1627" spans="2:3" x14ac:dyDescent="0.3">
      <c r="B1627" t="s">
        <v>8219</v>
      </c>
      <c r="C1627">
        <v>113</v>
      </c>
    </row>
    <row r="1628" spans="2:3" x14ac:dyDescent="0.3">
      <c r="B1628" t="s">
        <v>8219</v>
      </c>
      <c r="C1628">
        <v>84</v>
      </c>
    </row>
    <row r="1629" spans="2:3" x14ac:dyDescent="0.3">
      <c r="B1629" t="s">
        <v>8219</v>
      </c>
      <c r="C1629">
        <v>74</v>
      </c>
    </row>
    <row r="1630" spans="2:3" x14ac:dyDescent="0.3">
      <c r="B1630" t="s">
        <v>8219</v>
      </c>
      <c r="C1630">
        <v>216</v>
      </c>
    </row>
    <row r="1631" spans="2:3" x14ac:dyDescent="0.3">
      <c r="B1631" t="s">
        <v>8219</v>
      </c>
      <c r="C1631">
        <v>39</v>
      </c>
    </row>
    <row r="1632" spans="2:3" x14ac:dyDescent="0.3">
      <c r="B1632" t="s">
        <v>8219</v>
      </c>
      <c r="C1632">
        <v>21</v>
      </c>
    </row>
    <row r="1633" spans="2:3" x14ac:dyDescent="0.3">
      <c r="B1633" t="s">
        <v>8219</v>
      </c>
      <c r="C1633">
        <v>30</v>
      </c>
    </row>
    <row r="1634" spans="2:3" x14ac:dyDescent="0.3">
      <c r="B1634" t="s">
        <v>8219</v>
      </c>
      <c r="C1634">
        <v>37</v>
      </c>
    </row>
    <row r="1635" spans="2:3" x14ac:dyDescent="0.3">
      <c r="B1635" t="s">
        <v>8219</v>
      </c>
      <c r="C1635">
        <v>202</v>
      </c>
    </row>
    <row r="1636" spans="2:3" x14ac:dyDescent="0.3">
      <c r="B1636" t="s">
        <v>8219</v>
      </c>
      <c r="C1636">
        <v>37</v>
      </c>
    </row>
    <row r="1637" spans="2:3" x14ac:dyDescent="0.3">
      <c r="B1637" t="s">
        <v>8219</v>
      </c>
      <c r="C1637">
        <v>28</v>
      </c>
    </row>
    <row r="1638" spans="2:3" x14ac:dyDescent="0.3">
      <c r="B1638" t="s">
        <v>8219</v>
      </c>
      <c r="C1638">
        <v>26</v>
      </c>
    </row>
    <row r="1639" spans="2:3" x14ac:dyDescent="0.3">
      <c r="B1639" t="s">
        <v>8219</v>
      </c>
      <c r="C1639">
        <v>61</v>
      </c>
    </row>
    <row r="1640" spans="2:3" x14ac:dyDescent="0.3">
      <c r="B1640" t="s">
        <v>8219</v>
      </c>
      <c r="C1640">
        <v>115</v>
      </c>
    </row>
    <row r="1641" spans="2:3" x14ac:dyDescent="0.3">
      <c r="B1641" t="s">
        <v>8219</v>
      </c>
      <c r="C1641">
        <v>181</v>
      </c>
    </row>
    <row r="1642" spans="2:3" x14ac:dyDescent="0.3">
      <c r="B1642" t="s">
        <v>8219</v>
      </c>
      <c r="C1642">
        <v>110</v>
      </c>
    </row>
    <row r="1643" spans="2:3" x14ac:dyDescent="0.3">
      <c r="B1643" t="s">
        <v>8219</v>
      </c>
      <c r="C1643">
        <v>269</v>
      </c>
    </row>
    <row r="1644" spans="2:3" x14ac:dyDescent="0.3">
      <c r="B1644" t="s">
        <v>8219</v>
      </c>
      <c r="C1644">
        <v>79</v>
      </c>
    </row>
    <row r="1645" spans="2:3" x14ac:dyDescent="0.3">
      <c r="B1645" t="s">
        <v>8219</v>
      </c>
      <c r="C1645">
        <v>104</v>
      </c>
    </row>
    <row r="1646" spans="2:3" x14ac:dyDescent="0.3">
      <c r="B1646" t="s">
        <v>8219</v>
      </c>
      <c r="C1646">
        <v>34</v>
      </c>
    </row>
    <row r="1647" spans="2:3" x14ac:dyDescent="0.3">
      <c r="B1647" t="s">
        <v>8219</v>
      </c>
      <c r="C1647">
        <v>167</v>
      </c>
    </row>
    <row r="1648" spans="2:3" x14ac:dyDescent="0.3">
      <c r="B1648" t="s">
        <v>8219</v>
      </c>
      <c r="C1648">
        <v>183</v>
      </c>
    </row>
    <row r="1649" spans="2:3" x14ac:dyDescent="0.3">
      <c r="B1649" t="s">
        <v>8219</v>
      </c>
      <c r="C1649">
        <v>71</v>
      </c>
    </row>
    <row r="1650" spans="2:3" x14ac:dyDescent="0.3">
      <c r="B1650" t="s">
        <v>8219</v>
      </c>
      <c r="C1650">
        <v>69</v>
      </c>
    </row>
    <row r="1651" spans="2:3" x14ac:dyDescent="0.3">
      <c r="B1651" t="s">
        <v>8219</v>
      </c>
      <c r="C1651">
        <v>270</v>
      </c>
    </row>
    <row r="1652" spans="2:3" x14ac:dyDescent="0.3">
      <c r="B1652" t="s">
        <v>8219</v>
      </c>
      <c r="C1652">
        <v>193</v>
      </c>
    </row>
    <row r="1653" spans="2:3" x14ac:dyDescent="0.3">
      <c r="B1653" t="s">
        <v>8219</v>
      </c>
      <c r="C1653">
        <v>57</v>
      </c>
    </row>
    <row r="1654" spans="2:3" x14ac:dyDescent="0.3">
      <c r="B1654" t="s">
        <v>8219</v>
      </c>
      <c r="C1654">
        <v>200</v>
      </c>
    </row>
    <row r="1655" spans="2:3" x14ac:dyDescent="0.3">
      <c r="B1655" t="s">
        <v>8219</v>
      </c>
      <c r="C1655">
        <v>88</v>
      </c>
    </row>
    <row r="1656" spans="2:3" x14ac:dyDescent="0.3">
      <c r="B1656" t="s">
        <v>8219</v>
      </c>
      <c r="C1656">
        <v>213</v>
      </c>
    </row>
    <row r="1657" spans="2:3" x14ac:dyDescent="0.3">
      <c r="B1657" t="s">
        <v>8219</v>
      </c>
      <c r="C1657">
        <v>20</v>
      </c>
    </row>
    <row r="1658" spans="2:3" x14ac:dyDescent="0.3">
      <c r="B1658" t="s">
        <v>8219</v>
      </c>
      <c r="C1658">
        <v>50</v>
      </c>
    </row>
    <row r="1659" spans="2:3" x14ac:dyDescent="0.3">
      <c r="B1659" t="s">
        <v>8219</v>
      </c>
      <c r="C1659">
        <v>115</v>
      </c>
    </row>
    <row r="1660" spans="2:3" x14ac:dyDescent="0.3">
      <c r="B1660" t="s">
        <v>8219</v>
      </c>
      <c r="C1660">
        <v>186</v>
      </c>
    </row>
    <row r="1661" spans="2:3" x14ac:dyDescent="0.3">
      <c r="B1661" t="s">
        <v>8219</v>
      </c>
      <c r="C1661">
        <v>18</v>
      </c>
    </row>
    <row r="1662" spans="2:3" x14ac:dyDescent="0.3">
      <c r="B1662" t="s">
        <v>8219</v>
      </c>
      <c r="C1662">
        <v>176</v>
      </c>
    </row>
    <row r="1663" spans="2:3" x14ac:dyDescent="0.3">
      <c r="B1663" t="s">
        <v>8219</v>
      </c>
      <c r="C1663">
        <v>41</v>
      </c>
    </row>
    <row r="1664" spans="2:3" x14ac:dyDescent="0.3">
      <c r="B1664" t="s">
        <v>8219</v>
      </c>
      <c r="C1664">
        <v>75</v>
      </c>
    </row>
    <row r="1665" spans="2:3" x14ac:dyDescent="0.3">
      <c r="B1665" t="s">
        <v>8219</v>
      </c>
      <c r="C1665">
        <v>97</v>
      </c>
    </row>
    <row r="1666" spans="2:3" x14ac:dyDescent="0.3">
      <c r="B1666" t="s">
        <v>8219</v>
      </c>
      <c r="C1666">
        <v>73</v>
      </c>
    </row>
    <row r="1667" spans="2:3" x14ac:dyDescent="0.3">
      <c r="B1667" t="s">
        <v>8219</v>
      </c>
      <c r="C1667">
        <v>49</v>
      </c>
    </row>
    <row r="1668" spans="2:3" x14ac:dyDescent="0.3">
      <c r="B1668" t="s">
        <v>8219</v>
      </c>
      <c r="C1668">
        <v>134</v>
      </c>
    </row>
    <row r="1669" spans="2:3" x14ac:dyDescent="0.3">
      <c r="B1669" t="s">
        <v>8219</v>
      </c>
      <c r="C1669">
        <v>68</v>
      </c>
    </row>
    <row r="1670" spans="2:3" x14ac:dyDescent="0.3">
      <c r="B1670" t="s">
        <v>8219</v>
      </c>
      <c r="C1670">
        <v>49</v>
      </c>
    </row>
    <row r="1671" spans="2:3" x14ac:dyDescent="0.3">
      <c r="B1671" t="s">
        <v>8219</v>
      </c>
      <c r="C1671">
        <v>63</v>
      </c>
    </row>
    <row r="1672" spans="2:3" x14ac:dyDescent="0.3">
      <c r="B1672" t="s">
        <v>8219</v>
      </c>
      <c r="C1672">
        <v>163</v>
      </c>
    </row>
    <row r="1673" spans="2:3" x14ac:dyDescent="0.3">
      <c r="B1673" t="s">
        <v>8219</v>
      </c>
      <c r="C1673">
        <v>288</v>
      </c>
    </row>
    <row r="1674" spans="2:3" x14ac:dyDescent="0.3">
      <c r="B1674" t="s">
        <v>8219</v>
      </c>
      <c r="C1674">
        <v>42</v>
      </c>
    </row>
    <row r="1675" spans="2:3" x14ac:dyDescent="0.3">
      <c r="B1675" t="s">
        <v>8219</v>
      </c>
      <c r="C1675">
        <v>70</v>
      </c>
    </row>
    <row r="1676" spans="2:3" x14ac:dyDescent="0.3">
      <c r="B1676" t="s">
        <v>8219</v>
      </c>
      <c r="C1676">
        <v>30</v>
      </c>
    </row>
    <row r="1677" spans="2:3" x14ac:dyDescent="0.3">
      <c r="B1677" t="s">
        <v>8219</v>
      </c>
      <c r="C1677">
        <v>51</v>
      </c>
    </row>
    <row r="1678" spans="2:3" x14ac:dyDescent="0.3">
      <c r="B1678" t="s">
        <v>8219</v>
      </c>
      <c r="C1678">
        <v>145</v>
      </c>
    </row>
    <row r="1679" spans="2:3" x14ac:dyDescent="0.3">
      <c r="B1679" t="s">
        <v>8219</v>
      </c>
      <c r="C1679">
        <v>21</v>
      </c>
    </row>
    <row r="1680" spans="2:3" x14ac:dyDescent="0.3">
      <c r="B1680" t="s">
        <v>8219</v>
      </c>
      <c r="C1680">
        <v>286</v>
      </c>
    </row>
    <row r="1681" spans="2:3" x14ac:dyDescent="0.3">
      <c r="B1681" t="s">
        <v>8219</v>
      </c>
      <c r="C1681">
        <v>12</v>
      </c>
    </row>
    <row r="1682" spans="2:3" x14ac:dyDescent="0.3">
      <c r="B1682" t="s">
        <v>8219</v>
      </c>
      <c r="C1682">
        <v>100</v>
      </c>
    </row>
    <row r="1683" spans="2:3" x14ac:dyDescent="0.3">
      <c r="B1683" t="s">
        <v>8219</v>
      </c>
      <c r="C1683">
        <v>100</v>
      </c>
    </row>
    <row r="1684" spans="2:3" x14ac:dyDescent="0.3">
      <c r="B1684" t="s">
        <v>8219</v>
      </c>
      <c r="C1684">
        <v>34</v>
      </c>
    </row>
    <row r="1685" spans="2:3" x14ac:dyDescent="0.3">
      <c r="B1685" t="s">
        <v>8219</v>
      </c>
      <c r="C1685">
        <v>63</v>
      </c>
    </row>
    <row r="1686" spans="2:3" x14ac:dyDescent="0.3">
      <c r="B1686" t="s">
        <v>8219</v>
      </c>
      <c r="C1686">
        <v>30</v>
      </c>
    </row>
    <row r="1687" spans="2:3" x14ac:dyDescent="0.3">
      <c r="B1687" t="s">
        <v>8219</v>
      </c>
      <c r="C1687">
        <v>47</v>
      </c>
    </row>
    <row r="1688" spans="2:3" x14ac:dyDescent="0.3">
      <c r="B1688" t="s">
        <v>8219</v>
      </c>
      <c r="C1688">
        <v>237</v>
      </c>
    </row>
    <row r="1689" spans="2:3" x14ac:dyDescent="0.3">
      <c r="B1689" t="s">
        <v>8219</v>
      </c>
      <c r="C1689">
        <v>47</v>
      </c>
    </row>
    <row r="1690" spans="2:3" x14ac:dyDescent="0.3">
      <c r="B1690" t="s">
        <v>8219</v>
      </c>
      <c r="C1690">
        <v>15</v>
      </c>
    </row>
    <row r="1691" spans="2:3" x14ac:dyDescent="0.3">
      <c r="B1691" t="s">
        <v>8219</v>
      </c>
      <c r="C1691">
        <v>81</v>
      </c>
    </row>
    <row r="1692" spans="2:3" x14ac:dyDescent="0.3">
      <c r="B1692" t="s">
        <v>8219</v>
      </c>
      <c r="C1692">
        <v>122</v>
      </c>
    </row>
    <row r="1693" spans="2:3" x14ac:dyDescent="0.3">
      <c r="B1693" t="s">
        <v>8219</v>
      </c>
      <c r="C1693">
        <v>34</v>
      </c>
    </row>
    <row r="1694" spans="2:3" x14ac:dyDescent="0.3">
      <c r="B1694" t="s">
        <v>8219</v>
      </c>
      <c r="C1694">
        <v>207</v>
      </c>
    </row>
    <row r="1695" spans="2:3" x14ac:dyDescent="0.3">
      <c r="B1695" t="s">
        <v>8219</v>
      </c>
      <c r="C1695">
        <v>25</v>
      </c>
    </row>
    <row r="1696" spans="2:3" x14ac:dyDescent="0.3">
      <c r="B1696" t="s">
        <v>8219</v>
      </c>
      <c r="C1696">
        <v>72</v>
      </c>
    </row>
    <row r="1697" spans="2:3" x14ac:dyDescent="0.3">
      <c r="B1697" t="s">
        <v>8219</v>
      </c>
      <c r="C1697">
        <v>14</v>
      </c>
    </row>
    <row r="1698" spans="2:3" x14ac:dyDescent="0.3">
      <c r="B1698" t="s">
        <v>8219</v>
      </c>
      <c r="C1698">
        <v>15</v>
      </c>
    </row>
    <row r="1699" spans="2:3" x14ac:dyDescent="0.3">
      <c r="B1699" t="s">
        <v>8219</v>
      </c>
      <c r="C1699">
        <v>91</v>
      </c>
    </row>
    <row r="1700" spans="2:3" x14ac:dyDescent="0.3">
      <c r="B1700" t="s">
        <v>8219</v>
      </c>
      <c r="C1700">
        <v>24</v>
      </c>
    </row>
    <row r="1701" spans="2:3" x14ac:dyDescent="0.3">
      <c r="B1701" t="s">
        <v>8219</v>
      </c>
      <c r="C1701">
        <v>27</v>
      </c>
    </row>
    <row r="1702" spans="2:3" x14ac:dyDescent="0.3">
      <c r="B1702" t="s">
        <v>8219</v>
      </c>
      <c r="C1702">
        <v>47</v>
      </c>
    </row>
    <row r="1703" spans="2:3" x14ac:dyDescent="0.3">
      <c r="B1703" t="s">
        <v>8219</v>
      </c>
      <c r="C1703">
        <v>44</v>
      </c>
    </row>
    <row r="1704" spans="2:3" x14ac:dyDescent="0.3">
      <c r="B1704" t="s">
        <v>8219</v>
      </c>
      <c r="C1704">
        <v>72</v>
      </c>
    </row>
    <row r="1705" spans="2:3" x14ac:dyDescent="0.3">
      <c r="B1705" t="s">
        <v>8219</v>
      </c>
      <c r="C1705">
        <v>63</v>
      </c>
    </row>
    <row r="1706" spans="2:3" x14ac:dyDescent="0.3">
      <c r="B1706" t="s">
        <v>8219</v>
      </c>
      <c r="C1706">
        <v>88</v>
      </c>
    </row>
    <row r="1707" spans="2:3" x14ac:dyDescent="0.3">
      <c r="B1707" t="s">
        <v>8219</v>
      </c>
      <c r="C1707">
        <v>70</v>
      </c>
    </row>
    <row r="1708" spans="2:3" x14ac:dyDescent="0.3">
      <c r="B1708" t="s">
        <v>8219</v>
      </c>
      <c r="C1708">
        <v>50</v>
      </c>
    </row>
    <row r="1709" spans="2:3" x14ac:dyDescent="0.3">
      <c r="B1709" t="s">
        <v>8219</v>
      </c>
      <c r="C1709">
        <v>35</v>
      </c>
    </row>
    <row r="1710" spans="2:3" x14ac:dyDescent="0.3">
      <c r="B1710" t="s">
        <v>8219</v>
      </c>
      <c r="C1710">
        <v>175</v>
      </c>
    </row>
    <row r="1711" spans="2:3" x14ac:dyDescent="0.3">
      <c r="B1711" t="s">
        <v>8219</v>
      </c>
      <c r="C1711">
        <v>20</v>
      </c>
    </row>
    <row r="1712" spans="2:3" x14ac:dyDescent="0.3">
      <c r="B1712" t="s">
        <v>8219</v>
      </c>
      <c r="C1712">
        <v>54</v>
      </c>
    </row>
    <row r="1713" spans="2:3" x14ac:dyDescent="0.3">
      <c r="B1713" t="s">
        <v>8219</v>
      </c>
      <c r="C1713">
        <v>20</v>
      </c>
    </row>
    <row r="1714" spans="2:3" x14ac:dyDescent="0.3">
      <c r="B1714" t="s">
        <v>8219</v>
      </c>
      <c r="C1714">
        <v>57</v>
      </c>
    </row>
    <row r="1715" spans="2:3" x14ac:dyDescent="0.3">
      <c r="B1715" t="s">
        <v>8219</v>
      </c>
      <c r="C1715">
        <v>31</v>
      </c>
    </row>
    <row r="1716" spans="2:3" x14ac:dyDescent="0.3">
      <c r="B1716" t="s">
        <v>8219</v>
      </c>
      <c r="C1716">
        <v>31</v>
      </c>
    </row>
    <row r="1717" spans="2:3" x14ac:dyDescent="0.3">
      <c r="B1717" t="s">
        <v>8219</v>
      </c>
      <c r="C1717">
        <v>45</v>
      </c>
    </row>
    <row r="1718" spans="2:3" x14ac:dyDescent="0.3">
      <c r="B1718" t="s">
        <v>8219</v>
      </c>
      <c r="C1718">
        <v>41</v>
      </c>
    </row>
    <row r="1719" spans="2:3" x14ac:dyDescent="0.3">
      <c r="B1719" t="s">
        <v>8219</v>
      </c>
      <c r="C1719">
        <v>29</v>
      </c>
    </row>
    <row r="1720" spans="2:3" x14ac:dyDescent="0.3">
      <c r="B1720" t="s">
        <v>8219</v>
      </c>
      <c r="C1720">
        <v>58</v>
      </c>
    </row>
    <row r="1721" spans="2:3" x14ac:dyDescent="0.3">
      <c r="B1721" t="s">
        <v>8219</v>
      </c>
      <c r="C1721">
        <v>89</v>
      </c>
    </row>
    <row r="1722" spans="2:3" x14ac:dyDescent="0.3">
      <c r="B1722" t="s">
        <v>8219</v>
      </c>
      <c r="C1722">
        <v>125</v>
      </c>
    </row>
    <row r="1723" spans="2:3" x14ac:dyDescent="0.3">
      <c r="B1723" t="s">
        <v>8219</v>
      </c>
      <c r="C1723">
        <v>18</v>
      </c>
    </row>
    <row r="1724" spans="2:3" x14ac:dyDescent="0.3">
      <c r="B1724" t="s">
        <v>8219</v>
      </c>
      <c r="C1724">
        <v>32</v>
      </c>
    </row>
    <row r="1725" spans="2:3" x14ac:dyDescent="0.3">
      <c r="B1725" t="s">
        <v>8219</v>
      </c>
      <c r="C1725">
        <v>16</v>
      </c>
    </row>
    <row r="1726" spans="2:3" x14ac:dyDescent="0.3">
      <c r="B1726" t="s">
        <v>8219</v>
      </c>
      <c r="C1726">
        <v>38</v>
      </c>
    </row>
    <row r="1727" spans="2:3" x14ac:dyDescent="0.3">
      <c r="B1727" t="s">
        <v>8219</v>
      </c>
      <c r="C1727">
        <v>15</v>
      </c>
    </row>
    <row r="1728" spans="2:3" x14ac:dyDescent="0.3">
      <c r="B1728" t="s">
        <v>8219</v>
      </c>
      <c r="C1728">
        <v>23</v>
      </c>
    </row>
    <row r="1729" spans="2:3" x14ac:dyDescent="0.3">
      <c r="B1729" t="s">
        <v>8219</v>
      </c>
      <c r="C1729">
        <v>49</v>
      </c>
    </row>
    <row r="1730" spans="2:3" x14ac:dyDescent="0.3">
      <c r="B1730" t="s">
        <v>8219</v>
      </c>
      <c r="C1730">
        <v>10</v>
      </c>
    </row>
    <row r="1731" spans="2:3" x14ac:dyDescent="0.3">
      <c r="B1731" t="s">
        <v>8219</v>
      </c>
      <c r="C1731">
        <v>15</v>
      </c>
    </row>
    <row r="1732" spans="2:3" x14ac:dyDescent="0.3">
      <c r="B1732" t="s">
        <v>8219</v>
      </c>
      <c r="C1732">
        <v>57</v>
      </c>
    </row>
    <row r="1733" spans="2:3" x14ac:dyDescent="0.3">
      <c r="B1733" t="s">
        <v>8219</v>
      </c>
      <c r="C1733">
        <v>33</v>
      </c>
    </row>
    <row r="1734" spans="2:3" x14ac:dyDescent="0.3">
      <c r="B1734" t="s">
        <v>8219</v>
      </c>
      <c r="C1734">
        <v>9</v>
      </c>
    </row>
    <row r="1735" spans="2:3" x14ac:dyDescent="0.3">
      <c r="B1735" t="s">
        <v>8219</v>
      </c>
      <c r="C1735">
        <v>26</v>
      </c>
    </row>
    <row r="1736" spans="2:3" x14ac:dyDescent="0.3">
      <c r="B1736" t="s">
        <v>8219</v>
      </c>
      <c r="C1736">
        <v>69</v>
      </c>
    </row>
    <row r="1737" spans="2:3" x14ac:dyDescent="0.3">
      <c r="B1737" t="s">
        <v>8219</v>
      </c>
      <c r="C1737">
        <v>65</v>
      </c>
    </row>
    <row r="1738" spans="2:3" x14ac:dyDescent="0.3">
      <c r="B1738" t="s">
        <v>8219</v>
      </c>
      <c r="C1738">
        <v>83</v>
      </c>
    </row>
    <row r="1739" spans="2:3" x14ac:dyDescent="0.3">
      <c r="B1739" t="s">
        <v>8219</v>
      </c>
      <c r="C1739">
        <v>111</v>
      </c>
    </row>
    <row r="1740" spans="2:3" x14ac:dyDescent="0.3">
      <c r="B1740" t="s">
        <v>8219</v>
      </c>
      <c r="C1740">
        <v>46</v>
      </c>
    </row>
    <row r="1741" spans="2:3" x14ac:dyDescent="0.3">
      <c r="B1741" t="s">
        <v>8219</v>
      </c>
      <c r="C1741">
        <v>63</v>
      </c>
    </row>
    <row r="1742" spans="2:3" x14ac:dyDescent="0.3">
      <c r="B1742" t="s">
        <v>8219</v>
      </c>
      <c r="C1742">
        <v>9</v>
      </c>
    </row>
    <row r="1743" spans="2:3" x14ac:dyDescent="0.3">
      <c r="B1743" t="s">
        <v>8219</v>
      </c>
      <c r="C1743">
        <v>34</v>
      </c>
    </row>
    <row r="1744" spans="2:3" x14ac:dyDescent="0.3">
      <c r="B1744" t="s">
        <v>8219</v>
      </c>
      <c r="C1744">
        <v>112</v>
      </c>
    </row>
    <row r="1745" spans="2:3" x14ac:dyDescent="0.3">
      <c r="B1745" t="s">
        <v>8219</v>
      </c>
      <c r="C1745">
        <v>47</v>
      </c>
    </row>
    <row r="1746" spans="2:3" x14ac:dyDescent="0.3">
      <c r="B1746" t="s">
        <v>8219</v>
      </c>
      <c r="C1746">
        <v>38</v>
      </c>
    </row>
    <row r="1747" spans="2:3" x14ac:dyDescent="0.3">
      <c r="B1747" t="s">
        <v>8219</v>
      </c>
      <c r="C1747">
        <v>28</v>
      </c>
    </row>
    <row r="1748" spans="2:3" x14ac:dyDescent="0.3">
      <c r="B1748" t="s">
        <v>8219</v>
      </c>
      <c r="C1748">
        <v>78</v>
      </c>
    </row>
    <row r="1749" spans="2:3" x14ac:dyDescent="0.3">
      <c r="B1749" t="s">
        <v>8219</v>
      </c>
      <c r="C1749">
        <v>23</v>
      </c>
    </row>
    <row r="1750" spans="2:3" x14ac:dyDescent="0.3">
      <c r="B1750" t="s">
        <v>8219</v>
      </c>
      <c r="C1750">
        <v>40</v>
      </c>
    </row>
    <row r="1751" spans="2:3" x14ac:dyDescent="0.3">
      <c r="B1751" t="s">
        <v>8219</v>
      </c>
      <c r="C1751">
        <v>13</v>
      </c>
    </row>
    <row r="1752" spans="2:3" x14ac:dyDescent="0.3">
      <c r="B1752" t="s">
        <v>8219</v>
      </c>
      <c r="C1752">
        <v>18</v>
      </c>
    </row>
    <row r="1753" spans="2:3" x14ac:dyDescent="0.3">
      <c r="B1753" t="s">
        <v>8219</v>
      </c>
      <c r="C1753">
        <v>22</v>
      </c>
    </row>
    <row r="1754" spans="2:3" x14ac:dyDescent="0.3">
      <c r="B1754" t="s">
        <v>8219</v>
      </c>
      <c r="C1754">
        <v>79</v>
      </c>
    </row>
    <row r="1755" spans="2:3" x14ac:dyDescent="0.3">
      <c r="B1755" t="s">
        <v>8219</v>
      </c>
      <c r="C1755">
        <v>14</v>
      </c>
    </row>
    <row r="1756" spans="2:3" x14ac:dyDescent="0.3">
      <c r="B1756" t="s">
        <v>8219</v>
      </c>
      <c r="C1756">
        <v>51</v>
      </c>
    </row>
    <row r="1757" spans="2:3" x14ac:dyDescent="0.3">
      <c r="B1757" t="s">
        <v>8219</v>
      </c>
      <c r="C1757">
        <v>54</v>
      </c>
    </row>
    <row r="1758" spans="2:3" x14ac:dyDescent="0.3">
      <c r="B1758" t="s">
        <v>8219</v>
      </c>
      <c r="C1758">
        <v>70</v>
      </c>
    </row>
    <row r="1759" spans="2:3" x14ac:dyDescent="0.3">
      <c r="B1759" t="s">
        <v>8219</v>
      </c>
      <c r="C1759">
        <v>44</v>
      </c>
    </row>
    <row r="1760" spans="2:3" x14ac:dyDescent="0.3">
      <c r="B1760" t="s">
        <v>8219</v>
      </c>
      <c r="C1760">
        <v>55</v>
      </c>
    </row>
    <row r="1761" spans="2:3" x14ac:dyDescent="0.3">
      <c r="B1761" t="s">
        <v>8219</v>
      </c>
      <c r="C1761">
        <v>15</v>
      </c>
    </row>
    <row r="1762" spans="2:3" x14ac:dyDescent="0.3">
      <c r="B1762" t="s">
        <v>8219</v>
      </c>
      <c r="C1762">
        <v>27</v>
      </c>
    </row>
    <row r="1763" spans="2:3" x14ac:dyDescent="0.3">
      <c r="B1763" t="s">
        <v>8219</v>
      </c>
      <c r="C1763">
        <v>21</v>
      </c>
    </row>
    <row r="1764" spans="2:3" x14ac:dyDescent="0.3">
      <c r="B1764" t="s">
        <v>8219</v>
      </c>
      <c r="C1764">
        <v>162</v>
      </c>
    </row>
    <row r="1765" spans="2:3" x14ac:dyDescent="0.3">
      <c r="B1765" t="s">
        <v>8219</v>
      </c>
      <c r="C1765">
        <v>23</v>
      </c>
    </row>
    <row r="1766" spans="2:3" x14ac:dyDescent="0.3">
      <c r="B1766" t="s">
        <v>8219</v>
      </c>
      <c r="C1766">
        <v>72</v>
      </c>
    </row>
    <row r="1767" spans="2:3" x14ac:dyDescent="0.3">
      <c r="B1767" t="s">
        <v>8219</v>
      </c>
      <c r="C1767">
        <v>68</v>
      </c>
    </row>
    <row r="1768" spans="2:3" x14ac:dyDescent="0.3">
      <c r="B1768" t="s">
        <v>8219</v>
      </c>
      <c r="C1768">
        <v>20</v>
      </c>
    </row>
    <row r="1769" spans="2:3" x14ac:dyDescent="0.3">
      <c r="B1769" t="s">
        <v>8219</v>
      </c>
      <c r="C1769">
        <v>26</v>
      </c>
    </row>
    <row r="1770" spans="2:3" x14ac:dyDescent="0.3">
      <c r="B1770" t="s">
        <v>8219</v>
      </c>
      <c r="C1770">
        <v>72</v>
      </c>
    </row>
    <row r="1771" spans="2:3" x14ac:dyDescent="0.3">
      <c r="B1771" t="s">
        <v>8219</v>
      </c>
      <c r="C1771">
        <v>3</v>
      </c>
    </row>
    <row r="1772" spans="2:3" x14ac:dyDescent="0.3">
      <c r="B1772" t="s">
        <v>8219</v>
      </c>
      <c r="C1772">
        <v>18</v>
      </c>
    </row>
    <row r="1773" spans="2:3" x14ac:dyDescent="0.3">
      <c r="B1773" t="s">
        <v>8219</v>
      </c>
      <c r="C1773">
        <v>30</v>
      </c>
    </row>
    <row r="1774" spans="2:3" x14ac:dyDescent="0.3">
      <c r="B1774" t="s">
        <v>8219</v>
      </c>
      <c r="C1774">
        <v>23</v>
      </c>
    </row>
    <row r="1775" spans="2:3" x14ac:dyDescent="0.3">
      <c r="B1775" t="s">
        <v>8219</v>
      </c>
      <c r="C1775">
        <v>54</v>
      </c>
    </row>
    <row r="1776" spans="2:3" x14ac:dyDescent="0.3">
      <c r="B1776" t="s">
        <v>8219</v>
      </c>
      <c r="C1776">
        <v>26</v>
      </c>
    </row>
    <row r="1777" spans="2:3" x14ac:dyDescent="0.3">
      <c r="B1777" t="s">
        <v>8219</v>
      </c>
      <c r="C1777">
        <v>9</v>
      </c>
    </row>
    <row r="1778" spans="2:3" x14ac:dyDescent="0.3">
      <c r="B1778" t="s">
        <v>8219</v>
      </c>
      <c r="C1778">
        <v>27</v>
      </c>
    </row>
    <row r="1779" spans="2:3" x14ac:dyDescent="0.3">
      <c r="B1779" t="s">
        <v>8219</v>
      </c>
      <c r="C1779">
        <v>30</v>
      </c>
    </row>
    <row r="1780" spans="2:3" x14ac:dyDescent="0.3">
      <c r="B1780" t="s">
        <v>8219</v>
      </c>
      <c r="C1780">
        <v>52</v>
      </c>
    </row>
    <row r="1781" spans="2:3" x14ac:dyDescent="0.3">
      <c r="B1781" t="s">
        <v>8219</v>
      </c>
      <c r="C1781">
        <v>17</v>
      </c>
    </row>
    <row r="1782" spans="2:3" x14ac:dyDescent="0.3">
      <c r="B1782" t="s">
        <v>8219</v>
      </c>
      <c r="C1782">
        <v>19</v>
      </c>
    </row>
    <row r="1783" spans="2:3" x14ac:dyDescent="0.3">
      <c r="B1783" t="s">
        <v>8219</v>
      </c>
      <c r="C1783">
        <v>77</v>
      </c>
    </row>
    <row r="1784" spans="2:3" x14ac:dyDescent="0.3">
      <c r="B1784" t="s">
        <v>8219</v>
      </c>
      <c r="C1784">
        <v>21</v>
      </c>
    </row>
    <row r="1785" spans="2:3" x14ac:dyDescent="0.3">
      <c r="B1785" t="s">
        <v>8219</v>
      </c>
      <c r="C1785">
        <v>38</v>
      </c>
    </row>
    <row r="1786" spans="2:3" x14ac:dyDescent="0.3">
      <c r="B1786" t="s">
        <v>8219</v>
      </c>
      <c r="C1786">
        <v>28</v>
      </c>
    </row>
    <row r="1787" spans="2:3" x14ac:dyDescent="0.3">
      <c r="B1787" t="s">
        <v>8219</v>
      </c>
      <c r="C1787">
        <v>48</v>
      </c>
    </row>
    <row r="1788" spans="2:3" x14ac:dyDescent="0.3">
      <c r="B1788" t="s">
        <v>8219</v>
      </c>
      <c r="C1788">
        <v>46</v>
      </c>
    </row>
    <row r="1789" spans="2:3" x14ac:dyDescent="0.3">
      <c r="B1789" t="s">
        <v>8219</v>
      </c>
      <c r="C1789">
        <v>30</v>
      </c>
    </row>
    <row r="1790" spans="2:3" x14ac:dyDescent="0.3">
      <c r="B1790" t="s">
        <v>8219</v>
      </c>
      <c r="C1790">
        <v>64</v>
      </c>
    </row>
    <row r="1791" spans="2:3" x14ac:dyDescent="0.3">
      <c r="B1791" t="s">
        <v>8219</v>
      </c>
      <c r="C1791">
        <v>15</v>
      </c>
    </row>
    <row r="1792" spans="2:3" x14ac:dyDescent="0.3">
      <c r="B1792" t="s">
        <v>8219</v>
      </c>
      <c r="C1792">
        <v>41</v>
      </c>
    </row>
    <row r="1793" spans="2:3" x14ac:dyDescent="0.3">
      <c r="B1793" t="s">
        <v>8219</v>
      </c>
      <c r="C1793">
        <v>35</v>
      </c>
    </row>
    <row r="1794" spans="2:3" x14ac:dyDescent="0.3">
      <c r="B1794" t="s">
        <v>8219</v>
      </c>
      <c r="C1794">
        <v>45</v>
      </c>
    </row>
    <row r="1795" spans="2:3" x14ac:dyDescent="0.3">
      <c r="B1795" t="s">
        <v>8219</v>
      </c>
      <c r="C1795">
        <v>62</v>
      </c>
    </row>
    <row r="1796" spans="2:3" x14ac:dyDescent="0.3">
      <c r="B1796" t="s">
        <v>8219</v>
      </c>
      <c r="C1796">
        <v>22</v>
      </c>
    </row>
    <row r="1797" spans="2:3" x14ac:dyDescent="0.3">
      <c r="B1797" t="s">
        <v>8219</v>
      </c>
      <c r="C1797">
        <v>18</v>
      </c>
    </row>
    <row r="1798" spans="2:3" x14ac:dyDescent="0.3">
      <c r="B1798" t="s">
        <v>8219</v>
      </c>
      <c r="C1798">
        <v>12</v>
      </c>
    </row>
    <row r="1799" spans="2:3" x14ac:dyDescent="0.3">
      <c r="B1799" t="s">
        <v>8219</v>
      </c>
      <c r="C1799">
        <v>44</v>
      </c>
    </row>
    <row r="1800" spans="2:3" x14ac:dyDescent="0.3">
      <c r="B1800" t="s">
        <v>8219</v>
      </c>
      <c r="C1800">
        <v>27</v>
      </c>
    </row>
    <row r="1801" spans="2:3" x14ac:dyDescent="0.3">
      <c r="B1801" t="s">
        <v>8219</v>
      </c>
      <c r="C1801">
        <v>38</v>
      </c>
    </row>
    <row r="1802" spans="2:3" x14ac:dyDescent="0.3">
      <c r="B1802" t="s">
        <v>8219</v>
      </c>
      <c r="C1802">
        <v>28</v>
      </c>
    </row>
    <row r="1803" spans="2:3" x14ac:dyDescent="0.3">
      <c r="B1803" t="s">
        <v>8219</v>
      </c>
      <c r="C1803">
        <v>24</v>
      </c>
    </row>
    <row r="1804" spans="2:3" x14ac:dyDescent="0.3">
      <c r="B1804" t="s">
        <v>8219</v>
      </c>
      <c r="C1804">
        <v>65</v>
      </c>
    </row>
    <row r="1805" spans="2:3" x14ac:dyDescent="0.3">
      <c r="B1805" t="s">
        <v>8219</v>
      </c>
      <c r="C1805">
        <v>46</v>
      </c>
    </row>
    <row r="1806" spans="2:3" x14ac:dyDescent="0.3">
      <c r="B1806" t="s">
        <v>8219</v>
      </c>
      <c r="C1806">
        <v>85</v>
      </c>
    </row>
    <row r="1807" spans="2:3" x14ac:dyDescent="0.3">
      <c r="B1807" t="s">
        <v>8219</v>
      </c>
      <c r="C1807">
        <v>66</v>
      </c>
    </row>
    <row r="1808" spans="2:3" x14ac:dyDescent="0.3">
      <c r="B1808" t="s">
        <v>8219</v>
      </c>
      <c r="C1808">
        <v>165</v>
      </c>
    </row>
    <row r="1809" spans="2:3" x14ac:dyDescent="0.3">
      <c r="B1809" t="s">
        <v>8219</v>
      </c>
      <c r="C1809">
        <v>17</v>
      </c>
    </row>
    <row r="1810" spans="2:3" x14ac:dyDescent="0.3">
      <c r="B1810" t="s">
        <v>8219</v>
      </c>
      <c r="C1810">
        <v>3</v>
      </c>
    </row>
    <row r="1811" spans="2:3" x14ac:dyDescent="0.3">
      <c r="B1811" t="s">
        <v>8219</v>
      </c>
      <c r="C1811">
        <v>17</v>
      </c>
    </row>
    <row r="1812" spans="2:3" x14ac:dyDescent="0.3">
      <c r="B1812" t="s">
        <v>8219</v>
      </c>
      <c r="C1812">
        <v>91</v>
      </c>
    </row>
    <row r="1813" spans="2:3" x14ac:dyDescent="0.3">
      <c r="B1813" t="s">
        <v>8219</v>
      </c>
      <c r="C1813">
        <v>67</v>
      </c>
    </row>
    <row r="1814" spans="2:3" x14ac:dyDescent="0.3">
      <c r="B1814" t="s">
        <v>8219</v>
      </c>
      <c r="C1814">
        <v>18</v>
      </c>
    </row>
    <row r="1815" spans="2:3" x14ac:dyDescent="0.3">
      <c r="B1815" t="s">
        <v>8219</v>
      </c>
      <c r="C1815">
        <v>21</v>
      </c>
    </row>
    <row r="1816" spans="2:3" x14ac:dyDescent="0.3">
      <c r="B1816" t="s">
        <v>8219</v>
      </c>
      <c r="C1816">
        <v>40</v>
      </c>
    </row>
    <row r="1817" spans="2:3" x14ac:dyDescent="0.3">
      <c r="B1817" t="s">
        <v>8219</v>
      </c>
      <c r="C1817">
        <v>78</v>
      </c>
    </row>
    <row r="1818" spans="2:3" x14ac:dyDescent="0.3">
      <c r="B1818" t="s">
        <v>8219</v>
      </c>
      <c r="C1818">
        <v>26</v>
      </c>
    </row>
    <row r="1819" spans="2:3" x14ac:dyDescent="0.3">
      <c r="B1819" t="s">
        <v>8219</v>
      </c>
      <c r="C1819">
        <v>14</v>
      </c>
    </row>
    <row r="1820" spans="2:3" x14ac:dyDescent="0.3">
      <c r="B1820" t="s">
        <v>8219</v>
      </c>
      <c r="C1820">
        <v>44</v>
      </c>
    </row>
    <row r="1821" spans="2:3" x14ac:dyDescent="0.3">
      <c r="B1821" t="s">
        <v>8219</v>
      </c>
      <c r="C1821">
        <v>9</v>
      </c>
    </row>
    <row r="1822" spans="2:3" x14ac:dyDescent="0.3">
      <c r="B1822" t="s">
        <v>8219</v>
      </c>
      <c r="C1822">
        <v>30</v>
      </c>
    </row>
    <row r="1823" spans="2:3" x14ac:dyDescent="0.3">
      <c r="B1823" t="s">
        <v>8219</v>
      </c>
      <c r="C1823">
        <v>45</v>
      </c>
    </row>
    <row r="1824" spans="2:3" x14ac:dyDescent="0.3">
      <c r="B1824" t="s">
        <v>8219</v>
      </c>
      <c r="C1824">
        <v>56</v>
      </c>
    </row>
    <row r="1825" spans="2:3" x14ac:dyDescent="0.3">
      <c r="B1825" t="s">
        <v>8219</v>
      </c>
      <c r="C1825">
        <v>46</v>
      </c>
    </row>
    <row r="1826" spans="2:3" x14ac:dyDescent="0.3">
      <c r="B1826" t="s">
        <v>8219</v>
      </c>
      <c r="C1826">
        <v>34</v>
      </c>
    </row>
    <row r="1827" spans="2:3" x14ac:dyDescent="0.3">
      <c r="B1827" t="s">
        <v>8219</v>
      </c>
      <c r="C1827">
        <v>98</v>
      </c>
    </row>
    <row r="1828" spans="2:3" x14ac:dyDescent="0.3">
      <c r="B1828" t="s">
        <v>8219</v>
      </c>
      <c r="C1828">
        <v>46</v>
      </c>
    </row>
    <row r="1829" spans="2:3" x14ac:dyDescent="0.3">
      <c r="B1829" t="s">
        <v>8219</v>
      </c>
      <c r="C1829">
        <v>10</v>
      </c>
    </row>
    <row r="1830" spans="2:3" x14ac:dyDescent="0.3">
      <c r="B1830" t="s">
        <v>8219</v>
      </c>
      <c r="C1830">
        <v>76</v>
      </c>
    </row>
    <row r="1831" spans="2:3" x14ac:dyDescent="0.3">
      <c r="B1831" t="s">
        <v>8219</v>
      </c>
      <c r="C1831">
        <v>104</v>
      </c>
    </row>
    <row r="1832" spans="2:3" x14ac:dyDescent="0.3">
      <c r="B1832" t="s">
        <v>8219</v>
      </c>
      <c r="C1832">
        <v>87</v>
      </c>
    </row>
    <row r="1833" spans="2:3" x14ac:dyDescent="0.3">
      <c r="B1833" t="s">
        <v>8219</v>
      </c>
      <c r="C1833">
        <v>29</v>
      </c>
    </row>
    <row r="1834" spans="2:3" x14ac:dyDescent="0.3">
      <c r="B1834" t="s">
        <v>8219</v>
      </c>
      <c r="C1834">
        <v>51</v>
      </c>
    </row>
    <row r="1835" spans="2:3" x14ac:dyDescent="0.3">
      <c r="B1835" t="s">
        <v>8219</v>
      </c>
      <c r="C1835">
        <v>12</v>
      </c>
    </row>
    <row r="1836" spans="2:3" x14ac:dyDescent="0.3">
      <c r="B1836" t="s">
        <v>8219</v>
      </c>
      <c r="C1836">
        <v>72</v>
      </c>
    </row>
    <row r="1837" spans="2:3" x14ac:dyDescent="0.3">
      <c r="B1837" t="s">
        <v>8219</v>
      </c>
      <c r="C1837">
        <v>21</v>
      </c>
    </row>
    <row r="1838" spans="2:3" x14ac:dyDescent="0.3">
      <c r="B1838" t="s">
        <v>8219</v>
      </c>
      <c r="C1838">
        <v>42</v>
      </c>
    </row>
    <row r="1839" spans="2:3" x14ac:dyDescent="0.3">
      <c r="B1839" t="s">
        <v>8219</v>
      </c>
      <c r="C1839">
        <v>71</v>
      </c>
    </row>
    <row r="1840" spans="2:3" x14ac:dyDescent="0.3">
      <c r="B1840" t="s">
        <v>8219</v>
      </c>
      <c r="C1840">
        <v>168</v>
      </c>
    </row>
    <row r="1841" spans="2:3" x14ac:dyDescent="0.3">
      <c r="B1841" t="s">
        <v>8219</v>
      </c>
      <c r="C1841">
        <v>19</v>
      </c>
    </row>
    <row r="1842" spans="2:3" x14ac:dyDescent="0.3">
      <c r="B1842" t="s">
        <v>8219</v>
      </c>
      <c r="C1842">
        <v>37</v>
      </c>
    </row>
    <row r="1843" spans="2:3" x14ac:dyDescent="0.3">
      <c r="B1843" t="s">
        <v>8219</v>
      </c>
      <c r="C1843">
        <v>36</v>
      </c>
    </row>
    <row r="1844" spans="2:3" x14ac:dyDescent="0.3">
      <c r="B1844" t="s">
        <v>8219</v>
      </c>
      <c r="C1844">
        <v>14</v>
      </c>
    </row>
    <row r="1845" spans="2:3" x14ac:dyDescent="0.3">
      <c r="B1845" t="s">
        <v>8219</v>
      </c>
      <c r="C1845">
        <v>18</v>
      </c>
    </row>
    <row r="1846" spans="2:3" x14ac:dyDescent="0.3">
      <c r="B1846" t="s">
        <v>8219</v>
      </c>
      <c r="C1846">
        <v>82</v>
      </c>
    </row>
    <row r="1847" spans="2:3" x14ac:dyDescent="0.3">
      <c r="B1847" t="s">
        <v>8219</v>
      </c>
      <c r="C1847">
        <v>43</v>
      </c>
    </row>
    <row r="1848" spans="2:3" x14ac:dyDescent="0.3">
      <c r="B1848" t="s">
        <v>8219</v>
      </c>
      <c r="C1848">
        <v>8</v>
      </c>
    </row>
    <row r="1849" spans="2:3" x14ac:dyDescent="0.3">
      <c r="B1849" t="s">
        <v>8219</v>
      </c>
      <c r="C1849">
        <v>45</v>
      </c>
    </row>
    <row r="1850" spans="2:3" x14ac:dyDescent="0.3">
      <c r="B1850" t="s">
        <v>8219</v>
      </c>
      <c r="C1850">
        <v>20</v>
      </c>
    </row>
    <row r="1851" spans="2:3" x14ac:dyDescent="0.3">
      <c r="B1851" t="s">
        <v>8219</v>
      </c>
      <c r="C1851">
        <v>31</v>
      </c>
    </row>
    <row r="1852" spans="2:3" x14ac:dyDescent="0.3">
      <c r="B1852" t="s">
        <v>8219</v>
      </c>
      <c r="C1852">
        <v>25</v>
      </c>
    </row>
    <row r="1853" spans="2:3" x14ac:dyDescent="0.3">
      <c r="B1853" t="s">
        <v>8219</v>
      </c>
      <c r="C1853">
        <v>14</v>
      </c>
    </row>
    <row r="1854" spans="2:3" x14ac:dyDescent="0.3">
      <c r="B1854" t="s">
        <v>8219</v>
      </c>
      <c r="C1854">
        <v>45</v>
      </c>
    </row>
    <row r="1855" spans="2:3" x14ac:dyDescent="0.3">
      <c r="B1855" t="s">
        <v>8219</v>
      </c>
      <c r="C1855">
        <v>20</v>
      </c>
    </row>
    <row r="1856" spans="2:3" x14ac:dyDescent="0.3">
      <c r="B1856" t="s">
        <v>8219</v>
      </c>
      <c r="C1856">
        <v>39</v>
      </c>
    </row>
    <row r="1857" spans="2:3" x14ac:dyDescent="0.3">
      <c r="B1857" t="s">
        <v>8219</v>
      </c>
      <c r="C1857">
        <v>16</v>
      </c>
    </row>
    <row r="1858" spans="2:3" x14ac:dyDescent="0.3">
      <c r="B1858" t="s">
        <v>8219</v>
      </c>
      <c r="C1858">
        <v>37</v>
      </c>
    </row>
    <row r="1859" spans="2:3" x14ac:dyDescent="0.3">
      <c r="B1859" t="s">
        <v>8219</v>
      </c>
      <c r="C1859">
        <v>14</v>
      </c>
    </row>
    <row r="1860" spans="2:3" x14ac:dyDescent="0.3">
      <c r="B1860" t="s">
        <v>8219</v>
      </c>
      <c r="C1860">
        <v>21</v>
      </c>
    </row>
    <row r="1861" spans="2:3" x14ac:dyDescent="0.3">
      <c r="B1861" t="s">
        <v>8219</v>
      </c>
      <c r="C1861">
        <v>69</v>
      </c>
    </row>
    <row r="1862" spans="2:3" x14ac:dyDescent="0.3">
      <c r="B1862" t="s">
        <v>8219</v>
      </c>
      <c r="C1862">
        <v>16</v>
      </c>
    </row>
    <row r="1863" spans="2:3" x14ac:dyDescent="0.3">
      <c r="B1863" t="s">
        <v>8219</v>
      </c>
      <c r="C1863">
        <v>55</v>
      </c>
    </row>
    <row r="1864" spans="2:3" x14ac:dyDescent="0.3">
      <c r="B1864" t="s">
        <v>8219</v>
      </c>
      <c r="C1864">
        <v>27</v>
      </c>
    </row>
    <row r="1865" spans="2:3" x14ac:dyDescent="0.3">
      <c r="B1865" t="s">
        <v>8219</v>
      </c>
      <c r="C1865">
        <v>36</v>
      </c>
    </row>
    <row r="1866" spans="2:3" x14ac:dyDescent="0.3">
      <c r="B1866" t="s">
        <v>8219</v>
      </c>
      <c r="C1866">
        <v>19</v>
      </c>
    </row>
    <row r="1867" spans="2:3" x14ac:dyDescent="0.3">
      <c r="B1867" t="s">
        <v>8219</v>
      </c>
      <c r="C1867">
        <v>12</v>
      </c>
    </row>
    <row r="1868" spans="2:3" x14ac:dyDescent="0.3">
      <c r="B1868" t="s">
        <v>8219</v>
      </c>
      <c r="C1868">
        <v>17</v>
      </c>
    </row>
    <row r="1869" spans="2:3" x14ac:dyDescent="0.3">
      <c r="B1869" t="s">
        <v>8219</v>
      </c>
      <c r="C1869">
        <v>114</v>
      </c>
    </row>
    <row r="1870" spans="2:3" x14ac:dyDescent="0.3">
      <c r="B1870" t="s">
        <v>8219</v>
      </c>
      <c r="C1870">
        <v>93</v>
      </c>
    </row>
    <row r="1871" spans="2:3" x14ac:dyDescent="0.3">
      <c r="B1871" t="s">
        <v>8219</v>
      </c>
      <c r="C1871">
        <v>36</v>
      </c>
    </row>
    <row r="1872" spans="2:3" x14ac:dyDescent="0.3">
      <c r="B1872" t="s">
        <v>8219</v>
      </c>
      <c r="C1872">
        <v>61</v>
      </c>
    </row>
    <row r="1873" spans="2:3" x14ac:dyDescent="0.3">
      <c r="B1873" t="s">
        <v>8219</v>
      </c>
      <c r="C1873">
        <v>47</v>
      </c>
    </row>
    <row r="1874" spans="2:3" x14ac:dyDescent="0.3">
      <c r="B1874" t="s">
        <v>8219</v>
      </c>
      <c r="C1874">
        <v>17</v>
      </c>
    </row>
    <row r="1875" spans="2:3" x14ac:dyDescent="0.3">
      <c r="B1875" t="s">
        <v>8219</v>
      </c>
      <c r="C1875">
        <v>63</v>
      </c>
    </row>
    <row r="1876" spans="2:3" x14ac:dyDescent="0.3">
      <c r="B1876" t="s">
        <v>8219</v>
      </c>
      <c r="C1876">
        <v>9</v>
      </c>
    </row>
    <row r="1877" spans="2:3" x14ac:dyDescent="0.3">
      <c r="B1877" t="s">
        <v>8219</v>
      </c>
      <c r="C1877">
        <v>30</v>
      </c>
    </row>
    <row r="1878" spans="2:3" x14ac:dyDescent="0.3">
      <c r="B1878" t="s">
        <v>8219</v>
      </c>
      <c r="C1878">
        <v>23</v>
      </c>
    </row>
    <row r="1879" spans="2:3" x14ac:dyDescent="0.3">
      <c r="B1879" t="s">
        <v>8219</v>
      </c>
      <c r="C1879">
        <v>33</v>
      </c>
    </row>
    <row r="1880" spans="2:3" x14ac:dyDescent="0.3">
      <c r="B1880" t="s">
        <v>8219</v>
      </c>
      <c r="C1880">
        <v>39</v>
      </c>
    </row>
    <row r="1881" spans="2:3" x14ac:dyDescent="0.3">
      <c r="B1881" t="s">
        <v>8219</v>
      </c>
      <c r="C1881">
        <v>17</v>
      </c>
    </row>
    <row r="1882" spans="2:3" x14ac:dyDescent="0.3">
      <c r="B1882" t="s">
        <v>8219</v>
      </c>
      <c r="C1882">
        <v>6</v>
      </c>
    </row>
    <row r="1883" spans="2:3" x14ac:dyDescent="0.3">
      <c r="B1883" t="s">
        <v>8219</v>
      </c>
      <c r="C1883">
        <v>39</v>
      </c>
    </row>
    <row r="1884" spans="2:3" x14ac:dyDescent="0.3">
      <c r="B1884" t="s">
        <v>8219</v>
      </c>
      <c r="C1884">
        <v>57</v>
      </c>
    </row>
    <row r="1885" spans="2:3" x14ac:dyDescent="0.3">
      <c r="B1885" t="s">
        <v>8219</v>
      </c>
      <c r="C1885">
        <v>56</v>
      </c>
    </row>
    <row r="1886" spans="2:3" x14ac:dyDescent="0.3">
      <c r="B1886" t="s">
        <v>8219</v>
      </c>
      <c r="C1886">
        <v>13</v>
      </c>
    </row>
    <row r="1887" spans="2:3" x14ac:dyDescent="0.3">
      <c r="B1887" t="s">
        <v>8219</v>
      </c>
      <c r="C1887">
        <v>95</v>
      </c>
    </row>
    <row r="1888" spans="2:3" x14ac:dyDescent="0.3">
      <c r="B1888" t="s">
        <v>8219</v>
      </c>
      <c r="C1888">
        <v>80</v>
      </c>
    </row>
    <row r="1889" spans="2:3" x14ac:dyDescent="0.3">
      <c r="B1889" t="s">
        <v>8219</v>
      </c>
      <c r="C1889">
        <v>133</v>
      </c>
    </row>
    <row r="1890" spans="2:3" x14ac:dyDescent="0.3">
      <c r="B1890" t="s">
        <v>8219</v>
      </c>
      <c r="C1890">
        <v>44</v>
      </c>
    </row>
    <row r="1891" spans="2:3" x14ac:dyDescent="0.3">
      <c r="B1891" t="s">
        <v>8219</v>
      </c>
      <c r="C1891">
        <v>30</v>
      </c>
    </row>
    <row r="1892" spans="2:3" x14ac:dyDescent="0.3">
      <c r="B1892" t="s">
        <v>8219</v>
      </c>
      <c r="C1892">
        <v>56</v>
      </c>
    </row>
    <row r="1893" spans="2:3" x14ac:dyDescent="0.3">
      <c r="B1893" t="s">
        <v>8219</v>
      </c>
      <c r="C1893">
        <v>66</v>
      </c>
    </row>
    <row r="1894" spans="2:3" x14ac:dyDescent="0.3">
      <c r="B1894" t="s">
        <v>8219</v>
      </c>
      <c r="C1894">
        <v>29</v>
      </c>
    </row>
    <row r="1895" spans="2:3" x14ac:dyDescent="0.3">
      <c r="B1895" t="s">
        <v>8219</v>
      </c>
      <c r="C1895">
        <v>72</v>
      </c>
    </row>
    <row r="1896" spans="2:3" x14ac:dyDescent="0.3">
      <c r="B1896" t="s">
        <v>8219</v>
      </c>
      <c r="C1896">
        <v>27</v>
      </c>
    </row>
    <row r="1897" spans="2:3" x14ac:dyDescent="0.3">
      <c r="B1897" t="s">
        <v>8219</v>
      </c>
      <c r="C1897">
        <v>10</v>
      </c>
    </row>
    <row r="1898" spans="2:3" x14ac:dyDescent="0.3">
      <c r="B1898" t="s">
        <v>8219</v>
      </c>
      <c r="C1898">
        <v>35</v>
      </c>
    </row>
    <row r="1899" spans="2:3" x14ac:dyDescent="0.3">
      <c r="B1899" t="s">
        <v>8219</v>
      </c>
      <c r="C1899">
        <v>29</v>
      </c>
    </row>
    <row r="1900" spans="2:3" x14ac:dyDescent="0.3">
      <c r="B1900" t="s">
        <v>8219</v>
      </c>
      <c r="C1900">
        <v>13</v>
      </c>
    </row>
    <row r="1901" spans="2:3" x14ac:dyDescent="0.3">
      <c r="B1901" t="s">
        <v>8219</v>
      </c>
      <c r="C1901">
        <v>72</v>
      </c>
    </row>
    <row r="1902" spans="2:3" x14ac:dyDescent="0.3">
      <c r="B1902" t="s">
        <v>8219</v>
      </c>
      <c r="C1902">
        <v>78</v>
      </c>
    </row>
    <row r="1903" spans="2:3" x14ac:dyDescent="0.3">
      <c r="B1903" t="s">
        <v>8219</v>
      </c>
      <c r="C1903">
        <v>49</v>
      </c>
    </row>
    <row r="1904" spans="2:3" x14ac:dyDescent="0.3">
      <c r="B1904" t="s">
        <v>8219</v>
      </c>
      <c r="C1904">
        <v>42</v>
      </c>
    </row>
    <row r="1905" spans="2:3" x14ac:dyDescent="0.3">
      <c r="B1905" t="s">
        <v>8219</v>
      </c>
      <c r="C1905">
        <v>35</v>
      </c>
    </row>
    <row r="1906" spans="2:3" x14ac:dyDescent="0.3">
      <c r="B1906" t="s">
        <v>8219</v>
      </c>
      <c r="C1906">
        <v>42</v>
      </c>
    </row>
    <row r="1907" spans="2:3" x14ac:dyDescent="0.3">
      <c r="B1907" t="s">
        <v>8219</v>
      </c>
      <c r="C1907">
        <v>42</v>
      </c>
    </row>
    <row r="1908" spans="2:3" x14ac:dyDescent="0.3">
      <c r="B1908" t="s">
        <v>8219</v>
      </c>
      <c r="C1908">
        <v>31</v>
      </c>
    </row>
    <row r="1909" spans="2:3" x14ac:dyDescent="0.3">
      <c r="B1909" t="s">
        <v>8219</v>
      </c>
      <c r="C1909">
        <v>38</v>
      </c>
    </row>
    <row r="1910" spans="2:3" x14ac:dyDescent="0.3">
      <c r="B1910" t="s">
        <v>8219</v>
      </c>
      <c r="C1910">
        <v>8</v>
      </c>
    </row>
    <row r="1911" spans="2:3" x14ac:dyDescent="0.3">
      <c r="B1911" t="s">
        <v>8219</v>
      </c>
      <c r="C1911">
        <v>39</v>
      </c>
    </row>
    <row r="1912" spans="2:3" x14ac:dyDescent="0.3">
      <c r="B1912" t="s">
        <v>8219</v>
      </c>
      <c r="C1912">
        <v>29</v>
      </c>
    </row>
    <row r="1913" spans="2:3" x14ac:dyDescent="0.3">
      <c r="B1913" t="s">
        <v>8219</v>
      </c>
      <c r="C1913">
        <v>72</v>
      </c>
    </row>
    <row r="1914" spans="2:3" x14ac:dyDescent="0.3">
      <c r="B1914" t="s">
        <v>8219</v>
      </c>
      <c r="C1914">
        <v>15</v>
      </c>
    </row>
    <row r="1915" spans="2:3" x14ac:dyDescent="0.3">
      <c r="B1915" t="s">
        <v>8219</v>
      </c>
      <c r="C1915">
        <v>33</v>
      </c>
    </row>
    <row r="1916" spans="2:3" x14ac:dyDescent="0.3">
      <c r="B1916" t="s">
        <v>8219</v>
      </c>
      <c r="C1916">
        <v>15</v>
      </c>
    </row>
    <row r="1917" spans="2:3" x14ac:dyDescent="0.3">
      <c r="B1917" t="s">
        <v>8219</v>
      </c>
      <c r="C1917">
        <v>19</v>
      </c>
    </row>
    <row r="1918" spans="2:3" x14ac:dyDescent="0.3">
      <c r="B1918" t="s">
        <v>8219</v>
      </c>
      <c r="C1918">
        <v>17</v>
      </c>
    </row>
    <row r="1919" spans="2:3" x14ac:dyDescent="0.3">
      <c r="B1919" t="s">
        <v>8219</v>
      </c>
      <c r="C1919">
        <v>44</v>
      </c>
    </row>
    <row r="1920" spans="2:3" x14ac:dyDescent="0.3">
      <c r="B1920" t="s">
        <v>8219</v>
      </c>
      <c r="C1920">
        <v>10</v>
      </c>
    </row>
    <row r="1921" spans="2:3" x14ac:dyDescent="0.3">
      <c r="B1921" t="s">
        <v>8219</v>
      </c>
      <c r="C1921">
        <v>46</v>
      </c>
    </row>
    <row r="1922" spans="2:3" x14ac:dyDescent="0.3">
      <c r="B1922" t="s">
        <v>8219</v>
      </c>
      <c r="C1922">
        <v>11</v>
      </c>
    </row>
    <row r="1923" spans="2:3" x14ac:dyDescent="0.3">
      <c r="B1923" t="s">
        <v>8219</v>
      </c>
      <c r="C1923">
        <v>13</v>
      </c>
    </row>
    <row r="1924" spans="2:3" x14ac:dyDescent="0.3">
      <c r="B1924" t="s">
        <v>8219</v>
      </c>
      <c r="C1924">
        <v>33</v>
      </c>
    </row>
    <row r="1925" spans="2:3" x14ac:dyDescent="0.3">
      <c r="B1925" t="s">
        <v>8219</v>
      </c>
      <c r="C1925">
        <v>28</v>
      </c>
    </row>
    <row r="1926" spans="2:3" x14ac:dyDescent="0.3">
      <c r="B1926" t="s">
        <v>8219</v>
      </c>
      <c r="C1926">
        <v>21</v>
      </c>
    </row>
    <row r="1927" spans="2:3" x14ac:dyDescent="0.3">
      <c r="B1927" t="s">
        <v>8219</v>
      </c>
      <c r="C1927">
        <v>13</v>
      </c>
    </row>
    <row r="1928" spans="2:3" x14ac:dyDescent="0.3">
      <c r="B1928" t="s">
        <v>8219</v>
      </c>
      <c r="C1928">
        <v>34</v>
      </c>
    </row>
    <row r="1929" spans="2:3" x14ac:dyDescent="0.3">
      <c r="B1929" t="s">
        <v>8219</v>
      </c>
      <c r="C1929">
        <v>80</v>
      </c>
    </row>
    <row r="1930" spans="2:3" x14ac:dyDescent="0.3">
      <c r="B1930" t="s">
        <v>8219</v>
      </c>
      <c r="C1930">
        <v>74</v>
      </c>
    </row>
    <row r="1931" spans="2:3" x14ac:dyDescent="0.3">
      <c r="B1931" t="s">
        <v>8219</v>
      </c>
      <c r="C1931">
        <v>7</v>
      </c>
    </row>
    <row r="1932" spans="2:3" x14ac:dyDescent="0.3">
      <c r="B1932" t="s">
        <v>8219</v>
      </c>
      <c r="C1932">
        <v>34</v>
      </c>
    </row>
    <row r="1933" spans="2:3" x14ac:dyDescent="0.3">
      <c r="B1933" t="s">
        <v>8219</v>
      </c>
      <c r="C1933">
        <v>86</v>
      </c>
    </row>
    <row r="1934" spans="2:3" x14ac:dyDescent="0.3">
      <c r="B1934" t="s">
        <v>8219</v>
      </c>
      <c r="C1934">
        <v>37</v>
      </c>
    </row>
    <row r="1935" spans="2:3" x14ac:dyDescent="0.3">
      <c r="B1935" t="s">
        <v>8219</v>
      </c>
      <c r="C1935">
        <v>18</v>
      </c>
    </row>
    <row r="1936" spans="2:3" x14ac:dyDescent="0.3">
      <c r="B1936" t="s">
        <v>8219</v>
      </c>
      <c r="C1936">
        <v>22</v>
      </c>
    </row>
    <row r="1937" spans="2:3" x14ac:dyDescent="0.3">
      <c r="B1937" t="s">
        <v>8219</v>
      </c>
      <c r="C1937">
        <v>26</v>
      </c>
    </row>
    <row r="1938" spans="2:3" x14ac:dyDescent="0.3">
      <c r="B1938" t="s">
        <v>8219</v>
      </c>
      <c r="C1938">
        <v>27</v>
      </c>
    </row>
    <row r="1939" spans="2:3" x14ac:dyDescent="0.3">
      <c r="B1939" t="s">
        <v>8219</v>
      </c>
      <c r="C1939">
        <v>8</v>
      </c>
    </row>
    <row r="1940" spans="2:3" x14ac:dyDescent="0.3">
      <c r="B1940" t="s">
        <v>8219</v>
      </c>
      <c r="C1940">
        <v>204</v>
      </c>
    </row>
    <row r="1941" spans="2:3" x14ac:dyDescent="0.3">
      <c r="B1941" t="s">
        <v>8219</v>
      </c>
      <c r="C1941">
        <v>46</v>
      </c>
    </row>
    <row r="1942" spans="2:3" x14ac:dyDescent="0.3">
      <c r="B1942" t="s">
        <v>8219</v>
      </c>
      <c r="C1942">
        <v>17</v>
      </c>
    </row>
    <row r="1943" spans="2:3" x14ac:dyDescent="0.3">
      <c r="B1943" t="s">
        <v>8219</v>
      </c>
      <c r="C1943">
        <v>28</v>
      </c>
    </row>
    <row r="1944" spans="2:3" x14ac:dyDescent="0.3">
      <c r="B1944" t="s">
        <v>8219</v>
      </c>
      <c r="C1944">
        <v>83</v>
      </c>
    </row>
    <row r="1945" spans="2:3" x14ac:dyDescent="0.3">
      <c r="B1945" t="s">
        <v>8219</v>
      </c>
      <c r="C1945">
        <v>13</v>
      </c>
    </row>
    <row r="1946" spans="2:3" x14ac:dyDescent="0.3">
      <c r="B1946" t="s">
        <v>8219</v>
      </c>
      <c r="C1946">
        <v>8</v>
      </c>
    </row>
    <row r="1947" spans="2:3" x14ac:dyDescent="0.3">
      <c r="B1947" t="s">
        <v>8219</v>
      </c>
      <c r="C1947">
        <v>32</v>
      </c>
    </row>
    <row r="1948" spans="2:3" x14ac:dyDescent="0.3">
      <c r="B1948" t="s">
        <v>8219</v>
      </c>
      <c r="C1948">
        <v>85</v>
      </c>
    </row>
    <row r="1949" spans="2:3" x14ac:dyDescent="0.3">
      <c r="B1949" t="s">
        <v>8219</v>
      </c>
      <c r="C1949">
        <v>29</v>
      </c>
    </row>
    <row r="1950" spans="2:3" x14ac:dyDescent="0.3">
      <c r="B1950" t="s">
        <v>8219</v>
      </c>
      <c r="C1950">
        <v>24</v>
      </c>
    </row>
    <row r="1951" spans="2:3" x14ac:dyDescent="0.3">
      <c r="B1951" t="s">
        <v>8219</v>
      </c>
      <c r="C1951">
        <v>8</v>
      </c>
    </row>
    <row r="1952" spans="2:3" x14ac:dyDescent="0.3">
      <c r="B1952" t="s">
        <v>8219</v>
      </c>
      <c r="C1952">
        <v>19</v>
      </c>
    </row>
    <row r="1953" spans="2:3" x14ac:dyDescent="0.3">
      <c r="B1953" t="s">
        <v>8219</v>
      </c>
      <c r="C1953">
        <v>336</v>
      </c>
    </row>
    <row r="1954" spans="2:3" x14ac:dyDescent="0.3">
      <c r="B1954" t="s">
        <v>8219</v>
      </c>
      <c r="C1954">
        <v>13</v>
      </c>
    </row>
    <row r="1955" spans="2:3" x14ac:dyDescent="0.3">
      <c r="B1955" t="s">
        <v>8219</v>
      </c>
      <c r="C1955">
        <v>42</v>
      </c>
    </row>
    <row r="1956" spans="2:3" x14ac:dyDescent="0.3">
      <c r="B1956" t="s">
        <v>8219</v>
      </c>
      <c r="C1956">
        <v>64</v>
      </c>
    </row>
    <row r="1957" spans="2:3" x14ac:dyDescent="0.3">
      <c r="B1957" t="s">
        <v>8219</v>
      </c>
      <c r="C1957">
        <v>25</v>
      </c>
    </row>
    <row r="1958" spans="2:3" x14ac:dyDescent="0.3">
      <c r="B1958" t="s">
        <v>8219</v>
      </c>
      <c r="C1958">
        <v>20</v>
      </c>
    </row>
    <row r="1959" spans="2:3" x14ac:dyDescent="0.3">
      <c r="B1959" t="s">
        <v>8219</v>
      </c>
      <c r="C1959">
        <v>104</v>
      </c>
    </row>
    <row r="1960" spans="2:3" x14ac:dyDescent="0.3">
      <c r="B1960" t="s">
        <v>8219</v>
      </c>
      <c r="C1960">
        <v>53</v>
      </c>
    </row>
    <row r="1961" spans="2:3" x14ac:dyDescent="0.3">
      <c r="B1961" t="s">
        <v>8219</v>
      </c>
      <c r="C1961">
        <v>14</v>
      </c>
    </row>
    <row r="1962" spans="2:3" x14ac:dyDescent="0.3">
      <c r="B1962" t="s">
        <v>8219</v>
      </c>
      <c r="C1962">
        <v>20</v>
      </c>
    </row>
    <row r="1963" spans="2:3" x14ac:dyDescent="0.3">
      <c r="B1963" t="s">
        <v>8219</v>
      </c>
      <c r="C1963">
        <v>558</v>
      </c>
    </row>
    <row r="1964" spans="2:3" x14ac:dyDescent="0.3">
      <c r="B1964" t="s">
        <v>8219</v>
      </c>
      <c r="C1964">
        <v>22</v>
      </c>
    </row>
    <row r="1965" spans="2:3" x14ac:dyDescent="0.3">
      <c r="B1965" t="s">
        <v>8219</v>
      </c>
      <c r="C1965">
        <v>24</v>
      </c>
    </row>
    <row r="1966" spans="2:3" x14ac:dyDescent="0.3">
      <c r="B1966" t="s">
        <v>8219</v>
      </c>
      <c r="C1966">
        <v>74</v>
      </c>
    </row>
    <row r="1967" spans="2:3" x14ac:dyDescent="0.3">
      <c r="B1967" t="s">
        <v>8219</v>
      </c>
      <c r="C1967">
        <v>54</v>
      </c>
    </row>
    <row r="1968" spans="2:3" x14ac:dyDescent="0.3">
      <c r="B1968" t="s">
        <v>8219</v>
      </c>
      <c r="C1968">
        <v>31</v>
      </c>
    </row>
    <row r="1969" spans="2:3" x14ac:dyDescent="0.3">
      <c r="B1969" t="s">
        <v>8219</v>
      </c>
      <c r="C1969">
        <v>25</v>
      </c>
    </row>
    <row r="1970" spans="2:3" x14ac:dyDescent="0.3">
      <c r="B1970" t="s">
        <v>8219</v>
      </c>
      <c r="C1970">
        <v>17</v>
      </c>
    </row>
    <row r="1971" spans="2:3" x14ac:dyDescent="0.3">
      <c r="B1971" t="s">
        <v>8219</v>
      </c>
      <c r="C1971">
        <v>12</v>
      </c>
    </row>
    <row r="1972" spans="2:3" x14ac:dyDescent="0.3">
      <c r="B1972" t="s">
        <v>8219</v>
      </c>
      <c r="C1972">
        <v>38</v>
      </c>
    </row>
    <row r="1973" spans="2:3" x14ac:dyDescent="0.3">
      <c r="B1973" t="s">
        <v>8219</v>
      </c>
      <c r="C1973">
        <v>41</v>
      </c>
    </row>
    <row r="1974" spans="2:3" x14ac:dyDescent="0.3">
      <c r="B1974" t="s">
        <v>8219</v>
      </c>
      <c r="C1974">
        <v>19</v>
      </c>
    </row>
    <row r="1975" spans="2:3" x14ac:dyDescent="0.3">
      <c r="B1975" t="s">
        <v>8219</v>
      </c>
      <c r="C1975">
        <v>41</v>
      </c>
    </row>
    <row r="1976" spans="2:3" x14ac:dyDescent="0.3">
      <c r="B1976" t="s">
        <v>8219</v>
      </c>
      <c r="C1976">
        <v>26</v>
      </c>
    </row>
    <row r="1977" spans="2:3" x14ac:dyDescent="0.3">
      <c r="B1977" t="s">
        <v>8219</v>
      </c>
      <c r="C1977">
        <v>25</v>
      </c>
    </row>
    <row r="1978" spans="2:3" x14ac:dyDescent="0.3">
      <c r="B1978" t="s">
        <v>8219</v>
      </c>
      <c r="C1978">
        <v>9</v>
      </c>
    </row>
    <row r="1979" spans="2:3" x14ac:dyDescent="0.3">
      <c r="B1979" t="s">
        <v>8219</v>
      </c>
      <c r="C1979">
        <v>78</v>
      </c>
    </row>
    <row r="1980" spans="2:3" x14ac:dyDescent="0.3">
      <c r="B1980" t="s">
        <v>8219</v>
      </c>
      <c r="C1980">
        <v>45</v>
      </c>
    </row>
    <row r="1981" spans="2:3" x14ac:dyDescent="0.3">
      <c r="B1981" t="s">
        <v>8219</v>
      </c>
      <c r="C1981">
        <v>102</v>
      </c>
    </row>
    <row r="1982" spans="2:3" x14ac:dyDescent="0.3">
      <c r="B1982" t="s">
        <v>8219</v>
      </c>
      <c r="C1982">
        <v>5</v>
      </c>
    </row>
    <row r="1983" spans="2:3" x14ac:dyDescent="0.3">
      <c r="B1983" t="s">
        <v>8219</v>
      </c>
      <c r="C1983">
        <v>27</v>
      </c>
    </row>
    <row r="1984" spans="2:3" x14ac:dyDescent="0.3">
      <c r="B1984" t="s">
        <v>8219</v>
      </c>
      <c r="C1984">
        <v>37</v>
      </c>
    </row>
    <row r="1985" spans="2:3" x14ac:dyDescent="0.3">
      <c r="B1985" t="s">
        <v>8219</v>
      </c>
      <c r="C1985">
        <v>14</v>
      </c>
    </row>
    <row r="1986" spans="2:3" x14ac:dyDescent="0.3">
      <c r="B1986" t="s">
        <v>8219</v>
      </c>
      <c r="C1986">
        <v>27</v>
      </c>
    </row>
    <row r="1987" spans="2:3" x14ac:dyDescent="0.3">
      <c r="B1987" t="s">
        <v>8219</v>
      </c>
      <c r="C1987">
        <v>45</v>
      </c>
    </row>
    <row r="1988" spans="2:3" x14ac:dyDescent="0.3">
      <c r="B1988" t="s">
        <v>8219</v>
      </c>
      <c r="C1988">
        <v>49</v>
      </c>
    </row>
    <row r="1989" spans="2:3" x14ac:dyDescent="0.3">
      <c r="B1989" t="s">
        <v>8219</v>
      </c>
      <c r="C1989">
        <v>24</v>
      </c>
    </row>
    <row r="1990" spans="2:3" x14ac:dyDescent="0.3">
      <c r="B1990" t="s">
        <v>8219</v>
      </c>
      <c r="C1990">
        <v>112</v>
      </c>
    </row>
    <row r="1991" spans="2:3" x14ac:dyDescent="0.3">
      <c r="B1991" t="s">
        <v>8219</v>
      </c>
      <c r="C1991">
        <v>23</v>
      </c>
    </row>
    <row r="1992" spans="2:3" x14ac:dyDescent="0.3">
      <c r="B1992" t="s">
        <v>8219</v>
      </c>
      <c r="C1992">
        <v>54</v>
      </c>
    </row>
    <row r="1993" spans="2:3" x14ac:dyDescent="0.3">
      <c r="B1993" t="s">
        <v>8219</v>
      </c>
      <c r="C1993">
        <v>28</v>
      </c>
    </row>
    <row r="1994" spans="2:3" x14ac:dyDescent="0.3">
      <c r="B1994" t="s">
        <v>8219</v>
      </c>
      <c r="C1994">
        <v>11</v>
      </c>
    </row>
    <row r="1995" spans="2:3" x14ac:dyDescent="0.3">
      <c r="B1995" t="s">
        <v>8219</v>
      </c>
      <c r="C1995">
        <v>62</v>
      </c>
    </row>
    <row r="1996" spans="2:3" x14ac:dyDescent="0.3">
      <c r="B1996" t="s">
        <v>8219</v>
      </c>
      <c r="C1996">
        <v>73</v>
      </c>
    </row>
    <row r="1997" spans="2:3" x14ac:dyDescent="0.3">
      <c r="B1997" t="s">
        <v>8219</v>
      </c>
      <c r="C1997">
        <v>18</v>
      </c>
    </row>
    <row r="1998" spans="2:3" x14ac:dyDescent="0.3">
      <c r="B1998" t="s">
        <v>8219</v>
      </c>
      <c r="C1998">
        <v>35</v>
      </c>
    </row>
    <row r="1999" spans="2:3" x14ac:dyDescent="0.3">
      <c r="B1999" t="s">
        <v>8219</v>
      </c>
      <c r="C1999">
        <v>43</v>
      </c>
    </row>
    <row r="2000" spans="2:3" x14ac:dyDescent="0.3">
      <c r="B2000" t="s">
        <v>8219</v>
      </c>
      <c r="C2000">
        <v>36</v>
      </c>
    </row>
    <row r="2001" spans="2:3" x14ac:dyDescent="0.3">
      <c r="B2001" t="s">
        <v>8219</v>
      </c>
      <c r="C2001">
        <v>62</v>
      </c>
    </row>
    <row r="2002" spans="2:3" x14ac:dyDescent="0.3">
      <c r="B2002" t="s">
        <v>8219</v>
      </c>
      <c r="C2002">
        <v>15</v>
      </c>
    </row>
    <row r="2003" spans="2:3" x14ac:dyDescent="0.3">
      <c r="B2003" t="s">
        <v>8219</v>
      </c>
      <c r="C2003">
        <v>33</v>
      </c>
    </row>
    <row r="2004" spans="2:3" x14ac:dyDescent="0.3">
      <c r="B2004" t="s">
        <v>8219</v>
      </c>
      <c r="C2004">
        <v>27</v>
      </c>
    </row>
    <row r="2005" spans="2:3" x14ac:dyDescent="0.3">
      <c r="B2005" t="s">
        <v>8219</v>
      </c>
      <c r="C2005">
        <v>17</v>
      </c>
    </row>
    <row r="2006" spans="2:3" x14ac:dyDescent="0.3">
      <c r="B2006" t="s">
        <v>8219</v>
      </c>
      <c r="C2006">
        <v>4</v>
      </c>
    </row>
    <row r="2007" spans="2:3" x14ac:dyDescent="0.3">
      <c r="B2007" t="s">
        <v>8219</v>
      </c>
      <c r="C2007">
        <v>53</v>
      </c>
    </row>
    <row r="2008" spans="2:3" x14ac:dyDescent="0.3">
      <c r="B2008" t="s">
        <v>8219</v>
      </c>
      <c r="C2008">
        <v>49</v>
      </c>
    </row>
    <row r="2009" spans="2:3" x14ac:dyDescent="0.3">
      <c r="B2009" t="s">
        <v>8219</v>
      </c>
      <c r="C2009">
        <v>57</v>
      </c>
    </row>
    <row r="2010" spans="2:3" x14ac:dyDescent="0.3">
      <c r="B2010" t="s">
        <v>8219</v>
      </c>
      <c r="C2010">
        <v>69</v>
      </c>
    </row>
    <row r="2011" spans="2:3" x14ac:dyDescent="0.3">
      <c r="B2011" t="s">
        <v>8219</v>
      </c>
      <c r="C2011">
        <v>15</v>
      </c>
    </row>
    <row r="2012" spans="2:3" x14ac:dyDescent="0.3">
      <c r="B2012" t="s">
        <v>8219</v>
      </c>
      <c r="C2012">
        <v>64</v>
      </c>
    </row>
    <row r="2013" spans="2:3" x14ac:dyDescent="0.3">
      <c r="B2013" t="s">
        <v>8219</v>
      </c>
      <c r="C2013">
        <v>20</v>
      </c>
    </row>
    <row r="2014" spans="2:3" x14ac:dyDescent="0.3">
      <c r="B2014" t="s">
        <v>8219</v>
      </c>
      <c r="C2014">
        <v>27</v>
      </c>
    </row>
    <row r="2015" spans="2:3" x14ac:dyDescent="0.3">
      <c r="B2015" t="s">
        <v>8219</v>
      </c>
      <c r="C2015">
        <v>21</v>
      </c>
    </row>
    <row r="2016" spans="2:3" x14ac:dyDescent="0.3">
      <c r="B2016" t="s">
        <v>8219</v>
      </c>
      <c r="C2016">
        <v>31</v>
      </c>
    </row>
    <row r="2017" spans="2:3" x14ac:dyDescent="0.3">
      <c r="B2017" t="s">
        <v>8219</v>
      </c>
      <c r="C2017">
        <v>51</v>
      </c>
    </row>
    <row r="2018" spans="2:3" x14ac:dyDescent="0.3">
      <c r="B2018" t="s">
        <v>8219</v>
      </c>
      <c r="C2018">
        <v>57</v>
      </c>
    </row>
    <row r="2019" spans="2:3" x14ac:dyDescent="0.3">
      <c r="B2019" t="s">
        <v>8219</v>
      </c>
      <c r="C2019">
        <v>20</v>
      </c>
    </row>
    <row r="2020" spans="2:3" x14ac:dyDescent="0.3">
      <c r="B2020" t="s">
        <v>8219</v>
      </c>
      <c r="C2020">
        <v>71</v>
      </c>
    </row>
    <row r="2021" spans="2:3" x14ac:dyDescent="0.3">
      <c r="B2021" t="s">
        <v>8219</v>
      </c>
      <c r="C2021">
        <v>72</v>
      </c>
    </row>
    <row r="2022" spans="2:3" x14ac:dyDescent="0.3">
      <c r="B2022" t="s">
        <v>8219</v>
      </c>
      <c r="C2022">
        <v>45</v>
      </c>
    </row>
    <row r="2023" spans="2:3" x14ac:dyDescent="0.3">
      <c r="B2023" t="s">
        <v>8219</v>
      </c>
      <c r="C2023">
        <v>51</v>
      </c>
    </row>
    <row r="2024" spans="2:3" x14ac:dyDescent="0.3">
      <c r="B2024" t="s">
        <v>8219</v>
      </c>
      <c r="C2024">
        <v>56</v>
      </c>
    </row>
    <row r="2025" spans="2:3" x14ac:dyDescent="0.3">
      <c r="B2025" t="s">
        <v>8219</v>
      </c>
      <c r="C2025">
        <v>17</v>
      </c>
    </row>
    <row r="2026" spans="2:3" x14ac:dyDescent="0.3">
      <c r="B2026" t="s">
        <v>8219</v>
      </c>
      <c r="C2026">
        <v>197</v>
      </c>
    </row>
    <row r="2027" spans="2:3" x14ac:dyDescent="0.3">
      <c r="B2027" t="s">
        <v>8219</v>
      </c>
      <c r="C2027">
        <v>70</v>
      </c>
    </row>
    <row r="2028" spans="2:3" x14ac:dyDescent="0.3">
      <c r="B2028" t="s">
        <v>8219</v>
      </c>
      <c r="C2028">
        <v>21</v>
      </c>
    </row>
    <row r="2029" spans="2:3" x14ac:dyDescent="0.3">
      <c r="B2029" t="s">
        <v>8219</v>
      </c>
      <c r="C2029">
        <v>34</v>
      </c>
    </row>
    <row r="2030" spans="2:3" x14ac:dyDescent="0.3">
      <c r="B2030" t="s">
        <v>8219</v>
      </c>
      <c r="C2030">
        <v>39</v>
      </c>
    </row>
    <row r="2031" spans="2:3" x14ac:dyDescent="0.3">
      <c r="B2031" t="s">
        <v>8219</v>
      </c>
      <c r="C2031">
        <v>78</v>
      </c>
    </row>
    <row r="2032" spans="2:3" x14ac:dyDescent="0.3">
      <c r="B2032" t="s">
        <v>8219</v>
      </c>
      <c r="C2032">
        <v>48</v>
      </c>
    </row>
    <row r="2033" spans="2:3" x14ac:dyDescent="0.3">
      <c r="B2033" t="s">
        <v>8219</v>
      </c>
      <c r="C2033">
        <v>29</v>
      </c>
    </row>
    <row r="2034" spans="2:3" x14ac:dyDescent="0.3">
      <c r="B2034" t="s">
        <v>8219</v>
      </c>
      <c r="C2034">
        <v>73</v>
      </c>
    </row>
    <row r="2035" spans="2:3" x14ac:dyDescent="0.3">
      <c r="B2035" t="s">
        <v>8219</v>
      </c>
      <c r="C2035">
        <v>8</v>
      </c>
    </row>
    <row r="2036" spans="2:3" x14ac:dyDescent="0.3">
      <c r="B2036" t="s">
        <v>8219</v>
      </c>
      <c r="C2036">
        <v>17</v>
      </c>
    </row>
    <row r="2037" spans="2:3" x14ac:dyDescent="0.3">
      <c r="B2037" t="s">
        <v>8219</v>
      </c>
      <c r="C2037">
        <v>9</v>
      </c>
    </row>
    <row r="2038" spans="2:3" x14ac:dyDescent="0.3">
      <c r="B2038" t="s">
        <v>8219</v>
      </c>
      <c r="C2038">
        <v>17</v>
      </c>
    </row>
    <row r="2039" spans="2:3" x14ac:dyDescent="0.3">
      <c r="B2039" t="s">
        <v>8219</v>
      </c>
      <c r="C2039">
        <v>33</v>
      </c>
    </row>
    <row r="2040" spans="2:3" x14ac:dyDescent="0.3">
      <c r="B2040" t="s">
        <v>8219</v>
      </c>
      <c r="C2040">
        <v>38</v>
      </c>
    </row>
    <row r="2041" spans="2:3" x14ac:dyDescent="0.3">
      <c r="B2041" t="s">
        <v>8219</v>
      </c>
      <c r="C2041">
        <v>79</v>
      </c>
    </row>
    <row r="2042" spans="2:3" x14ac:dyDescent="0.3">
      <c r="B2042" t="s">
        <v>8219</v>
      </c>
      <c r="C2042">
        <v>46</v>
      </c>
    </row>
    <row r="2043" spans="2:3" x14ac:dyDescent="0.3">
      <c r="B2043" t="s">
        <v>8219</v>
      </c>
      <c r="C2043">
        <v>20</v>
      </c>
    </row>
    <row r="2044" spans="2:3" x14ac:dyDescent="0.3">
      <c r="B2044" t="s">
        <v>8219</v>
      </c>
      <c r="C2044">
        <v>20</v>
      </c>
    </row>
    <row r="2045" spans="2:3" x14ac:dyDescent="0.3">
      <c r="B2045" t="s">
        <v>8219</v>
      </c>
      <c r="C2045">
        <v>13</v>
      </c>
    </row>
    <row r="2046" spans="2:3" x14ac:dyDescent="0.3">
      <c r="B2046" t="s">
        <v>8219</v>
      </c>
      <c r="C2046">
        <v>22</v>
      </c>
    </row>
    <row r="2047" spans="2:3" x14ac:dyDescent="0.3">
      <c r="B2047" t="s">
        <v>8219</v>
      </c>
      <c r="C2047">
        <v>36</v>
      </c>
    </row>
    <row r="2048" spans="2:3" x14ac:dyDescent="0.3">
      <c r="B2048" t="s">
        <v>8219</v>
      </c>
      <c r="C2048">
        <v>40</v>
      </c>
    </row>
    <row r="2049" spans="2:3" x14ac:dyDescent="0.3">
      <c r="B2049" t="s">
        <v>8219</v>
      </c>
      <c r="C2049">
        <v>9</v>
      </c>
    </row>
    <row r="2050" spans="2:3" x14ac:dyDescent="0.3">
      <c r="B2050" t="s">
        <v>8219</v>
      </c>
      <c r="C2050">
        <v>19</v>
      </c>
    </row>
    <row r="2051" spans="2:3" x14ac:dyDescent="0.3">
      <c r="B2051" t="s">
        <v>8219</v>
      </c>
      <c r="C2051">
        <v>14</v>
      </c>
    </row>
    <row r="2052" spans="2:3" x14ac:dyDescent="0.3">
      <c r="B2052" t="s">
        <v>8219</v>
      </c>
      <c r="C2052">
        <v>38</v>
      </c>
    </row>
    <row r="2053" spans="2:3" x14ac:dyDescent="0.3">
      <c r="B2053" t="s">
        <v>8219</v>
      </c>
      <c r="C2053">
        <v>58</v>
      </c>
    </row>
    <row r="2054" spans="2:3" x14ac:dyDescent="0.3">
      <c r="B2054" t="s">
        <v>8219</v>
      </c>
      <c r="C2054">
        <v>28</v>
      </c>
    </row>
    <row r="2055" spans="2:3" x14ac:dyDescent="0.3">
      <c r="B2055" t="s">
        <v>8219</v>
      </c>
      <c r="C2055">
        <v>17</v>
      </c>
    </row>
    <row r="2056" spans="2:3" x14ac:dyDescent="0.3">
      <c r="B2056" t="s">
        <v>8219</v>
      </c>
      <c r="C2056">
        <v>12</v>
      </c>
    </row>
    <row r="2057" spans="2:3" x14ac:dyDescent="0.3">
      <c r="B2057" t="s">
        <v>8219</v>
      </c>
      <c r="C2057">
        <v>40</v>
      </c>
    </row>
    <row r="2058" spans="2:3" x14ac:dyDescent="0.3">
      <c r="B2058" t="s">
        <v>8219</v>
      </c>
      <c r="C2058">
        <v>57</v>
      </c>
    </row>
    <row r="2059" spans="2:3" x14ac:dyDescent="0.3">
      <c r="B2059" t="s">
        <v>8219</v>
      </c>
      <c r="C2059">
        <v>114</v>
      </c>
    </row>
    <row r="2060" spans="2:3" x14ac:dyDescent="0.3">
      <c r="B2060" t="s">
        <v>8219</v>
      </c>
      <c r="C2060">
        <v>31</v>
      </c>
    </row>
    <row r="2061" spans="2:3" x14ac:dyDescent="0.3">
      <c r="B2061" t="s">
        <v>8219</v>
      </c>
      <c r="C2061">
        <v>3</v>
      </c>
    </row>
    <row r="2062" spans="2:3" x14ac:dyDescent="0.3">
      <c r="B2062" t="s">
        <v>8219</v>
      </c>
      <c r="C2062">
        <v>16</v>
      </c>
    </row>
    <row r="2063" spans="2:3" x14ac:dyDescent="0.3">
      <c r="B2063" t="s">
        <v>8219</v>
      </c>
      <c r="C2063">
        <v>199</v>
      </c>
    </row>
    <row r="2064" spans="2:3" x14ac:dyDescent="0.3">
      <c r="B2064" t="s">
        <v>8219</v>
      </c>
      <c r="C2064">
        <v>31</v>
      </c>
    </row>
    <row r="2065" spans="2:3" x14ac:dyDescent="0.3">
      <c r="B2065" t="s">
        <v>8219</v>
      </c>
      <c r="C2065">
        <v>30</v>
      </c>
    </row>
    <row r="2066" spans="2:3" x14ac:dyDescent="0.3">
      <c r="B2066" t="s">
        <v>8219</v>
      </c>
      <c r="C2066">
        <v>34</v>
      </c>
    </row>
    <row r="2067" spans="2:3" x14ac:dyDescent="0.3">
      <c r="B2067" t="s">
        <v>8219</v>
      </c>
      <c r="C2067">
        <v>18</v>
      </c>
    </row>
    <row r="2068" spans="2:3" x14ac:dyDescent="0.3">
      <c r="B2068" t="s">
        <v>8219</v>
      </c>
      <c r="C2068">
        <v>67</v>
      </c>
    </row>
    <row r="2069" spans="2:3" x14ac:dyDescent="0.3">
      <c r="B2069" t="s">
        <v>8219</v>
      </c>
      <c r="C2069">
        <v>66</v>
      </c>
    </row>
    <row r="2070" spans="2:3" x14ac:dyDescent="0.3">
      <c r="B2070" t="s">
        <v>8219</v>
      </c>
      <c r="C2070">
        <v>23</v>
      </c>
    </row>
    <row r="2071" spans="2:3" x14ac:dyDescent="0.3">
      <c r="B2071" t="s">
        <v>8219</v>
      </c>
      <c r="C2071">
        <v>126</v>
      </c>
    </row>
    <row r="2072" spans="2:3" x14ac:dyDescent="0.3">
      <c r="B2072" t="s">
        <v>8219</v>
      </c>
      <c r="C2072">
        <v>6</v>
      </c>
    </row>
    <row r="2073" spans="2:3" x14ac:dyDescent="0.3">
      <c r="B2073" t="s">
        <v>8219</v>
      </c>
      <c r="C2073">
        <v>25</v>
      </c>
    </row>
    <row r="2074" spans="2:3" x14ac:dyDescent="0.3">
      <c r="B2074" t="s">
        <v>8219</v>
      </c>
      <c r="C2074">
        <v>39</v>
      </c>
    </row>
    <row r="2075" spans="2:3" x14ac:dyDescent="0.3">
      <c r="B2075" t="s">
        <v>8219</v>
      </c>
      <c r="C2075">
        <v>62</v>
      </c>
    </row>
    <row r="2076" spans="2:3" x14ac:dyDescent="0.3">
      <c r="B2076" t="s">
        <v>8219</v>
      </c>
      <c r="C2076">
        <v>31</v>
      </c>
    </row>
    <row r="2077" spans="2:3" x14ac:dyDescent="0.3">
      <c r="B2077" t="s">
        <v>8219</v>
      </c>
      <c r="C2077">
        <v>274</v>
      </c>
    </row>
    <row r="2078" spans="2:3" x14ac:dyDescent="0.3">
      <c r="B2078" t="s">
        <v>8219</v>
      </c>
      <c r="C2078">
        <v>17</v>
      </c>
    </row>
    <row r="2079" spans="2:3" x14ac:dyDescent="0.3">
      <c r="B2079" t="s">
        <v>8219</v>
      </c>
      <c r="C2079">
        <v>14</v>
      </c>
    </row>
    <row r="2080" spans="2:3" x14ac:dyDescent="0.3">
      <c r="B2080" t="s">
        <v>8219</v>
      </c>
      <c r="C2080">
        <v>60</v>
      </c>
    </row>
    <row r="2081" spans="2:3" x14ac:dyDescent="0.3">
      <c r="B2081" t="s">
        <v>8219</v>
      </c>
      <c r="C2081">
        <v>33</v>
      </c>
    </row>
    <row r="2082" spans="2:3" x14ac:dyDescent="0.3">
      <c r="B2082" t="s">
        <v>8219</v>
      </c>
      <c r="C2082">
        <v>78</v>
      </c>
    </row>
    <row r="2083" spans="2:3" x14ac:dyDescent="0.3">
      <c r="B2083" t="s">
        <v>8219</v>
      </c>
      <c r="C2083">
        <v>30</v>
      </c>
    </row>
    <row r="2084" spans="2:3" x14ac:dyDescent="0.3">
      <c r="B2084" t="s">
        <v>8219</v>
      </c>
      <c r="C2084">
        <v>136</v>
      </c>
    </row>
    <row r="2085" spans="2:3" x14ac:dyDescent="0.3">
      <c r="B2085" t="s">
        <v>8219</v>
      </c>
      <c r="C2085">
        <v>40</v>
      </c>
    </row>
    <row r="2086" spans="2:3" x14ac:dyDescent="0.3">
      <c r="B2086" t="s">
        <v>8219</v>
      </c>
      <c r="C2086">
        <v>18</v>
      </c>
    </row>
    <row r="2087" spans="2:3" x14ac:dyDescent="0.3">
      <c r="B2087" t="s">
        <v>8219</v>
      </c>
      <c r="C2087">
        <v>39</v>
      </c>
    </row>
    <row r="2088" spans="2:3" x14ac:dyDescent="0.3">
      <c r="B2088" t="s">
        <v>8219</v>
      </c>
      <c r="C2088">
        <v>21</v>
      </c>
    </row>
    <row r="2089" spans="2:3" x14ac:dyDescent="0.3">
      <c r="B2089" t="s">
        <v>8219</v>
      </c>
      <c r="C2089">
        <v>30</v>
      </c>
    </row>
    <row r="2090" spans="2:3" x14ac:dyDescent="0.3">
      <c r="B2090" t="s">
        <v>8219</v>
      </c>
      <c r="C2090">
        <v>27</v>
      </c>
    </row>
    <row r="2091" spans="2:3" x14ac:dyDescent="0.3">
      <c r="B2091" t="s">
        <v>8219</v>
      </c>
      <c r="C2091">
        <v>35</v>
      </c>
    </row>
    <row r="2092" spans="2:3" x14ac:dyDescent="0.3">
      <c r="B2092" t="s">
        <v>8219</v>
      </c>
      <c r="C2092">
        <v>13</v>
      </c>
    </row>
    <row r="2093" spans="2:3" x14ac:dyDescent="0.3">
      <c r="B2093" t="s">
        <v>8219</v>
      </c>
      <c r="C2093">
        <v>23</v>
      </c>
    </row>
    <row r="2094" spans="2:3" x14ac:dyDescent="0.3">
      <c r="B2094" t="s">
        <v>8219</v>
      </c>
      <c r="C2094">
        <v>39</v>
      </c>
    </row>
    <row r="2095" spans="2:3" x14ac:dyDescent="0.3">
      <c r="B2095" t="s">
        <v>8219</v>
      </c>
      <c r="C2095">
        <v>35</v>
      </c>
    </row>
    <row r="2096" spans="2:3" x14ac:dyDescent="0.3">
      <c r="B2096" t="s">
        <v>8219</v>
      </c>
      <c r="C2096">
        <v>27</v>
      </c>
    </row>
    <row r="2097" spans="2:3" x14ac:dyDescent="0.3">
      <c r="B2097" t="s">
        <v>8219</v>
      </c>
      <c r="C2097">
        <v>21</v>
      </c>
    </row>
    <row r="2098" spans="2:3" x14ac:dyDescent="0.3">
      <c r="B2098" t="s">
        <v>8219</v>
      </c>
      <c r="C2098">
        <v>104</v>
      </c>
    </row>
    <row r="2099" spans="2:3" x14ac:dyDescent="0.3">
      <c r="B2099" t="s">
        <v>8219</v>
      </c>
      <c r="C2099">
        <v>19</v>
      </c>
    </row>
    <row r="2100" spans="2:3" x14ac:dyDescent="0.3">
      <c r="B2100" t="s">
        <v>8219</v>
      </c>
      <c r="C2100">
        <v>97</v>
      </c>
    </row>
    <row r="2101" spans="2:3" x14ac:dyDescent="0.3">
      <c r="B2101" t="s">
        <v>8219</v>
      </c>
      <c r="C2101">
        <v>27</v>
      </c>
    </row>
    <row r="2102" spans="2:3" x14ac:dyDescent="0.3">
      <c r="B2102" t="s">
        <v>8219</v>
      </c>
      <c r="C2102">
        <v>24</v>
      </c>
    </row>
    <row r="2103" spans="2:3" x14ac:dyDescent="0.3">
      <c r="B2103" t="s">
        <v>8219</v>
      </c>
      <c r="C2103">
        <v>13</v>
      </c>
    </row>
    <row r="2104" spans="2:3" x14ac:dyDescent="0.3">
      <c r="B2104" t="s">
        <v>8219</v>
      </c>
      <c r="C2104">
        <v>46</v>
      </c>
    </row>
    <row r="2105" spans="2:3" x14ac:dyDescent="0.3">
      <c r="B2105" t="s">
        <v>8219</v>
      </c>
      <c r="C2105">
        <v>4</v>
      </c>
    </row>
    <row r="2106" spans="2:3" x14ac:dyDescent="0.3">
      <c r="B2106" t="s">
        <v>8219</v>
      </c>
      <c r="C2106">
        <v>40</v>
      </c>
    </row>
    <row r="2107" spans="2:3" x14ac:dyDescent="0.3">
      <c r="B2107" t="s">
        <v>8219</v>
      </c>
      <c r="C2107">
        <v>44</v>
      </c>
    </row>
    <row r="2108" spans="2:3" x14ac:dyDescent="0.3">
      <c r="B2108" t="s">
        <v>8219</v>
      </c>
      <c r="C2108">
        <v>35</v>
      </c>
    </row>
    <row r="2109" spans="2:3" x14ac:dyDescent="0.3">
      <c r="B2109" t="s">
        <v>8219</v>
      </c>
      <c r="C2109">
        <v>63</v>
      </c>
    </row>
    <row r="2110" spans="2:3" x14ac:dyDescent="0.3">
      <c r="B2110" t="s">
        <v>8219</v>
      </c>
      <c r="C2110">
        <v>89</v>
      </c>
    </row>
    <row r="2111" spans="2:3" x14ac:dyDescent="0.3">
      <c r="B2111" t="s">
        <v>8219</v>
      </c>
      <c r="C2111">
        <v>15</v>
      </c>
    </row>
    <row r="2112" spans="2:3" x14ac:dyDescent="0.3">
      <c r="B2112" t="s">
        <v>8219</v>
      </c>
      <c r="C2112">
        <v>46</v>
      </c>
    </row>
    <row r="2113" spans="2:3" x14ac:dyDescent="0.3">
      <c r="B2113" t="s">
        <v>8219</v>
      </c>
      <c r="C2113">
        <v>33</v>
      </c>
    </row>
    <row r="2114" spans="2:3" x14ac:dyDescent="0.3">
      <c r="B2114" t="s">
        <v>8219</v>
      </c>
      <c r="C2114">
        <v>52</v>
      </c>
    </row>
    <row r="2115" spans="2:3" x14ac:dyDescent="0.3">
      <c r="B2115" t="s">
        <v>8219</v>
      </c>
      <c r="C2115">
        <v>7</v>
      </c>
    </row>
    <row r="2116" spans="2:3" x14ac:dyDescent="0.3">
      <c r="B2116" t="s">
        <v>8219</v>
      </c>
      <c r="C2116">
        <v>28</v>
      </c>
    </row>
    <row r="2117" spans="2:3" x14ac:dyDescent="0.3">
      <c r="B2117" t="s">
        <v>8219</v>
      </c>
      <c r="C2117">
        <v>11</v>
      </c>
    </row>
    <row r="2118" spans="2:3" x14ac:dyDescent="0.3">
      <c r="B2118" t="s">
        <v>8219</v>
      </c>
      <c r="C2118">
        <v>15</v>
      </c>
    </row>
    <row r="2119" spans="2:3" x14ac:dyDescent="0.3">
      <c r="B2119" t="s">
        <v>8219</v>
      </c>
      <c r="C2119">
        <v>30</v>
      </c>
    </row>
    <row r="2120" spans="2:3" x14ac:dyDescent="0.3">
      <c r="B2120" t="s">
        <v>8219</v>
      </c>
      <c r="C2120">
        <v>27</v>
      </c>
    </row>
    <row r="2121" spans="2:3" x14ac:dyDescent="0.3">
      <c r="B2121" t="s">
        <v>8219</v>
      </c>
      <c r="C2121">
        <v>28</v>
      </c>
    </row>
    <row r="2122" spans="2:3" x14ac:dyDescent="0.3">
      <c r="B2122" t="s">
        <v>8219</v>
      </c>
      <c r="C2122">
        <v>17</v>
      </c>
    </row>
    <row r="2123" spans="2:3" x14ac:dyDescent="0.3">
      <c r="B2123" t="s">
        <v>8219</v>
      </c>
      <c r="C2123">
        <v>50</v>
      </c>
    </row>
    <row r="2124" spans="2:3" x14ac:dyDescent="0.3">
      <c r="B2124" t="s">
        <v>8219</v>
      </c>
      <c r="C2124">
        <v>26</v>
      </c>
    </row>
    <row r="2125" spans="2:3" x14ac:dyDescent="0.3">
      <c r="B2125" t="s">
        <v>8219</v>
      </c>
      <c r="C2125">
        <v>88</v>
      </c>
    </row>
    <row r="2126" spans="2:3" x14ac:dyDescent="0.3">
      <c r="B2126" t="s">
        <v>8219</v>
      </c>
      <c r="C2126">
        <v>91</v>
      </c>
    </row>
    <row r="2127" spans="2:3" x14ac:dyDescent="0.3">
      <c r="B2127" t="s">
        <v>8219</v>
      </c>
      <c r="C2127">
        <v>3</v>
      </c>
    </row>
    <row r="2128" spans="2:3" x14ac:dyDescent="0.3">
      <c r="B2128" t="s">
        <v>8219</v>
      </c>
      <c r="C2128">
        <v>28</v>
      </c>
    </row>
    <row r="2129" spans="2:3" x14ac:dyDescent="0.3">
      <c r="B2129" t="s">
        <v>8219</v>
      </c>
      <c r="C2129">
        <v>77</v>
      </c>
    </row>
    <row r="2130" spans="2:3" x14ac:dyDescent="0.3">
      <c r="B2130" t="s">
        <v>8219</v>
      </c>
      <c r="C2130">
        <v>27</v>
      </c>
    </row>
    <row r="2131" spans="2:3" x14ac:dyDescent="0.3">
      <c r="B2131" t="s">
        <v>8219</v>
      </c>
      <c r="C2131">
        <v>107</v>
      </c>
    </row>
    <row r="2132" spans="2:3" x14ac:dyDescent="0.3">
      <c r="B2132" t="s">
        <v>8219</v>
      </c>
      <c r="C2132">
        <v>96</v>
      </c>
    </row>
    <row r="2133" spans="2:3" x14ac:dyDescent="0.3">
      <c r="B2133" t="s">
        <v>8219</v>
      </c>
      <c r="C2133">
        <v>56</v>
      </c>
    </row>
    <row r="2134" spans="2:3" x14ac:dyDescent="0.3">
      <c r="B2134" t="s">
        <v>8219</v>
      </c>
      <c r="C2134">
        <v>58</v>
      </c>
    </row>
    <row r="2135" spans="2:3" x14ac:dyDescent="0.3">
      <c r="B2135" t="s">
        <v>8219</v>
      </c>
      <c r="C2135">
        <v>15</v>
      </c>
    </row>
    <row r="2136" spans="2:3" x14ac:dyDescent="0.3">
      <c r="B2136" t="s">
        <v>8219</v>
      </c>
      <c r="C2136">
        <v>20</v>
      </c>
    </row>
    <row r="2137" spans="2:3" x14ac:dyDescent="0.3">
      <c r="B2137" t="s">
        <v>8219</v>
      </c>
      <c r="C2137">
        <v>38</v>
      </c>
    </row>
    <row r="2138" spans="2:3" x14ac:dyDescent="0.3">
      <c r="B2138" t="s">
        <v>8219</v>
      </c>
      <c r="C2138">
        <v>33</v>
      </c>
    </row>
    <row r="2139" spans="2:3" x14ac:dyDescent="0.3">
      <c r="B2139" t="s">
        <v>8219</v>
      </c>
      <c r="C2139">
        <v>57</v>
      </c>
    </row>
    <row r="2140" spans="2:3" x14ac:dyDescent="0.3">
      <c r="B2140" t="s">
        <v>8219</v>
      </c>
      <c r="C2140">
        <v>25</v>
      </c>
    </row>
    <row r="2141" spans="2:3" x14ac:dyDescent="0.3">
      <c r="B2141" t="s">
        <v>8219</v>
      </c>
      <c r="C2141">
        <v>14</v>
      </c>
    </row>
    <row r="2142" spans="2:3" x14ac:dyDescent="0.3">
      <c r="B2142" t="s">
        <v>8219</v>
      </c>
      <c r="C2142">
        <v>94</v>
      </c>
    </row>
    <row r="2143" spans="2:3" x14ac:dyDescent="0.3">
      <c r="B2143" t="s">
        <v>8219</v>
      </c>
      <c r="C2143">
        <v>59</v>
      </c>
    </row>
    <row r="2144" spans="2:3" x14ac:dyDescent="0.3">
      <c r="B2144" t="s">
        <v>8219</v>
      </c>
      <c r="C2144">
        <v>36</v>
      </c>
    </row>
    <row r="2145" spans="2:3" x14ac:dyDescent="0.3">
      <c r="B2145" t="s">
        <v>8219</v>
      </c>
      <c r="C2145">
        <v>115</v>
      </c>
    </row>
    <row r="2146" spans="2:3" x14ac:dyDescent="0.3">
      <c r="B2146" t="s">
        <v>8219</v>
      </c>
      <c r="C2146">
        <v>30</v>
      </c>
    </row>
    <row r="2147" spans="2:3" x14ac:dyDescent="0.3">
      <c r="B2147" t="s">
        <v>8219</v>
      </c>
      <c r="C2147">
        <v>52</v>
      </c>
    </row>
    <row r="2148" spans="2:3" x14ac:dyDescent="0.3">
      <c r="B2148" t="s">
        <v>8219</v>
      </c>
      <c r="C2148">
        <v>27</v>
      </c>
    </row>
    <row r="2149" spans="2:3" x14ac:dyDescent="0.3">
      <c r="B2149" t="s">
        <v>8219</v>
      </c>
      <c r="C2149">
        <v>24</v>
      </c>
    </row>
    <row r="2150" spans="2:3" x14ac:dyDescent="0.3">
      <c r="B2150" t="s">
        <v>8219</v>
      </c>
      <c r="C2150">
        <v>10</v>
      </c>
    </row>
    <row r="2151" spans="2:3" x14ac:dyDescent="0.3">
      <c r="B2151" t="s">
        <v>8219</v>
      </c>
      <c r="C2151">
        <v>30</v>
      </c>
    </row>
    <row r="2152" spans="2:3" x14ac:dyDescent="0.3">
      <c r="B2152" t="s">
        <v>8219</v>
      </c>
      <c r="C2152">
        <v>71</v>
      </c>
    </row>
    <row r="2153" spans="2:3" x14ac:dyDescent="0.3">
      <c r="B2153" t="s">
        <v>8219</v>
      </c>
      <c r="C2153">
        <v>10</v>
      </c>
    </row>
    <row r="2154" spans="2:3" x14ac:dyDescent="0.3">
      <c r="B2154" t="s">
        <v>8219</v>
      </c>
      <c r="C2154">
        <v>24</v>
      </c>
    </row>
    <row r="2155" spans="2:3" x14ac:dyDescent="0.3">
      <c r="B2155" t="s">
        <v>8219</v>
      </c>
      <c r="C2155">
        <v>38</v>
      </c>
    </row>
    <row r="2156" spans="2:3" x14ac:dyDescent="0.3">
      <c r="B2156" t="s">
        <v>8219</v>
      </c>
      <c r="C2156">
        <v>26</v>
      </c>
    </row>
    <row r="2157" spans="2:3" x14ac:dyDescent="0.3">
      <c r="B2157" t="s">
        <v>8219</v>
      </c>
      <c r="C2157">
        <v>19</v>
      </c>
    </row>
    <row r="2158" spans="2:3" x14ac:dyDescent="0.3">
      <c r="B2158" t="s">
        <v>8219</v>
      </c>
      <c r="C2158">
        <v>11</v>
      </c>
    </row>
    <row r="2159" spans="2:3" x14ac:dyDescent="0.3">
      <c r="B2159" t="s">
        <v>8219</v>
      </c>
      <c r="C2159">
        <v>27</v>
      </c>
    </row>
    <row r="2160" spans="2:3" x14ac:dyDescent="0.3">
      <c r="B2160" t="s">
        <v>8219</v>
      </c>
      <c r="C2160">
        <v>34</v>
      </c>
    </row>
    <row r="2161" spans="2:3" x14ac:dyDescent="0.3">
      <c r="B2161" t="s">
        <v>8219</v>
      </c>
      <c r="C2161">
        <v>20</v>
      </c>
    </row>
    <row r="2162" spans="2:3" x14ac:dyDescent="0.3">
      <c r="B2162" t="s">
        <v>8219</v>
      </c>
      <c r="C2162">
        <v>37</v>
      </c>
    </row>
    <row r="2163" spans="2:3" x14ac:dyDescent="0.3">
      <c r="B2163" t="s">
        <v>8219</v>
      </c>
      <c r="C2163">
        <v>20</v>
      </c>
    </row>
    <row r="2164" spans="2:3" x14ac:dyDescent="0.3">
      <c r="B2164" t="s">
        <v>8219</v>
      </c>
      <c r="C2164">
        <v>10</v>
      </c>
    </row>
    <row r="2165" spans="2:3" x14ac:dyDescent="0.3">
      <c r="B2165" t="s">
        <v>8219</v>
      </c>
      <c r="C2165">
        <v>26</v>
      </c>
    </row>
    <row r="2166" spans="2:3" x14ac:dyDescent="0.3">
      <c r="B2166" t="s">
        <v>8219</v>
      </c>
      <c r="C2166">
        <v>20</v>
      </c>
    </row>
    <row r="2167" spans="2:3" x14ac:dyDescent="0.3">
      <c r="B2167" t="s">
        <v>8219</v>
      </c>
      <c r="C2167">
        <v>46</v>
      </c>
    </row>
    <row r="2168" spans="2:3" x14ac:dyDescent="0.3">
      <c r="B2168" t="s">
        <v>8219</v>
      </c>
      <c r="C2168">
        <v>76</v>
      </c>
    </row>
    <row r="2169" spans="2:3" x14ac:dyDescent="0.3">
      <c r="B2169" t="s">
        <v>8219</v>
      </c>
      <c r="C2169">
        <v>41</v>
      </c>
    </row>
    <row r="2170" spans="2:3" x14ac:dyDescent="0.3">
      <c r="B2170" t="s">
        <v>8219</v>
      </c>
      <c r="C2170">
        <v>7</v>
      </c>
    </row>
    <row r="2171" spans="2:3" x14ac:dyDescent="0.3">
      <c r="B2171" t="s">
        <v>8219</v>
      </c>
      <c r="C2171">
        <v>49</v>
      </c>
    </row>
    <row r="2172" spans="2:3" x14ac:dyDescent="0.3">
      <c r="B2172" t="s">
        <v>8219</v>
      </c>
      <c r="C2172">
        <v>26</v>
      </c>
    </row>
    <row r="2173" spans="2:3" x14ac:dyDescent="0.3">
      <c r="B2173" t="s">
        <v>8219</v>
      </c>
      <c r="C2173">
        <v>65</v>
      </c>
    </row>
    <row r="2174" spans="2:3" x14ac:dyDescent="0.3">
      <c r="B2174" t="s">
        <v>8219</v>
      </c>
      <c r="C2174">
        <v>28</v>
      </c>
    </row>
    <row r="2175" spans="2:3" x14ac:dyDescent="0.3">
      <c r="B2175" t="s">
        <v>8219</v>
      </c>
      <c r="C2175">
        <v>8</v>
      </c>
    </row>
    <row r="2176" spans="2:3" x14ac:dyDescent="0.3">
      <c r="B2176" t="s">
        <v>8219</v>
      </c>
      <c r="C2176">
        <v>3</v>
      </c>
    </row>
    <row r="2177" spans="2:3" x14ac:dyDescent="0.3">
      <c r="B2177" t="s">
        <v>8219</v>
      </c>
      <c r="C2177">
        <v>9</v>
      </c>
    </row>
    <row r="2178" spans="2:3" x14ac:dyDescent="0.3">
      <c r="B2178" t="s">
        <v>8219</v>
      </c>
      <c r="C2178">
        <v>9</v>
      </c>
    </row>
    <row r="2179" spans="2:3" x14ac:dyDescent="0.3">
      <c r="B2179" t="s">
        <v>8219</v>
      </c>
      <c r="C2179">
        <v>20</v>
      </c>
    </row>
    <row r="2180" spans="2:3" x14ac:dyDescent="0.3">
      <c r="B2180" t="s">
        <v>8219</v>
      </c>
      <c r="C2180">
        <v>57</v>
      </c>
    </row>
    <row r="2181" spans="2:3" x14ac:dyDescent="0.3">
      <c r="B2181" t="s">
        <v>8219</v>
      </c>
      <c r="C2181">
        <v>8</v>
      </c>
    </row>
    <row r="2182" spans="2:3" x14ac:dyDescent="0.3">
      <c r="B2182" t="s">
        <v>8219</v>
      </c>
      <c r="C2182">
        <v>14</v>
      </c>
    </row>
    <row r="2183" spans="2:3" x14ac:dyDescent="0.3">
      <c r="B2183" t="s">
        <v>8219</v>
      </c>
      <c r="C2183">
        <v>17</v>
      </c>
    </row>
    <row r="2184" spans="2:3" x14ac:dyDescent="0.3">
      <c r="B2184" t="s">
        <v>8219</v>
      </c>
      <c r="C2184">
        <v>100</v>
      </c>
    </row>
    <row r="2185" spans="2:3" x14ac:dyDescent="0.3">
      <c r="B2185" t="s">
        <v>8219</v>
      </c>
      <c r="C2185">
        <v>32</v>
      </c>
    </row>
    <row r="2186" spans="2:3" x14ac:dyDescent="0.3">
      <c r="B2186" t="s">
        <v>8219</v>
      </c>
      <c r="C2186">
        <v>3</v>
      </c>
    </row>
  </sheetData>
  <mergeCells count="1">
    <mergeCell ref="I1:N1"/>
  </mergeCells>
  <conditionalFormatting sqref="B1:B2186">
    <cfRule type="containsText" dxfId="7" priority="5" operator="containsText" text="live">
      <formula>NOT(ISERROR(SEARCH("live",B1)))</formula>
    </cfRule>
    <cfRule type="containsText" dxfId="6" priority="6" operator="containsText" text="canceled">
      <formula>NOT(ISERROR(SEARCH("canceled",B1)))</formula>
    </cfRule>
    <cfRule type="containsText" dxfId="5" priority="7" operator="containsText" text="failed">
      <formula>NOT(ISERROR(SEARCH("failed",B1)))</formula>
    </cfRule>
    <cfRule type="containsText" dxfId="4" priority="8" operator="containsText" text="successful">
      <formula>NOT(ISERROR(SEARCH("successful",B1)))</formula>
    </cfRule>
  </conditionalFormatting>
  <conditionalFormatting sqref="E1:E1531">
    <cfRule type="containsText" dxfId="3" priority="1" operator="containsText" text="live">
      <formula>NOT(ISERROR(SEARCH("live",E1)))</formula>
    </cfRule>
    <cfRule type="containsText" dxfId="2" priority="2" operator="containsText" text="canceled">
      <formula>NOT(ISERROR(SEARCH("canceled",E1)))</formula>
    </cfRule>
    <cfRule type="containsText" dxfId="1" priority="3" operator="containsText" text="failed">
      <formula>NOT(ISERROR(SEARCH("failed",E1)))</formula>
    </cfRule>
    <cfRule type="containsText" dxfId="0" priority="4" operator="containsText" text="successful">
      <formula>NOT(ISERROR(SEARCH("successful",E1)))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AA.Master_Sheet</vt:lpstr>
      <vt:lpstr>A.Category CountPivot</vt:lpstr>
      <vt:lpstr>B.Sub-Category CountPivot</vt:lpstr>
      <vt:lpstr>C.CountStatePivot</vt:lpstr>
      <vt:lpstr>D.Staff_pick</vt:lpstr>
      <vt:lpstr>Spotlighted</vt:lpstr>
      <vt:lpstr>% Category</vt:lpstr>
      <vt:lpstr>% Success</vt:lpstr>
      <vt:lpstr>Sheet45</vt:lpstr>
      <vt:lpstr>Goal_Outcomes</vt:lpstr>
      <vt:lpstr>Bonus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Letha Varughese</cp:lastModifiedBy>
  <dcterms:created xsi:type="dcterms:W3CDTF">2017-04-20T15:17:24Z</dcterms:created>
  <dcterms:modified xsi:type="dcterms:W3CDTF">2021-01-03T03:24:42Z</dcterms:modified>
</cp:coreProperties>
</file>