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Lethe\Desktop\"/>
    </mc:Choice>
  </mc:AlternateContent>
  <xr:revisionPtr revIDLastSave="0" documentId="13_ncr:1_{682E2D01-FE9C-4B8D-A78C-CE71AE5EC6C2}" xr6:coauthVersionLast="45" xr6:coauthVersionMax="45" xr10:uidLastSave="{00000000-0000-0000-0000-000000000000}"/>
  <bookViews>
    <workbookView xWindow="-108" yWindow="-108" windowWidth="23256" windowHeight="12576" firstSheet="3" activeTab="9" xr2:uid="{00000000-000D-0000-FFFF-FFFF00000000}"/>
  </bookViews>
  <sheets>
    <sheet name="袁孝健 06172151" sheetId="1" r:id="rId1"/>
    <sheet name="有效性保护" sheetId="2" r:id="rId2"/>
    <sheet name="公式与单元格引用" sheetId="3" r:id="rId3"/>
    <sheet name="九九乘法表" sheetId="4" r:id="rId4"/>
    <sheet name="定位条件计算" sheetId="5" r:id="rId5"/>
    <sheet name="if函数的基本用法" sheetId="6" r:id="rId6"/>
    <sheet name="if 函数嵌套练习1" sheetId="7" r:id="rId7"/>
    <sheet name="if函数嵌套练习2" sheetId="10" r:id="rId8"/>
    <sheet name="回避if函数嵌套" sheetId="8" r:id="rId9"/>
    <sheet name="圈释无效数据" sheetId="9" r:id="rId10"/>
  </sheets>
  <calcPr calcId="181029"/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3" i="7"/>
  <c r="H8" i="8"/>
  <c r="E7" i="10"/>
  <c r="E8" i="10"/>
  <c r="D4" i="6"/>
  <c r="D5" i="6"/>
  <c r="D6" i="6"/>
  <c r="D7" i="6"/>
  <c r="D8" i="6"/>
  <c r="D3" i="6"/>
  <c r="H15" i="8"/>
  <c r="H14" i="8"/>
  <c r="H13" i="8"/>
  <c r="H12" i="8"/>
  <c r="H11" i="8"/>
  <c r="H10" i="8"/>
  <c r="H9" i="8"/>
  <c r="B8" i="10"/>
  <c r="B7" i="10"/>
  <c r="B6" i="10"/>
  <c r="E6" i="10" s="1"/>
  <c r="B5" i="10"/>
  <c r="E5" i="10" s="1"/>
  <c r="B4" i="10"/>
  <c r="E4" i="10" s="1"/>
  <c r="B3" i="10"/>
  <c r="E3" i="10" s="1"/>
  <c r="B2" i="10"/>
  <c r="E2" i="10" s="1"/>
  <c r="D38" i="5"/>
  <c r="D35" i="5"/>
  <c r="D26" i="5"/>
  <c r="D21" i="5"/>
  <c r="D14" i="5"/>
  <c r="Q10" i="5"/>
  <c r="N10" i="5"/>
  <c r="K10" i="5"/>
  <c r="Q9" i="5"/>
  <c r="N9" i="5"/>
  <c r="K9" i="5"/>
  <c r="Q8" i="5"/>
  <c r="N8" i="5"/>
  <c r="K8" i="5"/>
  <c r="D8" i="5"/>
  <c r="Q7" i="5"/>
  <c r="N7" i="5"/>
  <c r="K7" i="5"/>
  <c r="Q6" i="5"/>
  <c r="N6" i="5"/>
  <c r="K6" i="5"/>
  <c r="Q5" i="5"/>
  <c r="N5" i="5"/>
  <c r="K5" i="5"/>
  <c r="Q4" i="5"/>
  <c r="N4" i="5"/>
  <c r="K4" i="5"/>
  <c r="Q3" i="5"/>
  <c r="N3" i="5"/>
  <c r="K3" i="5"/>
  <c r="Q2" i="5"/>
  <c r="N2" i="5"/>
  <c r="K2" i="5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C13" i="3"/>
  <c r="B13" i="3"/>
  <c r="E12" i="3"/>
  <c r="F12" i="3" s="1"/>
  <c r="D12" i="3"/>
  <c r="E11" i="3"/>
  <c r="F11" i="3" s="1"/>
  <c r="D11" i="3"/>
  <c r="E10" i="3"/>
  <c r="F10" i="3" s="1"/>
  <c r="D10" i="3"/>
  <c r="E9" i="3"/>
  <c r="F9" i="3" s="1"/>
  <c r="D9" i="3"/>
  <c r="E8" i="3"/>
  <c r="F8" i="3" s="1"/>
  <c r="D8" i="3"/>
  <c r="E7" i="3"/>
  <c r="F7" i="3" s="1"/>
  <c r="D7" i="3"/>
  <c r="E6" i="3"/>
  <c r="F6" i="3" s="1"/>
  <c r="D6" i="3"/>
  <c r="E5" i="3"/>
  <c r="F5" i="3" s="1"/>
  <c r="D5" i="3"/>
  <c r="D13" i="3" s="1"/>
  <c r="E4" i="3"/>
  <c r="F4" i="3" s="1"/>
  <c r="D4" i="3"/>
  <c r="F13" i="3" l="1"/>
  <c r="E13" i="3"/>
</calcChain>
</file>

<file path=xl/sharedStrings.xml><?xml version="1.0" encoding="utf-8"?>
<sst xmlns="http://schemas.openxmlformats.org/spreadsheetml/2006/main" count="297" uniqueCount="198">
  <si>
    <t>公司部门</t>
  </si>
  <si>
    <t xml:space="preserve">财务账号 </t>
  </si>
  <si>
    <t>支出时间</t>
  </si>
  <si>
    <t>财务部</t>
  </si>
  <si>
    <t>1、设置A列公司部门中仅能输入财务部、采购部、销售部、生产部、行政部、质量部、技术部、工程部、人事部</t>
  </si>
  <si>
    <t>2、设置B列仅能输入字符长度为8位的财务账号</t>
  </si>
  <si>
    <t>3、设置C列仅能输入介于2020.1.1到2020.5.30之间的日期</t>
  </si>
  <si>
    <t xml:space="preserve">           项目
订购日期</t>
  </si>
  <si>
    <t>ERPCO号</t>
  </si>
  <si>
    <t>所属区域</t>
  </si>
  <si>
    <t>产品类别</t>
  </si>
  <si>
    <t>数量</t>
  </si>
  <si>
    <t>金额</t>
  </si>
  <si>
    <t>成本</t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</si>
  <si>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</si>
  <si>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</si>
  <si>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</si>
  <si>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</si>
  <si>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</si>
  <si>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</si>
  <si>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</si>
  <si>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</si>
  <si>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</si>
  <si>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</si>
  <si>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</si>
  <si>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</si>
  <si>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</si>
  <si>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</si>
  <si>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</si>
  <si>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</si>
  <si>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</si>
  <si>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</si>
  <si>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</si>
  <si>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</si>
  <si>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</si>
  <si>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折扣</t>
  </si>
  <si>
    <t>商品价目表</t>
  </si>
  <si>
    <t>商品名</t>
  </si>
  <si>
    <t>单价（元）</t>
  </si>
  <si>
    <t xml:space="preserve">数量（台） </t>
  </si>
  <si>
    <t>总计</t>
  </si>
  <si>
    <t>折扣后单价</t>
  </si>
  <si>
    <t>折扣后总计</t>
  </si>
  <si>
    <t>Mp3</t>
  </si>
  <si>
    <t>手机</t>
  </si>
  <si>
    <t>U盘</t>
  </si>
  <si>
    <t>笔记本电脑</t>
  </si>
  <si>
    <t>鼠标</t>
  </si>
  <si>
    <t>键盘</t>
  </si>
  <si>
    <t>显示器</t>
  </si>
  <si>
    <t>蓝牙音响</t>
  </si>
  <si>
    <t>耳机</t>
  </si>
  <si>
    <t>合计</t>
  </si>
  <si>
    <t>部门</t>
  </si>
  <si>
    <t>凭证号数</t>
  </si>
  <si>
    <t>科目划分</t>
  </si>
  <si>
    <t>发生额</t>
  </si>
  <si>
    <t>单价</t>
  </si>
  <si>
    <t>一车间</t>
  </si>
  <si>
    <t>记-0023</t>
  </si>
  <si>
    <t>邮寄费</t>
  </si>
  <si>
    <t>记-0021</t>
  </si>
  <si>
    <t>出租车费</t>
  </si>
  <si>
    <t>记-0031</t>
  </si>
  <si>
    <t>记-0022</t>
  </si>
  <si>
    <t>过桥过路费</t>
  </si>
  <si>
    <t>运费附加</t>
  </si>
  <si>
    <t>记-0008</t>
  </si>
  <si>
    <t>独子费</t>
  </si>
  <si>
    <t>二车间</t>
  </si>
  <si>
    <t>出差费</t>
  </si>
  <si>
    <t>手机电话费</t>
  </si>
  <si>
    <t>记-0026</t>
  </si>
  <si>
    <t>话费补</t>
  </si>
  <si>
    <t>人力资源部</t>
  </si>
  <si>
    <t>资料费</t>
  </si>
  <si>
    <t>记-0037</t>
  </si>
  <si>
    <t>办公用品</t>
  </si>
  <si>
    <t>养老保险</t>
  </si>
  <si>
    <t>记-0027</t>
  </si>
  <si>
    <t>招待费</t>
  </si>
  <si>
    <t>销售1部</t>
  </si>
  <si>
    <t>交通工具消耗</t>
  </si>
  <si>
    <t>采暖费补助</t>
  </si>
  <si>
    <t>经理室</t>
  </si>
  <si>
    <t>教育经费</t>
  </si>
  <si>
    <t>失业保险</t>
  </si>
  <si>
    <t>记-0024</t>
  </si>
  <si>
    <t>修理费</t>
  </si>
  <si>
    <t>销售2部</t>
  </si>
  <si>
    <t>记-0025</t>
  </si>
  <si>
    <t>基金简称</t>
  </si>
  <si>
    <t>累计净值（元）
2019.1.1</t>
  </si>
  <si>
    <t>累计净值（元）
2019.3.28</t>
  </si>
  <si>
    <t>评价</t>
  </si>
  <si>
    <t>嘉实成长</t>
  </si>
  <si>
    <t>嘉实增长</t>
  </si>
  <si>
    <t xml:space="preserve"> “累计净值”增长率大于30%，评价为“优秀”，否则为“良好”</t>
  </si>
  <si>
    <t>嘉实稳健</t>
  </si>
  <si>
    <t>注：“累计净值”增长率=（现有累计净值-初始累计净值）/初始累计净值</t>
  </si>
  <si>
    <t>嘉实债券</t>
  </si>
  <si>
    <t>嘉实服务</t>
  </si>
  <si>
    <t>嘉实基金</t>
  </si>
  <si>
    <t>性别</t>
  </si>
  <si>
    <t>年龄</t>
  </si>
  <si>
    <t>奖金</t>
  </si>
  <si>
    <t>写IF函数前先理清思路很重要</t>
  </si>
  <si>
    <t>男</t>
  </si>
  <si>
    <t>对于60岁以上的男员工或40岁以下的女员工给予1000元奖金</t>
  </si>
  <si>
    <t>女</t>
  </si>
  <si>
    <t>场地号</t>
  </si>
  <si>
    <t>现时日期</t>
  </si>
  <si>
    <t>开始日期</t>
  </si>
  <si>
    <t>结束日期</t>
  </si>
  <si>
    <t>状态情况
（自动显示）</t>
  </si>
  <si>
    <t>4种状态情况</t>
  </si>
  <si>
    <t>A001</t>
  </si>
  <si>
    <t>营业中</t>
  </si>
  <si>
    <t>由开始至现在，结束日期空白，视为营业中；</t>
  </si>
  <si>
    <t>A002</t>
  </si>
  <si>
    <t>将营业</t>
  </si>
  <si>
    <t>开始日期迟于现时日期；</t>
  </si>
  <si>
    <t>A003</t>
  </si>
  <si>
    <t>已关闭</t>
  </si>
  <si>
    <t>结束日期早于现时日期；</t>
  </si>
  <si>
    <t>A004</t>
  </si>
  <si>
    <t>空（不显示状态）</t>
  </si>
  <si>
    <t>开始日期和结束日期均空白，无任何状态提示</t>
  </si>
  <si>
    <t>A005</t>
  </si>
  <si>
    <t>A006</t>
  </si>
  <si>
    <t>A007</t>
  </si>
  <si>
    <t>奖金等级</t>
  </si>
  <si>
    <t>业务员等级</t>
  </si>
  <si>
    <r>
      <rPr>
        <sz val="11"/>
        <color theme="1"/>
        <rFont val="等线"/>
        <charset val="134"/>
        <scheme val="minor"/>
      </rPr>
      <t>A</t>
    </r>
    <r>
      <rPr>
        <sz val="10"/>
        <rFont val="宋体"/>
        <family val="3"/>
        <charset val="134"/>
      </rPr>
      <t>级</t>
    </r>
  </si>
  <si>
    <t>一级</t>
  </si>
  <si>
    <r>
      <rPr>
        <sz val="11"/>
        <color theme="1"/>
        <rFont val="等线"/>
        <charset val="134"/>
        <scheme val="minor"/>
      </rPr>
      <t>B</t>
    </r>
    <r>
      <rPr>
        <sz val="10"/>
        <rFont val="宋体"/>
        <family val="3"/>
        <charset val="134"/>
      </rPr>
      <t>级</t>
    </r>
  </si>
  <si>
    <t>二级</t>
  </si>
  <si>
    <t>姓名</t>
  </si>
  <si>
    <r>
      <rPr>
        <sz val="11"/>
        <color theme="1"/>
        <rFont val="等线"/>
        <charset val="134"/>
        <scheme val="minor"/>
      </rPr>
      <t>C</t>
    </r>
    <r>
      <rPr>
        <sz val="10"/>
        <rFont val="宋体"/>
        <family val="3"/>
        <charset val="134"/>
      </rPr>
      <t>级</t>
    </r>
  </si>
  <si>
    <t>三级</t>
  </si>
  <si>
    <t>张三</t>
  </si>
  <si>
    <r>
      <rPr>
        <sz val="11"/>
        <color theme="1"/>
        <rFont val="等线"/>
        <charset val="134"/>
        <scheme val="minor"/>
      </rPr>
      <t>D</t>
    </r>
    <r>
      <rPr>
        <sz val="10"/>
        <rFont val="宋体"/>
        <family val="3"/>
        <charset val="134"/>
      </rPr>
      <t>级</t>
    </r>
  </si>
  <si>
    <t>四级</t>
  </si>
  <si>
    <t>李四</t>
  </si>
  <si>
    <r>
      <rPr>
        <sz val="11"/>
        <color theme="1"/>
        <rFont val="等线"/>
        <charset val="134"/>
        <scheme val="minor"/>
      </rPr>
      <t>E</t>
    </r>
    <r>
      <rPr>
        <sz val="10"/>
        <rFont val="宋体"/>
        <family val="3"/>
        <charset val="134"/>
      </rPr>
      <t>级</t>
    </r>
  </si>
  <si>
    <t>五级</t>
  </si>
  <si>
    <t>王五</t>
  </si>
  <si>
    <r>
      <rPr>
        <sz val="11"/>
        <color theme="1"/>
        <rFont val="等线"/>
        <charset val="134"/>
        <scheme val="minor"/>
      </rPr>
      <t>F</t>
    </r>
    <r>
      <rPr>
        <sz val="10"/>
        <rFont val="宋体"/>
        <family val="3"/>
        <charset val="134"/>
      </rPr>
      <t>级</t>
    </r>
  </si>
  <si>
    <t>六级</t>
  </si>
  <si>
    <t>赵六</t>
  </si>
  <si>
    <r>
      <rPr>
        <sz val="11"/>
        <color theme="1"/>
        <rFont val="等线"/>
        <charset val="134"/>
        <scheme val="minor"/>
      </rPr>
      <t>G</t>
    </r>
    <r>
      <rPr>
        <sz val="10"/>
        <rFont val="宋体"/>
        <family val="3"/>
        <charset val="134"/>
      </rPr>
      <t>级</t>
    </r>
  </si>
  <si>
    <t>七级</t>
  </si>
  <si>
    <t>孙七</t>
  </si>
  <si>
    <t>E级</t>
  </si>
  <si>
    <r>
      <rPr>
        <sz val="11"/>
        <color theme="1"/>
        <rFont val="等线"/>
        <charset val="134"/>
        <scheme val="minor"/>
      </rPr>
      <t>H</t>
    </r>
    <r>
      <rPr>
        <sz val="10"/>
        <rFont val="宋体"/>
        <family val="3"/>
        <charset val="134"/>
      </rPr>
      <t>级</t>
    </r>
  </si>
  <si>
    <t>八级</t>
  </si>
  <si>
    <t>周八</t>
  </si>
  <si>
    <t>C级</t>
  </si>
  <si>
    <r>
      <rPr>
        <sz val="11"/>
        <color theme="1"/>
        <rFont val="等线"/>
        <charset val="134"/>
        <scheme val="minor"/>
      </rPr>
      <t>I</t>
    </r>
    <r>
      <rPr>
        <sz val="10"/>
        <rFont val="宋体"/>
        <family val="3"/>
        <charset val="134"/>
      </rPr>
      <t>级</t>
    </r>
  </si>
  <si>
    <t>九级</t>
  </si>
  <si>
    <t>吴九</t>
  </si>
  <si>
    <t>A级</t>
  </si>
  <si>
    <r>
      <rPr>
        <sz val="11"/>
        <color theme="1"/>
        <rFont val="等线"/>
        <charset val="134"/>
        <scheme val="minor"/>
      </rPr>
      <t>J</t>
    </r>
    <r>
      <rPr>
        <sz val="10"/>
        <rFont val="宋体"/>
        <family val="3"/>
        <charset val="134"/>
      </rPr>
      <t>级</t>
    </r>
  </si>
  <si>
    <t>十级</t>
  </si>
  <si>
    <t>郑十</t>
  </si>
  <si>
    <t>B级</t>
  </si>
  <si>
    <t>语文</t>
  </si>
  <si>
    <t>数学</t>
  </si>
  <si>
    <t>英语</t>
  </si>
  <si>
    <t>柯宁</t>
  </si>
  <si>
    <r>
      <rPr>
        <sz val="18"/>
        <color theme="1"/>
        <rFont val="等线"/>
        <charset val="134"/>
        <scheme val="minor"/>
      </rPr>
      <t>表中各科成绩范围为：</t>
    </r>
    <r>
      <rPr>
        <sz val="18"/>
        <color theme="1"/>
        <rFont val="宋体"/>
        <family val="3"/>
        <charset val="134"/>
      </rPr>
      <t>0-120</t>
    </r>
  </si>
  <si>
    <t>白开勇</t>
  </si>
  <si>
    <t>圈释出表中的无效成绩数据</t>
  </si>
  <si>
    <t>许芸芸</t>
  </si>
  <si>
    <t>106分</t>
  </si>
  <si>
    <t>圈释后的结果请复制保存图片，并将图片保存在“圈释无效数据”工作表中</t>
  </si>
  <si>
    <t>高晨晨</t>
  </si>
  <si>
    <t>梅娅婷</t>
  </si>
  <si>
    <t>刘斌</t>
  </si>
  <si>
    <t>齐娅丽</t>
  </si>
  <si>
    <t>罗勇</t>
  </si>
  <si>
    <t>马星辉</t>
  </si>
  <si>
    <t>王小玲</t>
  </si>
  <si>
    <t>增婷</t>
  </si>
  <si>
    <t>李小慧</t>
  </si>
  <si>
    <t>李世林</t>
  </si>
  <si>
    <t>刘全亮</t>
  </si>
  <si>
    <t>何津津</t>
  </si>
  <si>
    <t>李明</t>
  </si>
  <si>
    <t>王小二</t>
  </si>
  <si>
    <t>郑准</t>
  </si>
  <si>
    <t>张大民</t>
  </si>
  <si>
    <t>李节</t>
  </si>
  <si>
    <t>阮大</t>
  </si>
  <si>
    <t>孔庙</t>
  </si>
  <si>
    <t>采购部</t>
    <phoneticPr fontId="17" type="noConversion"/>
  </si>
  <si>
    <t>销售部</t>
    <phoneticPr fontId="17" type="noConversion"/>
  </si>
  <si>
    <t>常熟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</si>
</sst>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0.0_ "/>
    <numFmt numFmtId="178" formatCode="#,##0.00_ "/>
    <numFmt numFmtId="179" formatCode="[$-F800]dddd\,\ mmmm\ dd\,\ yyyy"/>
  </numFmts>
  <fonts count="18" x14ac:knownFonts="1">
    <font>
      <sz val="11"/>
      <color theme="1"/>
      <name val="等线"/>
      <charset val="134"/>
      <scheme val="minor"/>
    </font>
    <font>
      <b/>
      <sz val="22"/>
      <color theme="1"/>
      <name val="等线"/>
      <charset val="134"/>
      <scheme val="minor"/>
    </font>
    <font>
      <sz val="18"/>
      <name val="Arial"/>
      <family val="2"/>
    </font>
    <font>
      <sz val="18"/>
      <name val="Times New Roman"/>
      <family val="1"/>
    </font>
    <font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0"/>
      <name val="宋体"/>
      <family val="3"/>
      <charset val="134"/>
    </font>
    <font>
      <sz val="16"/>
      <name val="宋体"/>
      <family val="3"/>
      <charset val="134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20"/>
      <name val="宋体"/>
      <family val="3"/>
      <charset val="134"/>
    </font>
    <font>
      <sz val="20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8"/>
      <color theme="1"/>
      <name val="宋体"/>
      <family val="3"/>
      <charset val="134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5">
    <xf numFmtId="0" fontId="0" fillId="0" borderId="0">
      <alignment vertical="center"/>
    </xf>
    <xf numFmtId="0" fontId="15" fillId="0" borderId="0"/>
    <xf numFmtId="0" fontId="14" fillId="0" borderId="0"/>
    <xf numFmtId="0" fontId="14" fillId="0" borderId="0"/>
    <xf numFmtId="0" fontId="14" fillId="0" borderId="0"/>
  </cellStyleXfs>
  <cellXfs count="6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1" applyFont="1" applyFill="1" applyBorder="1"/>
    <xf numFmtId="177" fontId="3" fillId="0" borderId="1" xfId="1" applyNumberFormat="1" applyFont="1" applyBorder="1"/>
    <xf numFmtId="177" fontId="3" fillId="0" borderId="2" xfId="1" applyNumberFormat="1" applyFont="1" applyBorder="1"/>
    <xf numFmtId="49" fontId="3" fillId="0" borderId="1" xfId="1" applyNumberFormat="1" applyFont="1" applyBorder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/>
    <xf numFmtId="0" fontId="6" fillId="3" borderId="1" xfId="0" applyFont="1" applyFill="1" applyBorder="1" applyAlignment="1"/>
    <xf numFmtId="0" fontId="0" fillId="3" borderId="1" xfId="0" applyFill="1" applyBorder="1" applyAlignment="1"/>
    <xf numFmtId="49" fontId="0" fillId="3" borderId="1" xfId="0" applyNumberFormat="1" applyFill="1" applyBorder="1" applyAlignment="1"/>
    <xf numFmtId="0" fontId="6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4" fontId="7" fillId="0" borderId="0" xfId="0" applyNumberFormat="1" applyFont="1">
      <alignment vertical="center"/>
    </xf>
    <xf numFmtId="0" fontId="7" fillId="4" borderId="0" xfId="0" applyFont="1" applyFill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14" fontId="8" fillId="0" borderId="0" xfId="0" applyNumberFormat="1" applyFo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/>
    <xf numFmtId="0" fontId="7" fillId="0" borderId="1" xfId="0" applyFont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/>
    <xf numFmtId="0" fontId="12" fillId="0" borderId="1" xfId="0" applyFont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6" fontId="12" fillId="5" borderId="1" xfId="4" applyNumberFormat="1" applyFont="1" applyFill="1" applyBorder="1" applyAlignment="1">
      <alignment horizontal="center" vertical="center" wrapText="1"/>
    </xf>
    <xf numFmtId="178" fontId="12" fillId="5" borderId="1" xfId="4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9" fontId="10" fillId="0" borderId="1" xfId="0" applyNumberFormat="1" applyFont="1" applyBorder="1">
      <alignment vertical="center"/>
    </xf>
    <xf numFmtId="0" fontId="13" fillId="5" borderId="9" xfId="3" applyFont="1" applyFill="1" applyBorder="1" applyAlignment="1">
      <alignment horizontal="left" vertical="center" wrapText="1"/>
    </xf>
    <xf numFmtId="0" fontId="13" fillId="5" borderId="1" xfId="4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center" vertical="center"/>
    </xf>
    <xf numFmtId="176" fontId="13" fillId="5" borderId="1" xfId="4" applyNumberFormat="1" applyFont="1" applyFill="1" applyBorder="1" applyAlignment="1">
      <alignment horizontal="center" vertical="center" wrapText="1"/>
    </xf>
    <xf numFmtId="178" fontId="13" fillId="5" borderId="1" xfId="4" applyNumberFormat="1" applyFont="1" applyFill="1" applyBorder="1" applyAlignment="1">
      <alignment horizontal="center" vertical="center" wrapText="1"/>
    </xf>
    <xf numFmtId="179" fontId="13" fillId="0" borderId="1" xfId="3" applyNumberFormat="1" applyFont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178" fontId="13" fillId="0" borderId="1" xfId="3" applyNumberFormat="1" applyFont="1" applyFill="1" applyBorder="1" applyAlignment="1">
      <alignment horizontal="center" vertical="center"/>
    </xf>
    <xf numFmtId="14" fontId="5" fillId="0" borderId="0" xfId="0" applyNumberFormat="1" applyFont="1">
      <alignment vertical="center"/>
    </xf>
    <xf numFmtId="0" fontId="10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</cellXfs>
  <cellStyles count="5">
    <cellStyle name="gcd" xfId="2" xr:uid="{00000000-0005-0000-0000-000000000000}"/>
    <cellStyle name="常规" xfId="0" builtinId="0"/>
    <cellStyle name="常规 3" xfId="3" xr:uid="{00000000-0005-0000-0000-000002000000}"/>
    <cellStyle name="常规_Sheet1" xfId="4" xr:uid="{00000000-0005-0000-0000-000003000000}"/>
    <cellStyle name="常规_函数练习事例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7</xdr:row>
      <xdr:rowOff>38100</xdr:rowOff>
    </xdr:from>
    <xdr:to>
      <xdr:col>4</xdr:col>
      <xdr:colOff>466725</xdr:colOff>
      <xdr:row>8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>
        <a:xfrm>
          <a:off x="1975485" y="1264920"/>
          <a:ext cx="960120" cy="251460"/>
        </a:xfrm>
        <a:prstGeom prst="rightArrow">
          <a:avLst>
            <a:gd name="adj1" fmla="val 50000"/>
            <a:gd name="adj2" fmla="val 105000"/>
          </a:avLst>
        </a:prstGeom>
        <a:solidFill>
          <a:srgbClr val="CCCC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231323</xdr:colOff>
      <xdr:row>4</xdr:row>
      <xdr:rowOff>54428</xdr:rowOff>
    </xdr:from>
    <xdr:to>
      <xdr:col>12</xdr:col>
      <xdr:colOff>269422</xdr:colOff>
      <xdr:row>26</xdr:row>
      <xdr:rowOff>78922</xdr:rowOff>
    </xdr:to>
    <xdr:pic>
      <xdr:nvPicPr>
        <xdr:cNvPr id="8193" name="Picture 1" descr="C:\Users\Administrator\Documents\Tencent Files\1013579926\Image\C2C\S@3)M7]C~O{FL7B)VNV`I5C.png">
          <a:extLst>
            <a:ext uri="{FF2B5EF4-FFF2-40B4-BE49-F238E27FC236}">
              <a16:creationId xmlns:a16="http://schemas.microsoft.com/office/drawing/2014/main" id="{00000000-0008-0000-0900-00000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77644" y="1292678"/>
          <a:ext cx="3439885" cy="624295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34"/>
  <sheetViews>
    <sheetView workbookViewId="0">
      <selection activeCell="E17" sqref="E17"/>
    </sheetView>
  </sheetViews>
  <sheetFormatPr defaultColWidth="9" defaultRowHeight="13.8" x14ac:dyDescent="0.25"/>
  <cols>
    <col min="1" max="1" width="14.33203125" customWidth="1"/>
    <col min="2" max="2" width="15.33203125" customWidth="1"/>
    <col min="3" max="3" width="14.33203125" customWidth="1"/>
  </cols>
  <sheetData>
    <row r="1" spans="1:23" ht="22.8" x14ac:dyDescent="0.25">
      <c r="A1" s="7" t="s">
        <v>0</v>
      </c>
      <c r="B1" s="7" t="s">
        <v>1</v>
      </c>
      <c r="C1" s="7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22.8" x14ac:dyDescent="0.25">
      <c r="A2" s="7" t="s">
        <v>3</v>
      </c>
      <c r="B2" s="7">
        <v>12345678</v>
      </c>
      <c r="C2" s="57">
        <v>43952</v>
      </c>
      <c r="D2" s="7"/>
      <c r="E2" s="7"/>
      <c r="F2" s="7"/>
      <c r="G2" s="7"/>
      <c r="H2" s="7"/>
      <c r="I2" s="7"/>
      <c r="J2" s="7"/>
      <c r="K2" s="7" t="s">
        <v>4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22.8" x14ac:dyDescent="0.25">
      <c r="A3" s="6" t="s">
        <v>195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22.8" x14ac:dyDescent="0.25">
      <c r="A4" s="6" t="s">
        <v>196</v>
      </c>
      <c r="B4" s="7"/>
      <c r="C4" s="7"/>
      <c r="D4" s="7"/>
      <c r="E4" s="7"/>
      <c r="F4" s="7"/>
      <c r="G4" s="7"/>
      <c r="H4" s="7"/>
      <c r="I4" s="7"/>
      <c r="J4" s="7"/>
      <c r="K4" s="7" t="s">
        <v>5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22.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22.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 t="s">
        <v>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22.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22.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22.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22.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22.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22.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22.8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22.8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22.8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22.8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22.8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22.8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22.8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22.8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22.8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22.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22.8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22.8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22.8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22.8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22.8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22.8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22.8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22.8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22.8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22.8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22.8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22.8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</sheetData>
  <phoneticPr fontId="17" type="noConversion"/>
  <dataValidations count="3">
    <dataValidation type="list" allowBlank="1" showInputMessage="1" showErrorMessage="1" sqref="A2:A1048576" xr:uid="{00000000-0002-0000-0000-000000000000}">
      <formula1>"财务部,采购部,销售部,生产部,行政部,质量部,技术部,工程部,人事部"</formula1>
    </dataValidation>
    <dataValidation type="date" allowBlank="1" showInputMessage="1" showErrorMessage="1" sqref="C2:C1048576" xr:uid="{00000000-0002-0000-0000-000001000000}">
      <formula1>43831</formula1>
      <formula2>43981</formula2>
    </dataValidation>
    <dataValidation type="textLength" operator="equal" allowBlank="1" showInputMessage="1" showErrorMessage="1" sqref="B2:B1048576" xr:uid="{00000000-0002-0000-0000-000002000000}">
      <formula1>8</formula1>
    </dataValidation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abSelected="1" zoomScale="70" zoomScaleNormal="70" workbookViewId="0">
      <selection activeCell="P18" sqref="P18"/>
    </sheetView>
  </sheetViews>
  <sheetFormatPr defaultColWidth="9" defaultRowHeight="13.8" x14ac:dyDescent="0.25"/>
  <cols>
    <col min="1" max="1" width="12" customWidth="1"/>
    <col min="2" max="2" width="11.44140625" customWidth="1"/>
    <col min="3" max="3" width="13.109375" customWidth="1"/>
    <col min="4" max="4" width="14.6640625" customWidth="1"/>
  </cols>
  <sheetData>
    <row r="1" spans="1:13" ht="28.2" x14ac:dyDescent="0.25">
      <c r="A1" s="1" t="s">
        <v>137</v>
      </c>
      <c r="B1" s="1" t="s">
        <v>166</v>
      </c>
      <c r="C1" s="1" t="s">
        <v>167</v>
      </c>
      <c r="D1" s="1" t="s">
        <v>168</v>
      </c>
    </row>
    <row r="2" spans="1:13" ht="22.8" x14ac:dyDescent="0.4">
      <c r="A2" s="2" t="s">
        <v>169</v>
      </c>
      <c r="B2" s="3">
        <v>93</v>
      </c>
      <c r="C2" s="3">
        <v>104</v>
      </c>
      <c r="D2" s="3">
        <v>90</v>
      </c>
      <c r="J2" s="6" t="s">
        <v>170</v>
      </c>
      <c r="K2" s="7"/>
      <c r="L2" s="7"/>
      <c r="M2" s="7"/>
    </row>
    <row r="3" spans="1:13" ht="22.8" x14ac:dyDescent="0.4">
      <c r="A3" s="2" t="s">
        <v>171</v>
      </c>
      <c r="B3" s="3">
        <v>92</v>
      </c>
      <c r="C3" s="3">
        <v>103</v>
      </c>
      <c r="D3" s="3">
        <v>68</v>
      </c>
      <c r="J3" s="7" t="s">
        <v>172</v>
      </c>
      <c r="K3" s="7"/>
      <c r="L3" s="7"/>
      <c r="M3" s="7"/>
    </row>
    <row r="4" spans="1:13" ht="22.8" x14ac:dyDescent="0.4">
      <c r="A4" s="2" t="s">
        <v>173</v>
      </c>
      <c r="B4" s="3">
        <v>95</v>
      </c>
      <c r="C4" s="3" t="s">
        <v>174</v>
      </c>
      <c r="D4" s="3">
        <v>80</v>
      </c>
      <c r="J4" s="7" t="s">
        <v>175</v>
      </c>
      <c r="K4" s="7"/>
      <c r="L4" s="7"/>
      <c r="M4" s="7"/>
    </row>
    <row r="5" spans="1:13" ht="22.8" x14ac:dyDescent="0.4">
      <c r="A5" s="2" t="s">
        <v>176</v>
      </c>
      <c r="B5" s="3">
        <v>94</v>
      </c>
      <c r="C5" s="3">
        <v>101</v>
      </c>
      <c r="D5" s="3">
        <v>93</v>
      </c>
    </row>
    <row r="6" spans="1:13" ht="22.8" x14ac:dyDescent="0.4">
      <c r="A6" s="2" t="s">
        <v>177</v>
      </c>
      <c r="B6" s="3">
        <v>91</v>
      </c>
      <c r="C6" s="3">
        <v>104</v>
      </c>
      <c r="D6" s="3">
        <v>77</v>
      </c>
    </row>
    <row r="7" spans="1:13" ht="22.8" x14ac:dyDescent="0.4">
      <c r="A7" s="2" t="s">
        <v>178</v>
      </c>
      <c r="B7" s="3">
        <v>90</v>
      </c>
      <c r="C7" s="3">
        <v>100</v>
      </c>
      <c r="D7" s="3">
        <v>71</v>
      </c>
    </row>
    <row r="8" spans="1:13" ht="22.8" x14ac:dyDescent="0.4">
      <c r="A8" s="2" t="s">
        <v>179</v>
      </c>
      <c r="B8" s="3">
        <v>89</v>
      </c>
      <c r="C8" s="3">
        <v>110</v>
      </c>
      <c r="D8" s="3">
        <v>60</v>
      </c>
    </row>
    <row r="9" spans="1:13" ht="22.8" x14ac:dyDescent="0.4">
      <c r="A9" s="2" t="s">
        <v>180</v>
      </c>
      <c r="B9" s="3">
        <v>85</v>
      </c>
      <c r="C9" s="3">
        <v>87</v>
      </c>
      <c r="D9" s="3">
        <v>60</v>
      </c>
    </row>
    <row r="10" spans="1:13" ht="22.8" x14ac:dyDescent="0.4">
      <c r="A10" s="2" t="s">
        <v>181</v>
      </c>
      <c r="B10" s="3">
        <v>90</v>
      </c>
      <c r="C10" s="3">
        <v>82</v>
      </c>
      <c r="D10" s="3">
        <v>58</v>
      </c>
    </row>
    <row r="11" spans="1:13" ht="22.8" x14ac:dyDescent="0.4">
      <c r="A11" s="2" t="s">
        <v>182</v>
      </c>
      <c r="B11" s="3">
        <v>83</v>
      </c>
      <c r="C11" s="3">
        <v>93</v>
      </c>
      <c r="D11" s="3">
        <v>-70</v>
      </c>
    </row>
    <row r="12" spans="1:13" ht="22.8" x14ac:dyDescent="0.4">
      <c r="A12" s="2" t="s">
        <v>183</v>
      </c>
      <c r="B12" s="3">
        <v>85</v>
      </c>
      <c r="C12" s="3">
        <v>88</v>
      </c>
      <c r="D12" s="3">
        <v>67</v>
      </c>
    </row>
    <row r="13" spans="1:13" ht="22.8" x14ac:dyDescent="0.4">
      <c r="A13" s="2" t="s">
        <v>184</v>
      </c>
      <c r="B13" s="3">
        <v>76</v>
      </c>
      <c r="C13" s="3">
        <v>87</v>
      </c>
      <c r="D13" s="3">
        <v>81</v>
      </c>
    </row>
    <row r="14" spans="1:13" ht="22.8" x14ac:dyDescent="0.4">
      <c r="A14" s="2" t="s">
        <v>185</v>
      </c>
      <c r="B14" s="3">
        <v>-84</v>
      </c>
      <c r="C14" s="3">
        <v>95</v>
      </c>
      <c r="D14" s="3">
        <v>40</v>
      </c>
    </row>
    <row r="15" spans="1:13" ht="22.8" x14ac:dyDescent="0.4">
      <c r="A15" s="2" t="s">
        <v>186</v>
      </c>
      <c r="B15" s="3">
        <v>83</v>
      </c>
      <c r="C15" s="3">
        <v>87</v>
      </c>
      <c r="D15" s="3">
        <v>66</v>
      </c>
    </row>
    <row r="16" spans="1:13" ht="22.8" x14ac:dyDescent="0.4">
      <c r="A16" s="2" t="s">
        <v>187</v>
      </c>
      <c r="B16" s="3">
        <v>85</v>
      </c>
      <c r="C16" s="3">
        <v>91</v>
      </c>
      <c r="D16" s="3">
        <v>69</v>
      </c>
    </row>
    <row r="17" spans="1:5" ht="22.8" x14ac:dyDescent="0.4">
      <c r="A17" s="2" t="s">
        <v>188</v>
      </c>
      <c r="B17" s="3">
        <v>39</v>
      </c>
      <c r="C17" s="3">
        <v>55</v>
      </c>
      <c r="D17" s="3">
        <v>90</v>
      </c>
      <c r="E17" s="4"/>
    </row>
    <row r="18" spans="1:5" ht="22.8" x14ac:dyDescent="0.4">
      <c r="A18" s="2" t="s">
        <v>189</v>
      </c>
      <c r="B18" s="3">
        <v>60</v>
      </c>
      <c r="C18" s="3">
        <v>64</v>
      </c>
      <c r="D18" s="3">
        <v>77</v>
      </c>
      <c r="E18" s="4"/>
    </row>
    <row r="19" spans="1:5" ht="22.8" x14ac:dyDescent="0.4">
      <c r="A19" s="2" t="s">
        <v>190</v>
      </c>
      <c r="B19" s="3">
        <v>86</v>
      </c>
      <c r="C19" s="3">
        <v>79</v>
      </c>
      <c r="D19" s="3">
        <v>98</v>
      </c>
      <c r="E19" s="4"/>
    </row>
    <row r="20" spans="1:5" ht="22.8" x14ac:dyDescent="0.4">
      <c r="A20" s="2" t="s">
        <v>191</v>
      </c>
      <c r="B20" s="3">
        <v>77</v>
      </c>
      <c r="C20" s="3">
        <v>85</v>
      </c>
      <c r="D20" s="3">
        <v>83</v>
      </c>
      <c r="E20" s="4"/>
    </row>
    <row r="21" spans="1:5" ht="22.8" x14ac:dyDescent="0.4">
      <c r="A21" s="2" t="s">
        <v>192</v>
      </c>
      <c r="B21" s="3">
        <v>43</v>
      </c>
      <c r="C21" s="5">
        <v>47</v>
      </c>
      <c r="D21" s="3">
        <v>54</v>
      </c>
      <c r="E21" s="4"/>
    </row>
    <row r="22" spans="1:5" ht="22.8" x14ac:dyDescent="0.4">
      <c r="A22" s="2" t="s">
        <v>193</v>
      </c>
      <c r="B22" s="3">
        <v>56</v>
      </c>
      <c r="C22" s="3">
        <v>71</v>
      </c>
      <c r="D22" s="3">
        <v>49</v>
      </c>
      <c r="E22" s="4"/>
    </row>
    <row r="23" spans="1:5" ht="22.8" x14ac:dyDescent="0.4">
      <c r="A23" s="2" t="s">
        <v>194</v>
      </c>
      <c r="B23" s="3">
        <v>90</v>
      </c>
      <c r="C23" s="3">
        <v>89</v>
      </c>
      <c r="D23" s="3">
        <v>-98</v>
      </c>
      <c r="E23" s="4"/>
    </row>
  </sheetData>
  <phoneticPr fontId="17" type="noConversion"/>
  <dataValidations count="2">
    <dataValidation type="whole" allowBlank="1" showInputMessage="1" showErrorMessage="1" sqref="E17:E23" xr:uid="{00000000-0002-0000-0900-000000000000}">
      <formula1>60</formula1>
      <formula2>100</formula2>
    </dataValidation>
    <dataValidation type="whole" allowBlank="1" showInputMessage="1" showErrorMessage="1" sqref="B2:D1048576" xr:uid="{00000000-0002-0000-0900-000001000000}">
      <formula1>0</formula1>
      <formula2>120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F21" sqref="F21"/>
    </sheetView>
  </sheetViews>
  <sheetFormatPr defaultColWidth="9" defaultRowHeight="13.8" x14ac:dyDescent="0.25"/>
  <cols>
    <col min="1" max="1" width="41" customWidth="1"/>
    <col min="2" max="5" width="17.77734375" customWidth="1"/>
    <col min="6" max="7" width="20.44140625" customWidth="1"/>
  </cols>
  <sheetData>
    <row r="1" spans="1:7" ht="34.799999999999997" x14ac:dyDescent="0.25">
      <c r="A1" s="48" t="s">
        <v>7</v>
      </c>
      <c r="B1" s="49" t="s">
        <v>8</v>
      </c>
      <c r="C1" s="50" t="s">
        <v>9</v>
      </c>
      <c r="D1" s="50" t="s">
        <v>10</v>
      </c>
      <c r="E1" s="51" t="s">
        <v>11</v>
      </c>
      <c r="F1" s="52" t="s">
        <v>12</v>
      </c>
      <c r="G1" s="52" t="s">
        <v>13</v>
      </c>
    </row>
    <row r="2" spans="1:7" ht="17.399999999999999" x14ac:dyDescent="0.25">
      <c r="A2" s="53">
        <v>39162</v>
      </c>
      <c r="B2" s="54" t="s">
        <v>14</v>
      </c>
      <c r="C2" s="55" t="s">
        <v>15</v>
      </c>
      <c r="D2" s="55" t="s">
        <v>16</v>
      </c>
      <c r="E2" s="54">
        <v>18</v>
      </c>
      <c r="F2" s="56">
        <v>19269.685163999999</v>
      </c>
      <c r="G2" s="56">
        <v>18982.847759558899</v>
      </c>
    </row>
    <row r="3" spans="1:7" ht="17.399999999999999" x14ac:dyDescent="0.25">
      <c r="A3" s="53">
        <v>39200</v>
      </c>
      <c r="B3" s="54" t="s">
        <v>17</v>
      </c>
      <c r="C3" s="55" t="s">
        <v>15</v>
      </c>
      <c r="D3" s="55" t="s">
        <v>16</v>
      </c>
      <c r="E3" s="54">
        <v>40</v>
      </c>
      <c r="F3" s="56">
        <v>39465.169800000003</v>
      </c>
      <c r="G3" s="56">
        <v>40893.083149311897</v>
      </c>
    </row>
    <row r="4" spans="1:7" ht="17.399999999999999" x14ac:dyDescent="0.25">
      <c r="A4" s="53">
        <v>39200</v>
      </c>
      <c r="B4" s="54" t="s">
        <v>18</v>
      </c>
      <c r="C4" s="55" t="s">
        <v>15</v>
      </c>
      <c r="D4" s="55" t="s">
        <v>16</v>
      </c>
      <c r="E4" s="54">
        <v>20</v>
      </c>
      <c r="F4" s="56">
        <v>21015.944745000001</v>
      </c>
      <c r="G4" s="56">
        <v>22294.085220814901</v>
      </c>
    </row>
    <row r="5" spans="1:7" ht="17.399999999999999" x14ac:dyDescent="0.25">
      <c r="A5" s="53">
        <v>39233</v>
      </c>
      <c r="B5" s="54" t="s">
        <v>19</v>
      </c>
      <c r="C5" s="55" t="s">
        <v>15</v>
      </c>
      <c r="D5" s="55" t="s">
        <v>16</v>
      </c>
      <c r="E5" s="54">
        <v>20</v>
      </c>
      <c r="F5" s="56">
        <v>23710.258592999999</v>
      </c>
      <c r="G5" s="56">
        <v>24318.374117613799</v>
      </c>
    </row>
    <row r="6" spans="1:7" ht="17.399999999999999" x14ac:dyDescent="0.25">
      <c r="A6" s="53">
        <v>39246</v>
      </c>
      <c r="B6" s="54" t="s">
        <v>20</v>
      </c>
      <c r="C6" s="55" t="s">
        <v>15</v>
      </c>
      <c r="D6" s="55" t="s">
        <v>16</v>
      </c>
      <c r="E6" s="54">
        <v>16</v>
      </c>
      <c r="F6" s="56">
        <v>20015.072431199998</v>
      </c>
      <c r="G6" s="56">
        <v>20256.694699447598</v>
      </c>
    </row>
    <row r="7" spans="1:7" ht="17.399999999999999" x14ac:dyDescent="0.25">
      <c r="A7" s="53">
        <v>39279</v>
      </c>
      <c r="B7" s="54" t="s">
        <v>21</v>
      </c>
      <c r="C7" s="55" t="s">
        <v>15</v>
      </c>
      <c r="D7" s="55" t="s">
        <v>16</v>
      </c>
      <c r="E7" s="54">
        <v>200</v>
      </c>
      <c r="F7" s="56">
        <v>40014.12141</v>
      </c>
      <c r="G7" s="56">
        <v>43537.557757683397</v>
      </c>
    </row>
    <row r="8" spans="1:7" ht="17.399999999999999" x14ac:dyDescent="0.25">
      <c r="A8" s="53">
        <v>39339</v>
      </c>
      <c r="B8" s="54" t="s">
        <v>22</v>
      </c>
      <c r="C8" s="55" t="s">
        <v>15</v>
      </c>
      <c r="D8" s="55" t="s">
        <v>16</v>
      </c>
      <c r="E8" s="54">
        <v>100</v>
      </c>
      <c r="F8" s="56">
        <v>21423.94932</v>
      </c>
      <c r="G8" s="56">
        <v>22917.339613203399</v>
      </c>
    </row>
    <row r="9" spans="1:7" ht="17.399999999999999" x14ac:dyDescent="0.25">
      <c r="A9" s="53">
        <v>39374</v>
      </c>
      <c r="B9" s="54" t="s">
        <v>23</v>
      </c>
      <c r="C9" s="55" t="s">
        <v>15</v>
      </c>
      <c r="D9" s="55" t="s">
        <v>16</v>
      </c>
      <c r="E9" s="54">
        <v>200</v>
      </c>
      <c r="F9" s="56">
        <v>40014.12141</v>
      </c>
      <c r="G9" s="56">
        <v>44258.364560249902</v>
      </c>
    </row>
    <row r="10" spans="1:7" ht="17.399999999999999" x14ac:dyDescent="0.25">
      <c r="A10" s="53">
        <v>39406</v>
      </c>
      <c r="B10" s="54" t="s">
        <v>24</v>
      </c>
      <c r="C10" s="55" t="s">
        <v>15</v>
      </c>
      <c r="D10" s="55" t="s">
        <v>16</v>
      </c>
      <c r="E10" s="54">
        <v>400</v>
      </c>
      <c r="F10" s="56">
        <v>84271.490399999995</v>
      </c>
      <c r="G10" s="56">
        <v>92391.153643258702</v>
      </c>
    </row>
    <row r="11" spans="1:7" ht="17.399999999999999" x14ac:dyDescent="0.25">
      <c r="A11" s="53">
        <v>39162</v>
      </c>
      <c r="B11" s="54" t="s">
        <v>25</v>
      </c>
      <c r="C11" s="55" t="s">
        <v>197</v>
      </c>
      <c r="D11" s="55" t="s">
        <v>16</v>
      </c>
      <c r="E11" s="54">
        <v>212</v>
      </c>
      <c r="F11" s="56">
        <v>48705.657414599998</v>
      </c>
      <c r="G11" s="56">
        <v>51700.030820578497</v>
      </c>
    </row>
    <row r="12" spans="1:7" ht="17.399999999999999" x14ac:dyDescent="0.25">
      <c r="A12" s="53">
        <v>39200</v>
      </c>
      <c r="B12" s="54" t="s">
        <v>27</v>
      </c>
      <c r="C12" s="55" t="s">
        <v>26</v>
      </c>
      <c r="D12" s="55" t="s">
        <v>16</v>
      </c>
      <c r="E12" s="54">
        <v>224</v>
      </c>
      <c r="F12" s="56">
        <v>47192.034624</v>
      </c>
      <c r="G12" s="56">
        <v>50558.498384562903</v>
      </c>
    </row>
    <row r="13" spans="1:7" ht="17.399999999999999" x14ac:dyDescent="0.25">
      <c r="A13" s="53">
        <v>39200</v>
      </c>
      <c r="B13" s="54" t="s">
        <v>28</v>
      </c>
      <c r="C13" s="55" t="s">
        <v>26</v>
      </c>
      <c r="D13" s="55" t="s">
        <v>16</v>
      </c>
      <c r="E13" s="54">
        <v>92</v>
      </c>
      <c r="F13" s="56">
        <v>21136.417368599999</v>
      </c>
      <c r="G13" s="56">
        <v>22115.228953458602</v>
      </c>
    </row>
    <row r="14" spans="1:7" ht="17.399999999999999" x14ac:dyDescent="0.25">
      <c r="A14" s="53">
        <v>39233</v>
      </c>
      <c r="B14" s="54" t="s">
        <v>29</v>
      </c>
      <c r="C14" s="55" t="s">
        <v>26</v>
      </c>
      <c r="D14" s="55" t="s">
        <v>16</v>
      </c>
      <c r="E14" s="54">
        <v>100</v>
      </c>
      <c r="F14" s="56">
        <v>27499.508355000002</v>
      </c>
      <c r="G14" s="56">
        <v>30712.177367957302</v>
      </c>
    </row>
    <row r="15" spans="1:7" ht="17.399999999999999" x14ac:dyDescent="0.25">
      <c r="A15" s="53">
        <v>39246</v>
      </c>
      <c r="B15" s="54" t="s">
        <v>30</v>
      </c>
      <c r="C15" s="55" t="s">
        <v>26</v>
      </c>
      <c r="D15" s="55" t="s">
        <v>16</v>
      </c>
      <c r="E15" s="54">
        <v>140</v>
      </c>
      <c r="F15" s="56">
        <v>29993.529048</v>
      </c>
      <c r="G15" s="56">
        <v>32726.657776181</v>
      </c>
    </row>
    <row r="16" spans="1:7" ht="17.399999999999999" x14ac:dyDescent="0.25">
      <c r="A16" s="53">
        <v>39279</v>
      </c>
      <c r="B16" s="54" t="s">
        <v>31</v>
      </c>
      <c r="C16" s="55" t="s">
        <v>26</v>
      </c>
      <c r="D16" s="55" t="s">
        <v>16</v>
      </c>
      <c r="E16" s="54">
        <v>108</v>
      </c>
      <c r="F16" s="56">
        <v>34682.762719799997</v>
      </c>
      <c r="G16" s="56">
        <v>35738.6581095199</v>
      </c>
    </row>
    <row r="17" spans="1:7" ht="17.399999999999999" x14ac:dyDescent="0.25">
      <c r="A17" s="53">
        <v>39339</v>
      </c>
      <c r="B17" s="54" t="s">
        <v>32</v>
      </c>
      <c r="C17" s="55" t="s">
        <v>26</v>
      </c>
      <c r="D17" s="55" t="s">
        <v>16</v>
      </c>
      <c r="E17" s="54">
        <v>72</v>
      </c>
      <c r="F17" s="56">
        <v>12492.951721199999</v>
      </c>
      <c r="G17" s="56">
        <v>11098.923925167701</v>
      </c>
    </row>
    <row r="18" spans="1:7" ht="17.399999999999999" x14ac:dyDescent="0.25">
      <c r="A18" s="53">
        <v>39374</v>
      </c>
      <c r="B18" s="54" t="s">
        <v>33</v>
      </c>
      <c r="C18" s="55" t="s">
        <v>26</v>
      </c>
      <c r="D18" s="55" t="s">
        <v>16</v>
      </c>
      <c r="E18" s="54">
        <v>32</v>
      </c>
      <c r="F18" s="56">
        <v>30449.307249599999</v>
      </c>
      <c r="G18" s="56">
        <v>29398.0040944055</v>
      </c>
    </row>
    <row r="19" spans="1:7" ht="17.399999999999999" x14ac:dyDescent="0.25">
      <c r="A19" s="53">
        <v>39406</v>
      </c>
      <c r="B19" s="54" t="s">
        <v>34</v>
      </c>
      <c r="C19" s="55" t="s">
        <v>26</v>
      </c>
      <c r="D19" s="55" t="s">
        <v>16</v>
      </c>
      <c r="E19" s="54">
        <v>12</v>
      </c>
      <c r="F19" s="56">
        <v>12125.302507799999</v>
      </c>
      <c r="G19" s="56">
        <v>11641.5087836776</v>
      </c>
    </row>
  </sheetData>
  <phoneticPr fontId="17" type="noConversion"/>
  <dataValidations count="2">
    <dataValidation type="custom" errorStyle="warning" allowBlank="1" showInputMessage="1" showErrorMessage="1" errorTitle="修改数据" error="你确定要改吗？" sqref="E2:E1048576" xr:uid="{00000000-0002-0000-0100-000000000000}">
      <formula1>"1&gt;2"</formula1>
    </dataValidation>
    <dataValidation type="custom" allowBlank="1" showInputMessage="1" showErrorMessage="1" sqref="G2:G1048576" xr:uid="{00000000-0002-0000-0100-000001000000}">
      <formula1>"1&gt;2"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E22" sqref="E22"/>
    </sheetView>
  </sheetViews>
  <sheetFormatPr defaultColWidth="9" defaultRowHeight="13.8" x14ac:dyDescent="0.25"/>
  <cols>
    <col min="1" max="1" width="8.88671875" customWidth="1"/>
    <col min="2" max="2" width="14" customWidth="1"/>
    <col min="3" max="3" width="14.6640625" customWidth="1"/>
    <col min="4" max="4" width="12.44140625" customWidth="1"/>
    <col min="5" max="6" width="14" customWidth="1"/>
  </cols>
  <sheetData>
    <row r="1" spans="1:6" ht="17.399999999999999" x14ac:dyDescent="0.25">
      <c r="A1" s="32" t="s">
        <v>35</v>
      </c>
      <c r="B1" s="47">
        <v>0.8</v>
      </c>
      <c r="C1" s="32"/>
      <c r="D1" s="32"/>
      <c r="E1" s="32"/>
      <c r="F1" s="32"/>
    </row>
    <row r="2" spans="1:6" ht="17.399999999999999" x14ac:dyDescent="0.25">
      <c r="A2" s="58" t="s">
        <v>36</v>
      </c>
      <c r="B2" s="58"/>
      <c r="C2" s="58"/>
      <c r="D2" s="58"/>
      <c r="E2" s="58"/>
      <c r="F2" s="58"/>
    </row>
    <row r="3" spans="1:6" ht="17.399999999999999" x14ac:dyDescent="0.25">
      <c r="A3" s="33" t="s">
        <v>37</v>
      </c>
      <c r="B3" s="33" t="s">
        <v>38</v>
      </c>
      <c r="C3" s="33" t="s">
        <v>39</v>
      </c>
      <c r="D3" s="33" t="s">
        <v>40</v>
      </c>
      <c r="E3" s="33" t="s">
        <v>41</v>
      </c>
      <c r="F3" s="33" t="s">
        <v>42</v>
      </c>
    </row>
    <row r="4" spans="1:6" ht="17.399999999999999" x14ac:dyDescent="0.25">
      <c r="A4" s="32" t="s">
        <v>43</v>
      </c>
      <c r="B4" s="32">
        <v>500</v>
      </c>
      <c r="C4" s="32">
        <v>951</v>
      </c>
      <c r="D4" s="32">
        <f>B4*C4</f>
        <v>475500</v>
      </c>
      <c r="E4" s="32">
        <f>B1*B4</f>
        <v>400</v>
      </c>
      <c r="F4" s="32">
        <f>E4*C4</f>
        <v>380400</v>
      </c>
    </row>
    <row r="5" spans="1:6" ht="17.399999999999999" x14ac:dyDescent="0.25">
      <c r="A5" s="32" t="s">
        <v>44</v>
      </c>
      <c r="B5" s="32">
        <v>2500</v>
      </c>
      <c r="C5" s="32">
        <v>829</v>
      </c>
      <c r="D5" s="32">
        <f t="shared" ref="D5:D12" si="0">B5*C5</f>
        <v>2072500</v>
      </c>
      <c r="E5" s="32">
        <f>B1*B5</f>
        <v>2000</v>
      </c>
      <c r="F5" s="32">
        <f t="shared" ref="F5:F12" si="1">E5*C5</f>
        <v>1658000</v>
      </c>
    </row>
    <row r="6" spans="1:6" ht="17.399999999999999" x14ac:dyDescent="0.25">
      <c r="A6" s="32" t="s">
        <v>45</v>
      </c>
      <c r="B6" s="32">
        <v>200</v>
      </c>
      <c r="C6" s="32">
        <v>951</v>
      </c>
      <c r="D6" s="32">
        <f t="shared" si="0"/>
        <v>190200</v>
      </c>
      <c r="E6" s="32">
        <f>B1*B6</f>
        <v>160</v>
      </c>
      <c r="F6" s="32">
        <f t="shared" si="1"/>
        <v>152160</v>
      </c>
    </row>
    <row r="7" spans="1:6" ht="17.399999999999999" x14ac:dyDescent="0.25">
      <c r="A7" s="32" t="s">
        <v>46</v>
      </c>
      <c r="B7" s="32">
        <v>8000</v>
      </c>
      <c r="C7" s="32">
        <v>929</v>
      </c>
      <c r="D7" s="32">
        <f t="shared" si="0"/>
        <v>7432000</v>
      </c>
      <c r="E7" s="32">
        <f>B1*B7</f>
        <v>6400</v>
      </c>
      <c r="F7" s="32">
        <f t="shared" si="1"/>
        <v>5945600</v>
      </c>
    </row>
    <row r="8" spans="1:6" ht="17.399999999999999" x14ac:dyDescent="0.25">
      <c r="A8" s="32" t="s">
        <v>47</v>
      </c>
      <c r="B8" s="32">
        <v>150</v>
      </c>
      <c r="C8" s="32">
        <v>717</v>
      </c>
      <c r="D8" s="32">
        <f t="shared" si="0"/>
        <v>107550</v>
      </c>
      <c r="E8" s="32">
        <f>B1*B8</f>
        <v>120</v>
      </c>
      <c r="F8" s="32">
        <f t="shared" si="1"/>
        <v>86040</v>
      </c>
    </row>
    <row r="9" spans="1:6" ht="17.399999999999999" x14ac:dyDescent="0.25">
      <c r="A9" s="32" t="s">
        <v>48</v>
      </c>
      <c r="B9" s="32">
        <v>300</v>
      </c>
      <c r="C9" s="32">
        <v>414</v>
      </c>
      <c r="D9" s="32">
        <f t="shared" si="0"/>
        <v>124200</v>
      </c>
      <c r="E9" s="32">
        <f>B1*B9</f>
        <v>240</v>
      </c>
      <c r="F9" s="32">
        <f t="shared" si="1"/>
        <v>99360</v>
      </c>
    </row>
    <row r="10" spans="1:6" ht="17.399999999999999" x14ac:dyDescent="0.25">
      <c r="A10" s="32" t="s">
        <v>49</v>
      </c>
      <c r="B10" s="32">
        <v>1800</v>
      </c>
      <c r="C10" s="32">
        <v>796</v>
      </c>
      <c r="D10" s="32">
        <f t="shared" si="0"/>
        <v>1432800</v>
      </c>
      <c r="E10" s="32">
        <f>B1*B10</f>
        <v>1440</v>
      </c>
      <c r="F10" s="32">
        <f t="shared" si="1"/>
        <v>1146240</v>
      </c>
    </row>
    <row r="11" spans="1:6" ht="17.399999999999999" x14ac:dyDescent="0.25">
      <c r="A11" s="32" t="s">
        <v>50</v>
      </c>
      <c r="B11" s="32">
        <v>800</v>
      </c>
      <c r="C11" s="32">
        <v>623</v>
      </c>
      <c r="D11" s="32">
        <f t="shared" si="0"/>
        <v>498400</v>
      </c>
      <c r="E11" s="32">
        <f>B1*B11</f>
        <v>640</v>
      </c>
      <c r="F11" s="32">
        <f t="shared" si="1"/>
        <v>398720</v>
      </c>
    </row>
    <row r="12" spans="1:6" ht="17.399999999999999" x14ac:dyDescent="0.25">
      <c r="A12" s="32" t="s">
        <v>51</v>
      </c>
      <c r="B12" s="32">
        <v>360</v>
      </c>
      <c r="C12" s="32">
        <v>592</v>
      </c>
      <c r="D12" s="32">
        <f t="shared" si="0"/>
        <v>213120</v>
      </c>
      <c r="E12" s="32">
        <f>B1*B12</f>
        <v>288</v>
      </c>
      <c r="F12" s="32">
        <f t="shared" si="1"/>
        <v>170496</v>
      </c>
    </row>
    <row r="13" spans="1:6" ht="17.399999999999999" x14ac:dyDescent="0.25">
      <c r="A13" s="32" t="s">
        <v>52</v>
      </c>
      <c r="B13" s="32">
        <f>SUM(B4,B5,B6,B7,B8,B9,B10,B11,B12)</f>
        <v>14610</v>
      </c>
      <c r="C13" s="32">
        <f>SUM(C4,C5,C6,C7,C8,C9,C10,C11,C12)</f>
        <v>6802</v>
      </c>
      <c r="D13" s="32">
        <f>SUM(D4,D5,D6,D7,D8,D9,D10,D11,D12)</f>
        <v>12546270</v>
      </c>
      <c r="E13" s="32">
        <f>SUM(E4,E5,E6,E7,E8,E9,E10,E11,E12)</f>
        <v>11688</v>
      </c>
      <c r="F13" s="32">
        <f>SUM(F4,F5,F6,F7,F8,F9,F10,F11,F12)</f>
        <v>10037016</v>
      </c>
    </row>
    <row r="14" spans="1:6" ht="17.399999999999999" x14ac:dyDescent="0.25">
      <c r="A14" s="35"/>
      <c r="B14" s="35"/>
      <c r="C14" s="35"/>
      <c r="D14" s="35"/>
      <c r="E14" s="35"/>
      <c r="F14" s="35"/>
    </row>
    <row r="15" spans="1:6" ht="17.399999999999999" x14ac:dyDescent="0.25">
      <c r="A15" s="35"/>
      <c r="B15" s="35"/>
      <c r="C15" s="35"/>
      <c r="D15" s="35"/>
      <c r="E15" s="35"/>
      <c r="F15" s="35"/>
    </row>
    <row r="16" spans="1:6" ht="17.399999999999999" x14ac:dyDescent="0.25">
      <c r="A16" s="35"/>
      <c r="B16" s="35"/>
      <c r="C16" s="35"/>
      <c r="D16" s="35"/>
      <c r="E16" s="35"/>
      <c r="F16" s="35"/>
    </row>
  </sheetData>
  <mergeCells count="1">
    <mergeCell ref="A2:F2"/>
  </mergeCells>
  <phoneticPr fontId="17" type="noConversion"/>
  <pageMargins left="0.7" right="0.7" top="0.75" bottom="0.75" header="0.3" footer="0.3"/>
  <ignoredErrors>
    <ignoredError sqref="E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J21" sqref="J21"/>
    </sheetView>
  </sheetViews>
  <sheetFormatPr defaultColWidth="9" defaultRowHeight="13.8" x14ac:dyDescent="0.25"/>
  <sheetData>
    <row r="1" spans="1:10" x14ac:dyDescent="0.25">
      <c r="A1" s="31"/>
      <c r="B1" s="31">
        <v>1</v>
      </c>
      <c r="C1" s="31">
        <v>2</v>
      </c>
      <c r="D1" s="31">
        <v>3</v>
      </c>
      <c r="E1" s="31">
        <v>4</v>
      </c>
      <c r="F1" s="31">
        <v>5</v>
      </c>
      <c r="G1" s="31">
        <v>6</v>
      </c>
      <c r="H1" s="31">
        <v>7</v>
      </c>
      <c r="I1" s="31">
        <v>8</v>
      </c>
      <c r="J1" s="31">
        <v>9</v>
      </c>
    </row>
    <row r="2" spans="1:10" x14ac:dyDescent="0.25">
      <c r="A2" s="31">
        <v>1</v>
      </c>
      <c r="B2" s="46">
        <f t="shared" ref="B2:J10" si="0">$A2*B$1</f>
        <v>1</v>
      </c>
      <c r="C2" s="46">
        <f t="shared" si="0"/>
        <v>2</v>
      </c>
      <c r="D2" s="46">
        <f t="shared" si="0"/>
        <v>3</v>
      </c>
      <c r="E2" s="46">
        <f t="shared" si="0"/>
        <v>4</v>
      </c>
      <c r="F2" s="46">
        <f t="shared" si="0"/>
        <v>5</v>
      </c>
      <c r="G2" s="46">
        <f t="shared" si="0"/>
        <v>6</v>
      </c>
      <c r="H2" s="46">
        <f t="shared" si="0"/>
        <v>7</v>
      </c>
      <c r="I2" s="46">
        <f t="shared" si="0"/>
        <v>8</v>
      </c>
      <c r="J2" s="46">
        <f t="shared" si="0"/>
        <v>9</v>
      </c>
    </row>
    <row r="3" spans="1:10" x14ac:dyDescent="0.25">
      <c r="A3" s="31">
        <v>2</v>
      </c>
      <c r="B3" s="46">
        <f t="shared" si="0"/>
        <v>2</v>
      </c>
      <c r="C3" s="46">
        <f t="shared" si="0"/>
        <v>4</v>
      </c>
      <c r="D3" s="46">
        <f t="shared" si="0"/>
        <v>6</v>
      </c>
      <c r="E3" s="46">
        <f t="shared" si="0"/>
        <v>8</v>
      </c>
      <c r="F3" s="46">
        <f t="shared" si="0"/>
        <v>10</v>
      </c>
      <c r="G3" s="46">
        <f t="shared" si="0"/>
        <v>12</v>
      </c>
      <c r="H3" s="46">
        <f t="shared" si="0"/>
        <v>14</v>
      </c>
      <c r="I3" s="46">
        <f t="shared" si="0"/>
        <v>16</v>
      </c>
      <c r="J3" s="46">
        <f t="shared" si="0"/>
        <v>18</v>
      </c>
    </row>
    <row r="4" spans="1:10" x14ac:dyDescent="0.25">
      <c r="A4" s="31">
        <v>3</v>
      </c>
      <c r="B4" s="46">
        <f t="shared" si="0"/>
        <v>3</v>
      </c>
      <c r="C4" s="46">
        <f t="shared" si="0"/>
        <v>6</v>
      </c>
      <c r="D4" s="46">
        <f t="shared" si="0"/>
        <v>9</v>
      </c>
      <c r="E4" s="46">
        <f t="shared" si="0"/>
        <v>12</v>
      </c>
      <c r="F4" s="46">
        <f t="shared" si="0"/>
        <v>15</v>
      </c>
      <c r="G4" s="46">
        <f t="shared" si="0"/>
        <v>18</v>
      </c>
      <c r="H4" s="46">
        <f t="shared" si="0"/>
        <v>21</v>
      </c>
      <c r="I4" s="46">
        <f t="shared" si="0"/>
        <v>24</v>
      </c>
      <c r="J4" s="46">
        <f t="shared" si="0"/>
        <v>27</v>
      </c>
    </row>
    <row r="5" spans="1:10" x14ac:dyDescent="0.25">
      <c r="A5" s="31">
        <v>4</v>
      </c>
      <c r="B5" s="46">
        <f t="shared" si="0"/>
        <v>4</v>
      </c>
      <c r="C5" s="46">
        <f t="shared" si="0"/>
        <v>8</v>
      </c>
      <c r="D5" s="46">
        <f t="shared" si="0"/>
        <v>12</v>
      </c>
      <c r="E5" s="46">
        <f t="shared" si="0"/>
        <v>16</v>
      </c>
      <c r="F5" s="46">
        <f t="shared" si="0"/>
        <v>20</v>
      </c>
      <c r="G5" s="46">
        <f t="shared" si="0"/>
        <v>24</v>
      </c>
      <c r="H5" s="46">
        <f t="shared" si="0"/>
        <v>28</v>
      </c>
      <c r="I5" s="46">
        <f t="shared" si="0"/>
        <v>32</v>
      </c>
      <c r="J5" s="46">
        <f t="shared" si="0"/>
        <v>36</v>
      </c>
    </row>
    <row r="6" spans="1:10" x14ac:dyDescent="0.25">
      <c r="A6" s="31">
        <v>5</v>
      </c>
      <c r="B6" s="46">
        <f t="shared" si="0"/>
        <v>5</v>
      </c>
      <c r="C6" s="46">
        <f t="shared" si="0"/>
        <v>10</v>
      </c>
      <c r="D6" s="46">
        <f t="shared" si="0"/>
        <v>15</v>
      </c>
      <c r="E6" s="46">
        <f t="shared" si="0"/>
        <v>20</v>
      </c>
      <c r="F6" s="46">
        <f t="shared" si="0"/>
        <v>25</v>
      </c>
      <c r="G6" s="46">
        <f t="shared" si="0"/>
        <v>30</v>
      </c>
      <c r="H6" s="46">
        <f t="shared" si="0"/>
        <v>35</v>
      </c>
      <c r="I6" s="46">
        <f t="shared" si="0"/>
        <v>40</v>
      </c>
      <c r="J6" s="46">
        <f t="shared" si="0"/>
        <v>45</v>
      </c>
    </row>
    <row r="7" spans="1:10" x14ac:dyDescent="0.25">
      <c r="A7" s="31">
        <v>6</v>
      </c>
      <c r="B7" s="46">
        <f t="shared" si="0"/>
        <v>6</v>
      </c>
      <c r="C7" s="46">
        <f t="shared" si="0"/>
        <v>12</v>
      </c>
      <c r="D7" s="46">
        <f t="shared" si="0"/>
        <v>18</v>
      </c>
      <c r="E7" s="46">
        <f t="shared" si="0"/>
        <v>24</v>
      </c>
      <c r="F7" s="46">
        <f t="shared" si="0"/>
        <v>30</v>
      </c>
      <c r="G7" s="46">
        <f t="shared" si="0"/>
        <v>36</v>
      </c>
      <c r="H7" s="46">
        <f t="shared" si="0"/>
        <v>42</v>
      </c>
      <c r="I7" s="46">
        <f t="shared" si="0"/>
        <v>48</v>
      </c>
      <c r="J7" s="46">
        <f t="shared" si="0"/>
        <v>54</v>
      </c>
    </row>
    <row r="8" spans="1:10" x14ac:dyDescent="0.25">
      <c r="A8" s="31">
        <v>7</v>
      </c>
      <c r="B8" s="46">
        <f t="shared" si="0"/>
        <v>7</v>
      </c>
      <c r="C8" s="46">
        <f t="shared" si="0"/>
        <v>14</v>
      </c>
      <c r="D8" s="46">
        <f t="shared" si="0"/>
        <v>21</v>
      </c>
      <c r="E8" s="46">
        <f t="shared" si="0"/>
        <v>28</v>
      </c>
      <c r="F8" s="46">
        <f t="shared" si="0"/>
        <v>35</v>
      </c>
      <c r="G8" s="46">
        <f t="shared" si="0"/>
        <v>42</v>
      </c>
      <c r="H8" s="46">
        <f t="shared" si="0"/>
        <v>49</v>
      </c>
      <c r="I8" s="46">
        <f t="shared" si="0"/>
        <v>56</v>
      </c>
      <c r="J8" s="46">
        <f t="shared" si="0"/>
        <v>63</v>
      </c>
    </row>
    <row r="9" spans="1:10" x14ac:dyDescent="0.25">
      <c r="A9" s="31">
        <v>8</v>
      </c>
      <c r="B9" s="46">
        <f t="shared" si="0"/>
        <v>8</v>
      </c>
      <c r="C9" s="46">
        <f t="shared" si="0"/>
        <v>16</v>
      </c>
      <c r="D9" s="46">
        <f t="shared" si="0"/>
        <v>24</v>
      </c>
      <c r="E9" s="46">
        <f t="shared" si="0"/>
        <v>32</v>
      </c>
      <c r="F9" s="46">
        <f t="shared" si="0"/>
        <v>40</v>
      </c>
      <c r="G9" s="46">
        <f t="shared" si="0"/>
        <v>48</v>
      </c>
      <c r="H9" s="46">
        <f t="shared" si="0"/>
        <v>56</v>
      </c>
      <c r="I9" s="46">
        <f t="shared" si="0"/>
        <v>64</v>
      </c>
      <c r="J9" s="46">
        <f t="shared" si="0"/>
        <v>72</v>
      </c>
    </row>
    <row r="10" spans="1:10" x14ac:dyDescent="0.25">
      <c r="A10" s="31">
        <v>9</v>
      </c>
      <c r="B10" s="46">
        <f t="shared" si="0"/>
        <v>9</v>
      </c>
      <c r="C10" s="46">
        <f t="shared" si="0"/>
        <v>18</v>
      </c>
      <c r="D10" s="46">
        <f t="shared" si="0"/>
        <v>27</v>
      </c>
      <c r="E10" s="46">
        <f t="shared" si="0"/>
        <v>36</v>
      </c>
      <c r="F10" s="46">
        <f t="shared" si="0"/>
        <v>45</v>
      </c>
      <c r="G10" s="46">
        <f t="shared" si="0"/>
        <v>54</v>
      </c>
      <c r="H10" s="46">
        <f t="shared" si="0"/>
        <v>63</v>
      </c>
      <c r="I10" s="46">
        <f t="shared" si="0"/>
        <v>72</v>
      </c>
      <c r="J10" s="46">
        <f t="shared" si="0"/>
        <v>81</v>
      </c>
    </row>
  </sheetData>
  <phoneticPr fontId="17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9"/>
  <sheetViews>
    <sheetView topLeftCell="A13" workbookViewId="0">
      <selection activeCell="M12" sqref="M12"/>
    </sheetView>
  </sheetViews>
  <sheetFormatPr defaultColWidth="9" defaultRowHeight="13.8" x14ac:dyDescent="0.25"/>
  <cols>
    <col min="2" max="2" width="18.33203125" customWidth="1"/>
    <col min="3" max="3" width="23.44140625" customWidth="1"/>
    <col min="4" max="4" width="18.44140625" customWidth="1"/>
    <col min="9" max="9" width="8.77734375" customWidth="1"/>
    <col min="10" max="10" width="20.44140625" customWidth="1"/>
    <col min="11" max="11" width="24.33203125" customWidth="1"/>
    <col min="12" max="12" width="8.77734375" customWidth="1"/>
    <col min="13" max="13" width="20.44140625" customWidth="1"/>
    <col min="14" max="14" width="24.33203125" customWidth="1"/>
    <col min="15" max="15" width="8.77734375" customWidth="1"/>
    <col min="16" max="16" width="20.44140625" customWidth="1"/>
    <col min="17" max="17" width="22.21875" customWidth="1"/>
  </cols>
  <sheetData>
    <row r="1" spans="1:18" ht="25.8" x14ac:dyDescent="0.4">
      <c r="A1" s="36" t="s">
        <v>53</v>
      </c>
      <c r="B1" s="36" t="s">
        <v>54</v>
      </c>
      <c r="C1" s="36" t="s">
        <v>55</v>
      </c>
      <c r="D1" s="37" t="s">
        <v>56</v>
      </c>
      <c r="E1" s="38"/>
      <c r="F1" s="38"/>
      <c r="G1" s="38"/>
      <c r="H1" s="38"/>
      <c r="I1" s="41" t="s">
        <v>11</v>
      </c>
      <c r="J1" s="42" t="s">
        <v>12</v>
      </c>
      <c r="K1" s="42" t="s">
        <v>57</v>
      </c>
      <c r="L1" s="41" t="s">
        <v>11</v>
      </c>
      <c r="M1" s="42" t="s">
        <v>12</v>
      </c>
      <c r="N1" s="42" t="s">
        <v>57</v>
      </c>
      <c r="O1" s="41" t="s">
        <v>11</v>
      </c>
      <c r="P1" s="42" t="s">
        <v>12</v>
      </c>
      <c r="Q1" s="42" t="s">
        <v>57</v>
      </c>
      <c r="R1" s="38"/>
    </row>
    <row r="2" spans="1:18" ht="25.8" x14ac:dyDescent="0.4">
      <c r="A2" s="62" t="s">
        <v>58</v>
      </c>
      <c r="B2" s="39" t="s">
        <v>59</v>
      </c>
      <c r="C2" s="39" t="s">
        <v>60</v>
      </c>
      <c r="D2" s="40">
        <v>5</v>
      </c>
      <c r="E2" s="38"/>
      <c r="F2" s="38"/>
      <c r="G2" s="38"/>
      <c r="H2" s="38"/>
      <c r="I2" s="43">
        <v>16</v>
      </c>
      <c r="J2" s="44">
        <v>19269.685163999999</v>
      </c>
      <c r="K2" s="45">
        <f>J2/I2</f>
        <v>1204.3553227499999</v>
      </c>
      <c r="L2" s="43">
        <v>212</v>
      </c>
      <c r="M2" s="44">
        <v>48705.657414599998</v>
      </c>
      <c r="N2" s="45">
        <f>M2/L2</f>
        <v>229.74366705</v>
      </c>
      <c r="O2" s="43">
        <v>20</v>
      </c>
      <c r="P2" s="44">
        <v>23710.258592999999</v>
      </c>
      <c r="Q2" s="45">
        <f>P2/O2</f>
        <v>1185.5129296499999</v>
      </c>
      <c r="R2" s="38"/>
    </row>
    <row r="3" spans="1:18" ht="25.8" x14ac:dyDescent="0.4">
      <c r="A3" s="63"/>
      <c r="B3" s="39" t="s">
        <v>61</v>
      </c>
      <c r="C3" s="39" t="s">
        <v>62</v>
      </c>
      <c r="D3" s="40">
        <v>14.8</v>
      </c>
      <c r="E3" s="38"/>
      <c r="F3" s="38"/>
      <c r="G3" s="38"/>
      <c r="H3" s="38"/>
      <c r="I3" s="43">
        <v>40</v>
      </c>
      <c r="J3" s="44">
        <v>39465.169800000003</v>
      </c>
      <c r="K3" s="45">
        <f t="shared" ref="K3:K10" si="0">J3/I3</f>
        <v>986.62924500000008</v>
      </c>
      <c r="L3" s="43">
        <v>224</v>
      </c>
      <c r="M3" s="44">
        <v>47192.034624</v>
      </c>
      <c r="N3" s="45">
        <f t="shared" ref="N3:N10" si="1">M3/L3</f>
        <v>210.67872600000001</v>
      </c>
      <c r="O3" s="43">
        <v>16</v>
      </c>
      <c r="P3" s="44">
        <v>20015.072431199998</v>
      </c>
      <c r="Q3" s="45">
        <f t="shared" ref="Q3:Q10" si="2">P3/O3</f>
        <v>1250.9420269499999</v>
      </c>
      <c r="R3" s="38"/>
    </row>
    <row r="4" spans="1:18" ht="25.8" x14ac:dyDescent="0.4">
      <c r="A4" s="63"/>
      <c r="B4" s="39" t="s">
        <v>63</v>
      </c>
      <c r="C4" s="39" t="s">
        <v>60</v>
      </c>
      <c r="D4" s="40">
        <v>20</v>
      </c>
      <c r="E4" s="38"/>
      <c r="F4" s="38"/>
      <c r="G4" s="38"/>
      <c r="H4" s="38"/>
      <c r="I4" s="43">
        <v>20</v>
      </c>
      <c r="J4" s="44">
        <v>21015.944745000001</v>
      </c>
      <c r="K4" s="45">
        <f t="shared" si="0"/>
        <v>1050.7972372500001</v>
      </c>
      <c r="L4" s="43">
        <v>92</v>
      </c>
      <c r="M4" s="44">
        <v>21136.417368599999</v>
      </c>
      <c r="N4" s="45">
        <f t="shared" si="1"/>
        <v>229.74366705</v>
      </c>
      <c r="O4" s="43">
        <v>200</v>
      </c>
      <c r="P4" s="44">
        <v>40014.12141</v>
      </c>
      <c r="Q4" s="45">
        <f t="shared" si="2"/>
        <v>200.07060705000001</v>
      </c>
      <c r="R4" s="38"/>
    </row>
    <row r="5" spans="1:18" ht="25.8" x14ac:dyDescent="0.4">
      <c r="A5" s="63"/>
      <c r="B5" s="39" t="s">
        <v>64</v>
      </c>
      <c r="C5" s="39" t="s">
        <v>65</v>
      </c>
      <c r="D5" s="40">
        <v>50</v>
      </c>
      <c r="E5" s="38"/>
      <c r="F5" s="38"/>
      <c r="G5" s="38"/>
      <c r="H5" s="38"/>
      <c r="I5" s="43">
        <v>20</v>
      </c>
      <c r="J5" s="44">
        <v>23710.258592999999</v>
      </c>
      <c r="K5" s="45">
        <f t="shared" si="0"/>
        <v>1185.5129296499999</v>
      </c>
      <c r="L5" s="43">
        <v>100</v>
      </c>
      <c r="M5" s="44">
        <v>27499.508355000002</v>
      </c>
      <c r="N5" s="45">
        <f t="shared" si="1"/>
        <v>274.99508355</v>
      </c>
      <c r="O5" s="43">
        <v>100</v>
      </c>
      <c r="P5" s="44">
        <v>21423.94932</v>
      </c>
      <c r="Q5" s="45">
        <f t="shared" si="2"/>
        <v>214.2394932</v>
      </c>
      <c r="R5" s="38"/>
    </row>
    <row r="6" spans="1:18" ht="25.8" x14ac:dyDescent="0.4">
      <c r="A6" s="63"/>
      <c r="B6" s="39" t="s">
        <v>59</v>
      </c>
      <c r="C6" s="39" t="s">
        <v>66</v>
      </c>
      <c r="D6" s="40">
        <v>56</v>
      </c>
      <c r="E6" s="38"/>
      <c r="F6" s="38"/>
      <c r="G6" s="38"/>
      <c r="H6" s="38"/>
      <c r="I6" s="43">
        <v>16</v>
      </c>
      <c r="J6" s="44">
        <v>20015.072431199998</v>
      </c>
      <c r="K6" s="45">
        <f t="shared" si="0"/>
        <v>1250.9420269499999</v>
      </c>
      <c r="L6" s="43">
        <v>140</v>
      </c>
      <c r="M6" s="44">
        <v>29993.529048</v>
      </c>
      <c r="N6" s="45">
        <f t="shared" si="1"/>
        <v>214.2394932</v>
      </c>
      <c r="O6" s="43">
        <v>200</v>
      </c>
      <c r="P6" s="44">
        <v>40014.12141</v>
      </c>
      <c r="Q6" s="45">
        <f t="shared" si="2"/>
        <v>200.07060705000001</v>
      </c>
      <c r="R6" s="38"/>
    </row>
    <row r="7" spans="1:18" ht="25.8" x14ac:dyDescent="0.4">
      <c r="A7" s="64"/>
      <c r="B7" s="39" t="s">
        <v>67</v>
      </c>
      <c r="C7" s="39" t="s">
        <v>68</v>
      </c>
      <c r="D7" s="40">
        <v>65</v>
      </c>
      <c r="E7" s="38"/>
      <c r="F7" s="38"/>
      <c r="G7" s="38"/>
      <c r="H7" s="38"/>
      <c r="I7" s="43">
        <v>200</v>
      </c>
      <c r="J7" s="44">
        <v>40014.12141</v>
      </c>
      <c r="K7" s="45">
        <f t="shared" si="0"/>
        <v>200.07060705000001</v>
      </c>
      <c r="L7" s="43">
        <v>108</v>
      </c>
      <c r="M7" s="44">
        <v>34682.762719799997</v>
      </c>
      <c r="N7" s="45">
        <f t="shared" si="1"/>
        <v>321.13669184999998</v>
      </c>
      <c r="O7" s="43">
        <v>400</v>
      </c>
      <c r="P7" s="44">
        <v>84271.490399999995</v>
      </c>
      <c r="Q7" s="45">
        <f t="shared" si="2"/>
        <v>210.67872599999998</v>
      </c>
      <c r="R7" s="38"/>
    </row>
    <row r="8" spans="1:18" ht="25.8" x14ac:dyDescent="0.4">
      <c r="A8" s="59" t="s">
        <v>40</v>
      </c>
      <c r="B8" s="60"/>
      <c r="C8" s="61"/>
      <c r="D8" s="40">
        <f>SUM(D2:D7)</f>
        <v>210.8</v>
      </c>
      <c r="E8" s="38"/>
      <c r="F8" s="38"/>
      <c r="G8" s="38"/>
      <c r="H8" s="38"/>
      <c r="I8" s="43">
        <v>100</v>
      </c>
      <c r="J8" s="44">
        <v>21423.94932</v>
      </c>
      <c r="K8" s="45">
        <f t="shared" si="0"/>
        <v>214.2394932</v>
      </c>
      <c r="L8" s="43">
        <v>72</v>
      </c>
      <c r="M8" s="44">
        <v>12492.951721199999</v>
      </c>
      <c r="N8" s="45">
        <f t="shared" si="1"/>
        <v>173.51321834999999</v>
      </c>
      <c r="O8" s="43">
        <v>212</v>
      </c>
      <c r="P8" s="44">
        <v>48705.657414599998</v>
      </c>
      <c r="Q8" s="45">
        <f t="shared" si="2"/>
        <v>229.74366705</v>
      </c>
      <c r="R8" s="38"/>
    </row>
    <row r="9" spans="1:18" ht="25.8" x14ac:dyDescent="0.4">
      <c r="A9" s="62" t="s">
        <v>69</v>
      </c>
      <c r="B9" s="39" t="s">
        <v>61</v>
      </c>
      <c r="C9" s="39" t="s">
        <v>65</v>
      </c>
      <c r="D9" s="40">
        <v>70</v>
      </c>
      <c r="E9" s="38"/>
      <c r="F9" s="38"/>
      <c r="G9" s="38"/>
      <c r="H9" s="38"/>
      <c r="I9" s="43">
        <v>200</v>
      </c>
      <c r="J9" s="44">
        <v>40014.12141</v>
      </c>
      <c r="K9" s="45">
        <f t="shared" si="0"/>
        <v>200.07060705000001</v>
      </c>
      <c r="L9" s="43">
        <v>32</v>
      </c>
      <c r="M9" s="44">
        <v>30449.307249599999</v>
      </c>
      <c r="N9" s="45">
        <f t="shared" si="1"/>
        <v>951.54085154999996</v>
      </c>
      <c r="O9" s="43">
        <v>224</v>
      </c>
      <c r="P9" s="44">
        <v>47192.034624</v>
      </c>
      <c r="Q9" s="45">
        <f t="shared" si="2"/>
        <v>210.67872600000001</v>
      </c>
      <c r="R9" s="38"/>
    </row>
    <row r="10" spans="1:18" ht="25.8" x14ac:dyDescent="0.4">
      <c r="A10" s="63"/>
      <c r="B10" s="39" t="s">
        <v>64</v>
      </c>
      <c r="C10" s="39" t="s">
        <v>70</v>
      </c>
      <c r="D10" s="40">
        <v>78</v>
      </c>
      <c r="E10" s="38"/>
      <c r="F10" s="38"/>
      <c r="G10" s="38"/>
      <c r="H10" s="38"/>
      <c r="I10" s="43">
        <v>400</v>
      </c>
      <c r="J10" s="44">
        <v>84271.490399999995</v>
      </c>
      <c r="K10" s="45">
        <f t="shared" si="0"/>
        <v>210.67872599999998</v>
      </c>
      <c r="L10" s="43">
        <v>12</v>
      </c>
      <c r="M10" s="44">
        <v>12125.302507799999</v>
      </c>
      <c r="N10" s="45">
        <f t="shared" si="1"/>
        <v>1010.4418756499999</v>
      </c>
      <c r="O10" s="43">
        <v>92</v>
      </c>
      <c r="P10" s="44">
        <v>21136.417368599999</v>
      </c>
      <c r="Q10" s="45">
        <f t="shared" si="2"/>
        <v>229.74366705</v>
      </c>
      <c r="R10" s="38"/>
    </row>
    <row r="11" spans="1:18" ht="25.8" x14ac:dyDescent="0.4">
      <c r="A11" s="63"/>
      <c r="B11" s="39" t="s">
        <v>64</v>
      </c>
      <c r="C11" s="39" t="s">
        <v>71</v>
      </c>
      <c r="D11" s="40">
        <v>150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18" ht="25.8" x14ac:dyDescent="0.4">
      <c r="A12" s="63"/>
      <c r="B12" s="39" t="s">
        <v>72</v>
      </c>
      <c r="C12" s="39" t="s">
        <v>60</v>
      </c>
      <c r="D12" s="40">
        <v>150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</row>
    <row r="13" spans="1:18" ht="25.8" x14ac:dyDescent="0.4">
      <c r="A13" s="64"/>
      <c r="B13" s="39" t="s">
        <v>67</v>
      </c>
      <c r="C13" s="39" t="s">
        <v>73</v>
      </c>
      <c r="D13" s="40">
        <v>180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</row>
    <row r="14" spans="1:18" ht="25.8" x14ac:dyDescent="0.4">
      <c r="A14" s="59" t="s">
        <v>40</v>
      </c>
      <c r="B14" s="60"/>
      <c r="C14" s="61"/>
      <c r="D14" s="40">
        <f>SUM(D9:D13)</f>
        <v>628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</row>
    <row r="15" spans="1:18" ht="25.8" x14ac:dyDescent="0.4">
      <c r="A15" s="62" t="s">
        <v>74</v>
      </c>
      <c r="B15" s="39" t="s">
        <v>61</v>
      </c>
      <c r="C15" s="39" t="s">
        <v>75</v>
      </c>
      <c r="D15" s="40">
        <v>258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18" ht="25.8" x14ac:dyDescent="0.4">
      <c r="A16" s="63"/>
      <c r="B16" s="39" t="s">
        <v>76</v>
      </c>
      <c r="C16" s="39" t="s">
        <v>77</v>
      </c>
      <c r="D16" s="40">
        <v>258.5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18" ht="25.8" x14ac:dyDescent="0.4">
      <c r="A17" s="63"/>
      <c r="B17" s="39" t="s">
        <v>67</v>
      </c>
      <c r="C17" s="39" t="s">
        <v>78</v>
      </c>
      <c r="D17" s="40">
        <v>267.08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 ht="25.8" x14ac:dyDescent="0.4">
      <c r="A18" s="63"/>
      <c r="B18" s="39" t="s">
        <v>79</v>
      </c>
      <c r="C18" s="39" t="s">
        <v>62</v>
      </c>
      <c r="D18" s="40">
        <v>277.7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1:18" ht="25.8" x14ac:dyDescent="0.4">
      <c r="A19" s="63"/>
      <c r="B19" s="39" t="s">
        <v>76</v>
      </c>
      <c r="C19" s="39" t="s">
        <v>80</v>
      </c>
      <c r="D19" s="40">
        <v>278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ht="25.8" x14ac:dyDescent="0.4">
      <c r="A20" s="64"/>
      <c r="B20" s="39" t="s">
        <v>63</v>
      </c>
      <c r="C20" s="39" t="s">
        <v>71</v>
      </c>
      <c r="D20" s="40">
        <v>350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25.8" x14ac:dyDescent="0.4">
      <c r="A21" s="59" t="s">
        <v>40</v>
      </c>
      <c r="B21" s="60"/>
      <c r="C21" s="61"/>
      <c r="D21" s="40">
        <f>SUM(D15:D20)</f>
        <v>1689.28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  <row r="22" spans="1:18" ht="25.8" x14ac:dyDescent="0.4">
      <c r="A22" s="62" t="s">
        <v>81</v>
      </c>
      <c r="B22" s="39" t="s">
        <v>79</v>
      </c>
      <c r="C22" s="39" t="s">
        <v>70</v>
      </c>
      <c r="D22" s="40">
        <v>408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</row>
    <row r="23" spans="1:18" ht="25.8" x14ac:dyDescent="0.4">
      <c r="A23" s="63"/>
      <c r="B23" s="39" t="s">
        <v>64</v>
      </c>
      <c r="C23" s="39" t="s">
        <v>70</v>
      </c>
      <c r="D23" s="40">
        <v>560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</row>
    <row r="24" spans="1:18" ht="25.8" x14ac:dyDescent="0.4">
      <c r="A24" s="63"/>
      <c r="B24" s="39" t="s">
        <v>64</v>
      </c>
      <c r="C24" s="39" t="s">
        <v>82</v>
      </c>
      <c r="D24" s="40">
        <v>600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</row>
    <row r="25" spans="1:18" ht="25.8" x14ac:dyDescent="0.4">
      <c r="A25" s="64"/>
      <c r="B25" s="39" t="s">
        <v>67</v>
      </c>
      <c r="C25" s="39" t="s">
        <v>83</v>
      </c>
      <c r="D25" s="40">
        <v>925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</row>
    <row r="26" spans="1:18" ht="25.8" x14ac:dyDescent="0.4">
      <c r="A26" s="59" t="s">
        <v>40</v>
      </c>
      <c r="B26" s="60"/>
      <c r="C26" s="61"/>
      <c r="D26" s="40">
        <f>SUM(D22:D25)</f>
        <v>2493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  <row r="27" spans="1:18" ht="25.8" x14ac:dyDescent="0.4">
      <c r="A27" s="62" t="s">
        <v>84</v>
      </c>
      <c r="B27" s="39" t="s">
        <v>79</v>
      </c>
      <c r="C27" s="39" t="s">
        <v>80</v>
      </c>
      <c r="D27" s="40">
        <v>953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</row>
    <row r="28" spans="1:18" ht="25.8" x14ac:dyDescent="0.4">
      <c r="A28" s="63"/>
      <c r="B28" s="39" t="s">
        <v>64</v>
      </c>
      <c r="C28" s="39" t="s">
        <v>65</v>
      </c>
      <c r="D28" s="40">
        <v>1010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</row>
    <row r="29" spans="1:18" ht="25.8" x14ac:dyDescent="0.4">
      <c r="A29" s="63"/>
      <c r="B29" s="39" t="s">
        <v>64</v>
      </c>
      <c r="C29" s="39" t="s">
        <v>82</v>
      </c>
      <c r="D29" s="40">
        <v>1016.78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</row>
    <row r="30" spans="1:18" ht="25.8" x14ac:dyDescent="0.4">
      <c r="A30" s="63"/>
      <c r="B30" s="39" t="s">
        <v>72</v>
      </c>
      <c r="C30" s="39" t="s">
        <v>60</v>
      </c>
      <c r="D30" s="40">
        <v>1046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</row>
    <row r="31" spans="1:18" ht="25.8" x14ac:dyDescent="0.4">
      <c r="A31" s="63"/>
      <c r="B31" s="39" t="s">
        <v>67</v>
      </c>
      <c r="C31" s="39" t="s">
        <v>85</v>
      </c>
      <c r="D31" s="40">
        <v>1066.25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</row>
    <row r="32" spans="1:18" ht="25.8" x14ac:dyDescent="0.4">
      <c r="A32" s="63"/>
      <c r="B32" s="39" t="s">
        <v>67</v>
      </c>
      <c r="C32" s="39" t="s">
        <v>86</v>
      </c>
      <c r="D32" s="40">
        <v>1068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</row>
    <row r="33" spans="1:18" ht="25.8" x14ac:dyDescent="0.4">
      <c r="A33" s="63"/>
      <c r="B33" s="39" t="s">
        <v>59</v>
      </c>
      <c r="C33" s="39" t="s">
        <v>70</v>
      </c>
      <c r="D33" s="40">
        <v>1256.3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</row>
    <row r="34" spans="1:18" ht="25.8" x14ac:dyDescent="0.4">
      <c r="A34" s="64"/>
      <c r="B34" s="39" t="s">
        <v>87</v>
      </c>
      <c r="C34" s="39" t="s">
        <v>88</v>
      </c>
      <c r="D34" s="40">
        <v>1260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 spans="1:18" ht="25.8" x14ac:dyDescent="0.4">
      <c r="A35" s="59" t="s">
        <v>40</v>
      </c>
      <c r="B35" s="60"/>
      <c r="C35" s="61"/>
      <c r="D35" s="40">
        <f>SUM(D27:D34)</f>
        <v>8676.33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</row>
    <row r="36" spans="1:18" ht="25.8" x14ac:dyDescent="0.4">
      <c r="A36" s="62" t="s">
        <v>89</v>
      </c>
      <c r="B36" s="39" t="s">
        <v>63</v>
      </c>
      <c r="C36" s="39" t="s">
        <v>71</v>
      </c>
      <c r="D36" s="40">
        <v>1300</v>
      </c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</row>
    <row r="37" spans="1:18" ht="25.8" x14ac:dyDescent="0.4">
      <c r="A37" s="64"/>
      <c r="B37" s="39" t="s">
        <v>90</v>
      </c>
      <c r="C37" s="39" t="s">
        <v>70</v>
      </c>
      <c r="D37" s="40">
        <v>1328.9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</row>
    <row r="38" spans="1:18" ht="25.8" x14ac:dyDescent="0.4">
      <c r="A38" s="59" t="s">
        <v>40</v>
      </c>
      <c r="B38" s="60"/>
      <c r="C38" s="61"/>
      <c r="D38" s="40">
        <f>SUM(D36:D37)</f>
        <v>2628.9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</row>
    <row r="39" spans="1:18" ht="20.399999999999999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</sheetData>
  <mergeCells count="12">
    <mergeCell ref="A38:C38"/>
    <mergeCell ref="A2:A7"/>
    <mergeCell ref="A9:A13"/>
    <mergeCell ref="A15:A20"/>
    <mergeCell ref="A22:A25"/>
    <mergeCell ref="A27:A34"/>
    <mergeCell ref="A36:A37"/>
    <mergeCell ref="A8:C8"/>
    <mergeCell ref="A14:C14"/>
    <mergeCell ref="A21:C21"/>
    <mergeCell ref="A26:C26"/>
    <mergeCell ref="A35:C35"/>
  </mergeCells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"/>
  <sheetViews>
    <sheetView workbookViewId="0">
      <selection activeCell="F11" sqref="F11"/>
    </sheetView>
  </sheetViews>
  <sheetFormatPr defaultColWidth="9" defaultRowHeight="13.8" x14ac:dyDescent="0.25"/>
  <cols>
    <col min="1" max="1" width="15" customWidth="1"/>
    <col min="2" max="2" width="13.109375" customWidth="1"/>
    <col min="3" max="3" width="13.33203125" customWidth="1"/>
    <col min="4" max="4" width="11.44140625" customWidth="1"/>
  </cols>
  <sheetData>
    <row r="1" spans="1:9" ht="17.399999999999999" x14ac:dyDescent="0.25">
      <c r="A1" s="32"/>
      <c r="B1" s="32"/>
      <c r="C1" s="32"/>
      <c r="D1" s="32"/>
    </row>
    <row r="2" spans="1:9" ht="52.2" x14ac:dyDescent="0.25">
      <c r="A2" s="33" t="s">
        <v>91</v>
      </c>
      <c r="B2" s="34" t="s">
        <v>92</v>
      </c>
      <c r="C2" s="34" t="s">
        <v>93</v>
      </c>
      <c r="D2" s="33" t="s">
        <v>94</v>
      </c>
    </row>
    <row r="3" spans="1:9" ht="17.399999999999999" x14ac:dyDescent="0.25">
      <c r="A3" s="33" t="s">
        <v>95</v>
      </c>
      <c r="B3" s="33">
        <v>1.2312000000000001</v>
      </c>
      <c r="C3" s="33">
        <v>1.6884999999999999</v>
      </c>
      <c r="D3" s="33" t="str">
        <f>IF((C3-B3)/B3&gt;0.3,"优秀","良好")</f>
        <v>优秀</v>
      </c>
    </row>
    <row r="4" spans="1:9" ht="20.399999999999999" x14ac:dyDescent="0.25">
      <c r="A4" s="33" t="s">
        <v>96</v>
      </c>
      <c r="B4" s="33">
        <v>1.323</v>
      </c>
      <c r="C4" s="33">
        <v>1.9990000000000001</v>
      </c>
      <c r="D4" s="33" t="str">
        <f t="shared" ref="D4:D8" si="0">IF((C4-B4)/B4&gt;0.3,"优秀","良好")</f>
        <v>优秀</v>
      </c>
      <c r="I4" s="21" t="s">
        <v>97</v>
      </c>
    </row>
    <row r="5" spans="1:9" ht="17.399999999999999" x14ac:dyDescent="0.25">
      <c r="A5" s="33" t="s">
        <v>98</v>
      </c>
      <c r="B5" s="33">
        <v>1.137</v>
      </c>
      <c r="C5" s="33">
        <v>1.583</v>
      </c>
      <c r="D5" s="33" t="str">
        <f t="shared" si="0"/>
        <v>优秀</v>
      </c>
      <c r="I5" s="35" t="s">
        <v>99</v>
      </c>
    </row>
    <row r="6" spans="1:9" ht="17.399999999999999" x14ac:dyDescent="0.25">
      <c r="A6" s="33" t="s">
        <v>100</v>
      </c>
      <c r="B6" s="33">
        <v>1.0569999999999999</v>
      </c>
      <c r="C6" s="33">
        <v>1.2270000000000001</v>
      </c>
      <c r="D6" s="33" t="str">
        <f t="shared" si="0"/>
        <v>良好</v>
      </c>
    </row>
    <row r="7" spans="1:9" ht="17.399999999999999" x14ac:dyDescent="0.25">
      <c r="A7" s="33" t="s">
        <v>101</v>
      </c>
      <c r="B7" s="33">
        <v>0.93899999999999995</v>
      </c>
      <c r="C7" s="33">
        <v>1.256</v>
      </c>
      <c r="D7" s="33" t="str">
        <f t="shared" si="0"/>
        <v>优秀</v>
      </c>
    </row>
    <row r="8" spans="1:9" ht="17.399999999999999" x14ac:dyDescent="0.25">
      <c r="A8" s="33" t="s">
        <v>102</v>
      </c>
      <c r="B8" s="33">
        <v>1.238</v>
      </c>
      <c r="C8" s="33">
        <v>1.425</v>
      </c>
      <c r="D8" s="33" t="str">
        <f t="shared" si="0"/>
        <v>良好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13"/>
  <sheetViews>
    <sheetView workbookViewId="0">
      <selection activeCell="I10" sqref="I10"/>
    </sheetView>
  </sheetViews>
  <sheetFormatPr defaultColWidth="9" defaultRowHeight="13.8" x14ac:dyDescent="0.25"/>
  <cols>
    <col min="2" max="2" width="10.44140625" customWidth="1"/>
  </cols>
  <sheetData>
    <row r="2" spans="1:10" ht="21" x14ac:dyDescent="0.35">
      <c r="A2" s="25" t="s">
        <v>103</v>
      </c>
      <c r="B2" s="25" t="s">
        <v>104</v>
      </c>
      <c r="C2" s="25" t="s">
        <v>105</v>
      </c>
      <c r="D2" s="26"/>
      <c r="E2" s="27" t="s">
        <v>106</v>
      </c>
      <c r="F2" s="26"/>
      <c r="G2" s="26"/>
      <c r="H2" s="26"/>
      <c r="I2" s="26"/>
      <c r="J2" s="26"/>
    </row>
    <row r="3" spans="1:10" ht="21" x14ac:dyDescent="0.35">
      <c r="A3" s="28" t="s">
        <v>107</v>
      </c>
      <c r="B3" s="28">
        <v>63</v>
      </c>
      <c r="C3" s="28">
        <f>IF((OR(AND(A3="男",B3&gt;60),AND(A3="女",B3&lt;40))),1000,"")</f>
        <v>1000</v>
      </c>
      <c r="D3" s="26"/>
      <c r="E3" s="27" t="s">
        <v>108</v>
      </c>
      <c r="F3" s="26"/>
      <c r="G3" s="26"/>
      <c r="H3" s="26"/>
      <c r="I3" s="26"/>
      <c r="J3" s="26"/>
    </row>
    <row r="4" spans="1:10" ht="20.399999999999999" x14ac:dyDescent="0.35">
      <c r="A4" s="28" t="s">
        <v>109</v>
      </c>
      <c r="B4" s="28">
        <v>62</v>
      </c>
      <c r="C4" s="28" t="str">
        <f t="shared" ref="C4:C13" si="0">IF((OR(AND(A4="男",B4&gt;60),AND(A4="女",B4&lt;40))),1000,"")</f>
        <v/>
      </c>
      <c r="D4" s="26"/>
      <c r="E4" s="26"/>
      <c r="F4" s="26"/>
      <c r="G4" s="26"/>
      <c r="H4" s="26"/>
      <c r="I4" s="26"/>
      <c r="J4" s="26"/>
    </row>
    <row r="5" spans="1:10" ht="20.399999999999999" x14ac:dyDescent="0.35">
      <c r="A5" s="29" t="s">
        <v>107</v>
      </c>
      <c r="B5" s="28">
        <v>38</v>
      </c>
      <c r="C5" s="28" t="str">
        <f t="shared" si="0"/>
        <v/>
      </c>
      <c r="D5" s="26"/>
      <c r="E5" s="26"/>
      <c r="F5" s="26"/>
      <c r="G5" s="26"/>
      <c r="H5" s="26"/>
      <c r="I5" s="26"/>
      <c r="J5" s="26"/>
    </row>
    <row r="6" spans="1:10" ht="20.399999999999999" x14ac:dyDescent="0.35">
      <c r="A6" s="28" t="s">
        <v>109</v>
      </c>
      <c r="B6" s="28">
        <v>32</v>
      </c>
      <c r="C6" s="28">
        <f t="shared" si="0"/>
        <v>1000</v>
      </c>
      <c r="D6" s="26"/>
      <c r="E6" s="26"/>
      <c r="F6" s="26"/>
      <c r="G6" s="26"/>
      <c r="H6" s="26"/>
      <c r="I6" s="26"/>
      <c r="J6" s="26"/>
    </row>
    <row r="7" spans="1:10" ht="20.399999999999999" x14ac:dyDescent="0.25">
      <c r="A7" s="29" t="s">
        <v>107</v>
      </c>
      <c r="B7" s="30">
        <v>65</v>
      </c>
      <c r="C7" s="28">
        <f t="shared" si="0"/>
        <v>1000</v>
      </c>
      <c r="D7" s="21"/>
      <c r="E7" s="21"/>
      <c r="F7" s="21"/>
      <c r="G7" s="21"/>
      <c r="H7" s="21"/>
      <c r="I7" s="21"/>
      <c r="J7" s="21"/>
    </row>
    <row r="8" spans="1:10" ht="20.399999999999999" x14ac:dyDescent="0.25">
      <c r="A8" s="29" t="s">
        <v>107</v>
      </c>
      <c r="B8" s="30">
        <v>47</v>
      </c>
      <c r="C8" s="28" t="str">
        <f t="shared" si="0"/>
        <v/>
      </c>
      <c r="D8" s="21"/>
      <c r="E8" s="21"/>
      <c r="F8" s="21"/>
      <c r="G8" s="21"/>
      <c r="H8" s="21"/>
      <c r="I8" s="21"/>
      <c r="J8" s="21"/>
    </row>
    <row r="9" spans="1:10" ht="20.399999999999999" x14ac:dyDescent="0.25">
      <c r="A9" s="28" t="s">
        <v>109</v>
      </c>
      <c r="B9" s="30">
        <v>59</v>
      </c>
      <c r="C9" s="28" t="str">
        <f t="shared" si="0"/>
        <v/>
      </c>
      <c r="D9" s="21"/>
      <c r="E9" s="21"/>
      <c r="F9" s="21"/>
      <c r="G9" s="21"/>
      <c r="H9" s="21"/>
      <c r="I9" s="21"/>
      <c r="J9" s="21"/>
    </row>
    <row r="10" spans="1:10" ht="20.399999999999999" x14ac:dyDescent="0.25">
      <c r="A10" s="29" t="s">
        <v>107</v>
      </c>
      <c r="B10" s="30">
        <v>49</v>
      </c>
      <c r="C10" s="28" t="str">
        <f t="shared" si="0"/>
        <v/>
      </c>
      <c r="D10" s="21"/>
      <c r="E10" s="21"/>
      <c r="F10" s="21"/>
      <c r="G10" s="21"/>
      <c r="H10" s="21"/>
      <c r="I10" s="21"/>
      <c r="J10" s="21"/>
    </row>
    <row r="11" spans="1:10" ht="20.399999999999999" x14ac:dyDescent="0.25">
      <c r="A11" s="28" t="s">
        <v>109</v>
      </c>
      <c r="B11" s="30">
        <v>45</v>
      </c>
      <c r="C11" s="28" t="str">
        <f t="shared" si="0"/>
        <v/>
      </c>
    </row>
    <row r="12" spans="1:10" ht="20.399999999999999" x14ac:dyDescent="0.25">
      <c r="A12" s="28" t="s">
        <v>109</v>
      </c>
      <c r="B12" s="30">
        <v>54</v>
      </c>
      <c r="C12" s="28" t="str">
        <f t="shared" si="0"/>
        <v/>
      </c>
    </row>
    <row r="13" spans="1:10" ht="20.399999999999999" x14ac:dyDescent="0.25">
      <c r="A13" s="28" t="s">
        <v>109</v>
      </c>
      <c r="B13" s="30">
        <v>28</v>
      </c>
      <c r="C13" s="28">
        <f t="shared" si="0"/>
        <v>1000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"/>
  <sheetViews>
    <sheetView workbookViewId="0">
      <selection activeCell="F16" sqref="F16"/>
    </sheetView>
  </sheetViews>
  <sheetFormatPr defaultColWidth="9" defaultRowHeight="13.8" x14ac:dyDescent="0.25"/>
  <cols>
    <col min="2" max="2" width="18" customWidth="1"/>
    <col min="3" max="3" width="16.33203125" customWidth="1"/>
    <col min="4" max="4" width="18" customWidth="1"/>
    <col min="5" max="5" width="19.21875" customWidth="1"/>
    <col min="6" max="6" width="29.6640625" customWidth="1"/>
    <col min="7" max="7" width="21.21875" customWidth="1"/>
  </cols>
  <sheetData>
    <row r="1" spans="1:12" ht="40.799999999999997" x14ac:dyDescent="0.25">
      <c r="A1" s="14" t="s">
        <v>110</v>
      </c>
      <c r="B1" s="14" t="s">
        <v>111</v>
      </c>
      <c r="C1" s="14" t="s">
        <v>112</v>
      </c>
      <c r="D1" s="14" t="s">
        <v>113</v>
      </c>
      <c r="E1" s="15" t="s">
        <v>114</v>
      </c>
      <c r="F1" s="14" t="s">
        <v>115</v>
      </c>
      <c r="G1" s="14"/>
      <c r="H1" s="16"/>
      <c r="I1" s="16"/>
      <c r="J1" s="16"/>
      <c r="K1" s="16"/>
      <c r="L1" s="21"/>
    </row>
    <row r="2" spans="1:12" ht="20.399999999999999" x14ac:dyDescent="0.25">
      <c r="A2" s="17" t="s">
        <v>116</v>
      </c>
      <c r="B2" s="18">
        <f ca="1">NOW()</f>
        <v>44115.843634953701</v>
      </c>
      <c r="C2" s="18">
        <v>43647</v>
      </c>
      <c r="D2" s="18"/>
      <c r="E2" s="19" t="str">
        <f ca="1">IF(AND(ISBLANK(C2),ISBLANK(D2)),"",IF(AND(NOT(ISBLANK(D2)),D2&lt;B2),"已关闭",IF(C2&gt;B2,"将营业",IF(OR(AND(ISBLANK(D2),C2&lt;B2),D2&gt;B2),"营业中"))))</f>
        <v>营业中</v>
      </c>
      <c r="F2" s="20" t="s">
        <v>117</v>
      </c>
      <c r="G2" s="17" t="s">
        <v>118</v>
      </c>
      <c r="H2" s="17"/>
      <c r="I2" s="21"/>
      <c r="J2" s="21"/>
      <c r="K2" s="21"/>
      <c r="L2" s="21"/>
    </row>
    <row r="3" spans="1:12" ht="20.399999999999999" x14ac:dyDescent="0.25">
      <c r="A3" s="17" t="s">
        <v>119</v>
      </c>
      <c r="B3" s="18">
        <f t="shared" ref="B3:B8" ca="1" si="0">NOW()</f>
        <v>44115.843634953701</v>
      </c>
      <c r="C3" s="18">
        <v>44166</v>
      </c>
      <c r="D3" s="18"/>
      <c r="E3" s="19" t="str">
        <f t="shared" ref="E3:E8" ca="1" si="1">IF(AND(ISBLANK(C3),ISBLANK(D3)),"",IF(AND(NOT(ISBLANK(D3)),D3&lt;B3),"已关闭",IF(C3&gt;B3,"将营业",IF(OR(AND(ISBLANK(D3),C3&lt;B3),D3&gt;B3),"营业中"))))</f>
        <v>将营业</v>
      </c>
      <c r="F3" s="20" t="s">
        <v>120</v>
      </c>
      <c r="G3" s="17" t="s">
        <v>121</v>
      </c>
      <c r="H3" s="17"/>
      <c r="I3" s="21"/>
      <c r="J3" s="21"/>
      <c r="K3" s="21"/>
      <c r="L3" s="21"/>
    </row>
    <row r="4" spans="1:12" ht="20.399999999999999" x14ac:dyDescent="0.25">
      <c r="A4" s="17" t="s">
        <v>122</v>
      </c>
      <c r="B4" s="18">
        <f t="shared" ca="1" si="0"/>
        <v>44115.843634953701</v>
      </c>
      <c r="C4" s="18">
        <v>43617</v>
      </c>
      <c r="D4" s="18">
        <v>43885</v>
      </c>
      <c r="E4" s="19" t="str">
        <f t="shared" ca="1" si="1"/>
        <v>已关闭</v>
      </c>
      <c r="F4" s="20" t="s">
        <v>123</v>
      </c>
      <c r="G4" s="17" t="s">
        <v>124</v>
      </c>
      <c r="H4" s="21"/>
      <c r="I4" s="21"/>
      <c r="J4" s="21"/>
      <c r="K4" s="21"/>
      <c r="L4" s="21"/>
    </row>
    <row r="5" spans="1:12" ht="20.399999999999999" x14ac:dyDescent="0.25">
      <c r="A5" s="17" t="s">
        <v>125</v>
      </c>
      <c r="B5" s="18">
        <f t="shared" ca="1" si="0"/>
        <v>44115.843634953701</v>
      </c>
      <c r="C5" s="18">
        <v>44105</v>
      </c>
      <c r="D5" s="18">
        <v>44196</v>
      </c>
      <c r="E5" s="19" t="str">
        <f t="shared" ca="1" si="1"/>
        <v>营业中</v>
      </c>
      <c r="F5" s="20" t="s">
        <v>126</v>
      </c>
      <c r="G5" s="17" t="s">
        <v>127</v>
      </c>
      <c r="H5" s="21"/>
      <c r="I5" s="21"/>
      <c r="J5" s="21"/>
      <c r="K5" s="21"/>
      <c r="L5" s="21"/>
    </row>
    <row r="6" spans="1:12" ht="20.399999999999999" x14ac:dyDescent="0.25">
      <c r="A6" s="17" t="s">
        <v>128</v>
      </c>
      <c r="B6" s="18">
        <f t="shared" ca="1" si="0"/>
        <v>44115.843634953701</v>
      </c>
      <c r="C6" s="18">
        <v>43555</v>
      </c>
      <c r="D6" s="18">
        <v>43921</v>
      </c>
      <c r="E6" s="19" t="str">
        <f t="shared" ca="1" si="1"/>
        <v>已关闭</v>
      </c>
      <c r="F6" s="20"/>
      <c r="G6" s="17"/>
      <c r="H6" s="21"/>
      <c r="I6" s="21"/>
      <c r="J6" s="21"/>
      <c r="K6" s="21"/>
      <c r="L6" s="21"/>
    </row>
    <row r="7" spans="1:12" ht="20.399999999999999" x14ac:dyDescent="0.25">
      <c r="A7" s="17" t="s">
        <v>129</v>
      </c>
      <c r="B7" s="18">
        <f t="shared" ca="1" si="0"/>
        <v>44115.843634953701</v>
      </c>
      <c r="C7" s="17"/>
      <c r="D7" s="18"/>
      <c r="E7" s="19" t="str">
        <f t="shared" si="1"/>
        <v/>
      </c>
      <c r="F7" s="20"/>
      <c r="G7" s="17"/>
      <c r="H7" s="21"/>
      <c r="I7" s="21"/>
      <c r="J7" s="21"/>
      <c r="K7" s="21"/>
      <c r="L7" s="21"/>
    </row>
    <row r="8" spans="1:12" ht="20.399999999999999" x14ac:dyDescent="0.25">
      <c r="A8" s="17" t="s">
        <v>130</v>
      </c>
      <c r="B8" s="18">
        <f t="shared" ca="1" si="0"/>
        <v>44115.843634953701</v>
      </c>
      <c r="C8" s="17"/>
      <c r="D8" s="18"/>
      <c r="E8" s="19" t="str">
        <f t="shared" si="1"/>
        <v/>
      </c>
      <c r="F8" s="20"/>
      <c r="G8" s="17"/>
      <c r="H8" s="21"/>
      <c r="I8" s="21"/>
      <c r="J8" s="21"/>
      <c r="K8" s="21"/>
      <c r="L8" s="21"/>
    </row>
    <row r="9" spans="1:12" ht="20.399999999999999" x14ac:dyDescent="0.25">
      <c r="A9" s="21"/>
      <c r="B9" s="22"/>
      <c r="C9" s="21"/>
      <c r="D9" s="21"/>
      <c r="E9" s="21"/>
      <c r="F9" s="23"/>
      <c r="G9" s="17"/>
      <c r="H9" s="21"/>
      <c r="I9" s="21"/>
      <c r="J9" s="21"/>
      <c r="K9" s="21"/>
      <c r="L9" s="21"/>
    </row>
    <row r="10" spans="1:12" x14ac:dyDescent="0.25">
      <c r="F10" s="24"/>
    </row>
  </sheetData>
  <phoneticPr fontId="17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18"/>
  <sheetViews>
    <sheetView workbookViewId="0">
      <selection activeCell="H22" sqref="H22"/>
    </sheetView>
  </sheetViews>
  <sheetFormatPr defaultColWidth="9" defaultRowHeight="13.8" x14ac:dyDescent="0.25"/>
  <sheetData>
    <row r="2" spans="1:9" x14ac:dyDescent="0.25">
      <c r="A2" s="8"/>
      <c r="B2" s="8"/>
      <c r="C2" s="8"/>
      <c r="D2" s="8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65" t="s">
        <v>131</v>
      </c>
      <c r="C4" s="66"/>
      <c r="D4" s="8"/>
      <c r="E4" s="8"/>
      <c r="F4" s="8"/>
      <c r="G4" s="8"/>
      <c r="H4" s="8"/>
      <c r="I4" s="8"/>
    </row>
    <row r="5" spans="1:9" x14ac:dyDescent="0.25">
      <c r="A5" s="8"/>
      <c r="B5" s="9" t="s">
        <v>132</v>
      </c>
      <c r="C5" s="9" t="s">
        <v>131</v>
      </c>
      <c r="D5" s="8"/>
      <c r="E5" s="8"/>
      <c r="F5" s="8"/>
      <c r="G5" s="8"/>
      <c r="H5" s="8"/>
      <c r="I5" s="8"/>
    </row>
    <row r="6" spans="1:9" x14ac:dyDescent="0.25">
      <c r="A6" s="8"/>
      <c r="B6" s="10" t="s">
        <v>133</v>
      </c>
      <c r="C6" s="9" t="s">
        <v>134</v>
      </c>
      <c r="D6" s="8"/>
      <c r="E6" s="8"/>
      <c r="F6" s="65" t="s">
        <v>131</v>
      </c>
      <c r="G6" s="67"/>
      <c r="H6" s="66"/>
      <c r="I6" s="8"/>
    </row>
    <row r="7" spans="1:9" x14ac:dyDescent="0.25">
      <c r="A7" s="8"/>
      <c r="B7" s="11" t="s">
        <v>135</v>
      </c>
      <c r="C7" s="9" t="s">
        <v>136</v>
      </c>
      <c r="D7" s="8"/>
      <c r="E7" s="8"/>
      <c r="F7" s="9" t="s">
        <v>137</v>
      </c>
      <c r="G7" s="9" t="s">
        <v>132</v>
      </c>
      <c r="H7" s="9" t="s">
        <v>131</v>
      </c>
      <c r="I7" s="8"/>
    </row>
    <row r="8" spans="1:9" x14ac:dyDescent="0.25">
      <c r="A8" s="8"/>
      <c r="B8" s="10" t="s">
        <v>138</v>
      </c>
      <c r="C8" s="9" t="s">
        <v>139</v>
      </c>
      <c r="D8" s="8"/>
      <c r="E8" s="8"/>
      <c r="F8" s="12" t="s">
        <v>140</v>
      </c>
      <c r="G8" s="13" t="s">
        <v>133</v>
      </c>
      <c r="H8" s="13" t="str">
        <f>IF(G8="A级","一级","")&amp;IF(G8="B级","二级","")&amp;IF(G8="C级","三级","")&amp;IF(G8="D级","四级","")&amp;IF(G8="E级","五级","")&amp;IF(G8="F级","六级","")&amp;IF(G8="G级","七级","")&amp;IF(G8="H级","八级","")&amp;IF(G8="I级","九级","")&amp;IF(G8="J级","十级","")</f>
        <v>一级</v>
      </c>
      <c r="I8" s="8"/>
    </row>
    <row r="9" spans="1:9" x14ac:dyDescent="0.25">
      <c r="A9" s="8"/>
      <c r="B9" s="10" t="s">
        <v>141</v>
      </c>
      <c r="C9" s="9" t="s">
        <v>142</v>
      </c>
      <c r="D9" s="8"/>
      <c r="E9" s="8"/>
      <c r="F9" s="12" t="s">
        <v>143</v>
      </c>
      <c r="G9" s="13" t="s">
        <v>138</v>
      </c>
      <c r="H9" s="13" t="str">
        <f t="shared" ref="H9:H15" si="0">IF(G9="A级","一级","")&amp;IF(G9="B级","二级","")&amp;IF(G9="C级","三级","")&amp;IF(G9="D级","四级","")&amp;IF(G9="E级","五级","")&amp;IF(G9="F级","六级","")&amp;IF(G9="G级","七级","")&amp;IF(G9="H级","八级","")&amp;IF(G9="I级","九级","")&amp;IF(G9="J级","十级","")</f>
        <v>三级</v>
      </c>
      <c r="I9" s="8"/>
    </row>
    <row r="10" spans="1:9" x14ac:dyDescent="0.25">
      <c r="A10" s="8"/>
      <c r="B10" s="10" t="s">
        <v>144</v>
      </c>
      <c r="C10" s="9" t="s">
        <v>145</v>
      </c>
      <c r="D10" s="8"/>
      <c r="E10" s="8"/>
      <c r="F10" s="12" t="s">
        <v>146</v>
      </c>
      <c r="G10" s="13" t="s">
        <v>147</v>
      </c>
      <c r="H10" s="13" t="str">
        <f t="shared" si="0"/>
        <v>六级</v>
      </c>
      <c r="I10" s="8"/>
    </row>
    <row r="11" spans="1:9" x14ac:dyDescent="0.25">
      <c r="A11" s="8"/>
      <c r="B11" s="10" t="s">
        <v>147</v>
      </c>
      <c r="C11" s="9" t="s">
        <v>148</v>
      </c>
      <c r="D11" s="8"/>
      <c r="E11" s="8"/>
      <c r="F11" s="12" t="s">
        <v>149</v>
      </c>
      <c r="G11" s="13" t="s">
        <v>141</v>
      </c>
      <c r="H11" s="13" t="str">
        <f t="shared" si="0"/>
        <v>四级</v>
      </c>
      <c r="I11" s="8"/>
    </row>
    <row r="12" spans="1:9" x14ac:dyDescent="0.25">
      <c r="A12" s="8"/>
      <c r="B12" s="10" t="s">
        <v>150</v>
      </c>
      <c r="C12" s="9" t="s">
        <v>151</v>
      </c>
      <c r="D12" s="8"/>
      <c r="E12" s="8"/>
      <c r="F12" s="12" t="s">
        <v>152</v>
      </c>
      <c r="G12" s="13" t="s">
        <v>153</v>
      </c>
      <c r="H12" s="13" t="str">
        <f t="shared" si="0"/>
        <v>五级</v>
      </c>
      <c r="I12" s="8"/>
    </row>
    <row r="13" spans="1:9" x14ac:dyDescent="0.25">
      <c r="A13" s="8"/>
      <c r="B13" s="10" t="s">
        <v>154</v>
      </c>
      <c r="C13" s="9" t="s">
        <v>155</v>
      </c>
      <c r="D13" s="8"/>
      <c r="E13" s="8"/>
      <c r="F13" s="12" t="s">
        <v>156</v>
      </c>
      <c r="G13" s="13" t="s">
        <v>157</v>
      </c>
      <c r="H13" s="13" t="str">
        <f t="shared" si="0"/>
        <v>三级</v>
      </c>
      <c r="I13" s="8"/>
    </row>
    <row r="14" spans="1:9" x14ac:dyDescent="0.25">
      <c r="A14" s="8"/>
      <c r="B14" s="10" t="s">
        <v>158</v>
      </c>
      <c r="C14" s="9" t="s">
        <v>159</v>
      </c>
      <c r="D14" s="8"/>
      <c r="E14" s="8"/>
      <c r="F14" s="12" t="s">
        <v>160</v>
      </c>
      <c r="G14" s="13" t="s">
        <v>161</v>
      </c>
      <c r="H14" s="13" t="str">
        <f t="shared" si="0"/>
        <v>一级</v>
      </c>
      <c r="I14" s="8"/>
    </row>
    <row r="15" spans="1:9" x14ac:dyDescent="0.25">
      <c r="A15" s="8"/>
      <c r="B15" s="10" t="s">
        <v>162</v>
      </c>
      <c r="C15" s="9" t="s">
        <v>163</v>
      </c>
      <c r="D15" s="8"/>
      <c r="E15" s="8"/>
      <c r="F15" s="12" t="s">
        <v>164</v>
      </c>
      <c r="G15" s="13" t="s">
        <v>165</v>
      </c>
      <c r="H15" s="13" t="str">
        <f t="shared" si="0"/>
        <v>二级</v>
      </c>
      <c r="I15" s="8"/>
    </row>
    <row r="16" spans="1:9" x14ac:dyDescent="0.25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8"/>
      <c r="B18" s="8"/>
      <c r="C18" s="8"/>
      <c r="D18" s="8"/>
      <c r="E18" s="8"/>
      <c r="F18" s="8"/>
      <c r="G18" s="8"/>
      <c r="H18" s="8"/>
      <c r="I18" s="8"/>
    </row>
  </sheetData>
  <mergeCells count="2">
    <mergeCell ref="B4:C4"/>
    <mergeCell ref="F6:H6"/>
  </mergeCells>
  <phoneticPr fontId="1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袁孝健 06172151</vt:lpstr>
      <vt:lpstr>有效性保护</vt:lpstr>
      <vt:lpstr>公式与单元格引用</vt:lpstr>
      <vt:lpstr>九九乘法表</vt:lpstr>
      <vt:lpstr>定位条件计算</vt:lpstr>
      <vt:lpstr>if函数的基本用法</vt:lpstr>
      <vt:lpstr>if 函数嵌套练习1</vt:lpstr>
      <vt:lpstr>if函数嵌套练习2</vt:lpstr>
      <vt:lpstr>回避if函数嵌套</vt:lpstr>
      <vt:lpstr>圈释无效数据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Lethe</cp:lastModifiedBy>
  <dcterms:created xsi:type="dcterms:W3CDTF">2019-03-28T00:52:00Z</dcterms:created>
  <dcterms:modified xsi:type="dcterms:W3CDTF">2020-10-11T12:15:07Z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