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D895E49-6EBD-4570-B273-8F06A8E7D095}" xr6:coauthVersionLast="47" xr6:coauthVersionMax="47" xr10:uidLastSave="{00000000-0000-0000-0000-000000000000}"/>
  <bookViews>
    <workbookView xWindow="-108" yWindow="-108" windowWidth="23256" windowHeight="12576" xr2:uid="{10A14917-8FBC-4432-B076-756EC3FA6D51}"/>
  </bookViews>
  <sheets>
    <sheet name="Question1" sheetId="1" r:id="rId1"/>
    <sheet name="Question2 (table1)" sheetId="5" r:id="rId2"/>
    <sheet name="Question2(table2)" sheetId="6" r:id="rId3"/>
    <sheet name="Question2(table3)" sheetId="7" r:id="rId4"/>
    <sheet name="Question3" sheetId="8" r:id="rId5"/>
    <sheet name="Question4" sheetId="12" r:id="rId6"/>
  </sheets>
  <externalReferences>
    <externalReference r:id="rId7"/>
  </externalReferenc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2" l="1"/>
  <c r="C10" i="12"/>
  <c r="C9" i="12"/>
  <c r="C8" i="12"/>
  <c r="C7" i="12"/>
  <c r="C6" i="12"/>
  <c r="C5" i="12"/>
  <c r="C4" i="12"/>
  <c r="C3" i="12"/>
  <c r="C2" i="12"/>
  <c r="D5" i="8"/>
  <c r="E5" i="8" s="1"/>
  <c r="D3" i="8"/>
  <c r="E3" i="8" s="1"/>
  <c r="F3" i="8" s="1"/>
  <c r="D15" i="8"/>
  <c r="E15" i="8" s="1"/>
  <c r="D14" i="8"/>
  <c r="E14" i="8" s="1"/>
  <c r="F14" i="8" s="1"/>
  <c r="G14" i="8" s="1"/>
  <c r="D13" i="8"/>
  <c r="E13" i="8" s="1"/>
  <c r="F13" i="8" s="1"/>
  <c r="G13" i="8" s="1"/>
  <c r="D12" i="8"/>
  <c r="E12" i="8" s="1"/>
  <c r="F12" i="8" s="1"/>
  <c r="G12" i="8" s="1"/>
  <c r="D11" i="8"/>
  <c r="E11" i="8" s="1"/>
  <c r="F11" i="8" s="1"/>
  <c r="G11" i="8" s="1"/>
  <c r="D10" i="8"/>
  <c r="E10" i="8" s="1"/>
  <c r="F10" i="8" s="1"/>
  <c r="G10" i="8" s="1"/>
  <c r="D9" i="8"/>
  <c r="E9" i="8" s="1"/>
  <c r="F9" i="8" s="1"/>
  <c r="G9" i="8" s="1"/>
  <c r="D8" i="8"/>
  <c r="E8" i="8" s="1"/>
  <c r="F8" i="8" s="1"/>
  <c r="G8" i="8" s="1"/>
  <c r="D7" i="8"/>
  <c r="E7" i="8" s="1"/>
  <c r="F7" i="8" s="1"/>
  <c r="G7" i="8" s="1"/>
  <c r="D6" i="8"/>
  <c r="E6" i="8" s="1"/>
  <c r="F6" i="8" s="1"/>
  <c r="G6" i="8" s="1"/>
  <c r="D4" i="8"/>
  <c r="E4" i="8" s="1"/>
  <c r="F4" i="8" s="1"/>
  <c r="G4" i="8" s="1"/>
  <c r="D2" i="8"/>
  <c r="E2" i="8" s="1"/>
  <c r="F2" i="8" s="1"/>
  <c r="G2" i="8" s="1"/>
  <c r="F15" i="8" l="1"/>
  <c r="G15" i="8" s="1"/>
  <c r="F5" i="8"/>
  <c r="G5" i="8" s="1"/>
  <c r="G3" i="8"/>
  <c r="G20" i="8" l="1"/>
  <c r="G22" i="8" s="1"/>
  <c r="G23" i="8" l="1"/>
</calcChain>
</file>

<file path=xl/sharedStrings.xml><?xml version="1.0" encoding="utf-8"?>
<sst xmlns="http://schemas.openxmlformats.org/spreadsheetml/2006/main" count="137" uniqueCount="36">
  <si>
    <t>Students</t>
  </si>
  <si>
    <t>Ivy League Applicants</t>
  </si>
  <si>
    <t>Economics</t>
  </si>
  <si>
    <t>Yale</t>
  </si>
  <si>
    <t>Psychology</t>
  </si>
  <si>
    <t>Brown</t>
  </si>
  <si>
    <t>Mathematics</t>
  </si>
  <si>
    <t>Cornell</t>
  </si>
  <si>
    <t>Harvard</t>
  </si>
  <si>
    <t>Arts</t>
  </si>
  <si>
    <t>PennState</t>
  </si>
  <si>
    <t>Physics</t>
  </si>
  <si>
    <t>Princeton</t>
  </si>
  <si>
    <t>Columbia</t>
  </si>
  <si>
    <t>Dartmouth</t>
  </si>
  <si>
    <t xml:space="preserve"> Faculty</t>
  </si>
  <si>
    <t>University</t>
  </si>
  <si>
    <t>Étiquettes de lignes</t>
  </si>
  <si>
    <t>Somme de Students</t>
  </si>
  <si>
    <t>Total général</t>
  </si>
  <si>
    <t>Étiquettes de colonnes</t>
  </si>
  <si>
    <t>Moyenne de Students2</t>
  </si>
  <si>
    <t>PU</t>
  </si>
  <si>
    <t>PT</t>
  </si>
  <si>
    <t>Remise</t>
  </si>
  <si>
    <t>Val Remise</t>
  </si>
  <si>
    <t xml:space="preserve">Total facture: </t>
  </si>
  <si>
    <t>TVA:</t>
  </si>
  <si>
    <t>VAL TVA</t>
  </si>
  <si>
    <t>TTC:</t>
  </si>
  <si>
    <t>Time (s)</t>
  </si>
  <si>
    <t>Distance (m)</t>
  </si>
  <si>
    <t>Speed (m/s)</t>
  </si>
  <si>
    <t>QTE</t>
  </si>
  <si>
    <t>Totale a payer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</si>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</sst>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9"/>
      <color rgb="FF0380E7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0" fillId="0" borderId="0" xfId="0" pivotButton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horizontal="center" readingOrder="1"/>
    </xf>
    <xf numFmtId="164" fontId="7" fillId="0" borderId="0" xfId="0" applyNumberFormat="1" applyFont="1" applyAlignment="1">
      <alignment readingOrder="1"/>
    </xf>
    <xf numFmtId="164" fontId="7" fillId="0" borderId="0" xfId="1" applyNumberFormat="1" applyFont="1"/>
    <xf numFmtId="164" fontId="0" fillId="0" borderId="0" xfId="0" applyNumberFormat="1" applyAlignment="1">
      <alignment readingOrder="1"/>
    </xf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 readingOrder="1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1" applyNumberFormat="1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0" xfId="1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2" xfId="1" applyNumberFormat="1" applyFont="1" applyFill="1" applyBorder="1" applyAlignment="1">
      <alignment horizontal="center" vertical="center"/>
    </xf>
    <xf numFmtId="0" fontId="9" fillId="0" borderId="0" xfId="0" applyFont="1"/>
    <xf numFmtId="0" fontId="12" fillId="9" borderId="4" xfId="0" applyFont="1" applyFill="1" applyBorder="1" applyAlignment="1">
      <alignment horizontal="center"/>
    </xf>
    <xf numFmtId="164" fontId="12" fillId="9" borderId="5" xfId="0" applyNumberFormat="1" applyFont="1" applyFill="1" applyBorder="1" applyAlignment="1">
      <alignment horizontal="center" readingOrder="1"/>
    </xf>
    <xf numFmtId="9" fontId="12" fillId="9" borderId="5" xfId="0" applyNumberFormat="1" applyFont="1" applyFill="1" applyBorder="1" applyAlignment="1">
      <alignment horizontal="center"/>
    </xf>
    <xf numFmtId="164" fontId="12" fillId="9" borderId="6" xfId="1" applyNumberFormat="1" applyFont="1" applyFill="1" applyBorder="1" applyAlignment="1">
      <alignment readingOrder="1"/>
    </xf>
    <xf numFmtId="0" fontId="12" fillId="8" borderId="4" xfId="0" applyFont="1" applyFill="1" applyBorder="1" applyAlignment="1">
      <alignment horizontal="center"/>
    </xf>
    <xf numFmtId="164" fontId="12" fillId="8" borderId="5" xfId="0" applyNumberFormat="1" applyFont="1" applyFill="1" applyBorder="1" applyAlignment="1">
      <alignment horizontal="center" readingOrder="1"/>
    </xf>
    <xf numFmtId="9" fontId="12" fillId="8" borderId="5" xfId="0" applyNumberFormat="1" applyFont="1" applyFill="1" applyBorder="1" applyAlignment="1">
      <alignment horizontal="center"/>
    </xf>
    <xf numFmtId="164" fontId="12" fillId="8" borderId="6" xfId="1" applyNumberFormat="1" applyFont="1" applyFill="1" applyBorder="1" applyAlignment="1">
      <alignment readingOrder="1"/>
    </xf>
    <xf numFmtId="0" fontId="12" fillId="9" borderId="5" xfId="0" applyFont="1" applyFill="1" applyBorder="1" applyAlignment="1">
      <alignment horizontal="right"/>
    </xf>
    <xf numFmtId="0" fontId="12" fillId="8" borderId="5" xfId="0" applyFont="1" applyFill="1" applyBorder="1" applyAlignment="1">
      <alignment horizontal="right"/>
    </xf>
    <xf numFmtId="164" fontId="12" fillId="9" borderId="5" xfId="0" applyNumberFormat="1" applyFont="1" applyFill="1" applyBorder="1" applyAlignment="1">
      <alignment horizontal="center" wrapText="1"/>
    </xf>
    <xf numFmtId="164" fontId="12" fillId="8" borderId="5" xfId="0" applyNumberFormat="1" applyFont="1" applyFill="1" applyBorder="1" applyAlignment="1">
      <alignment horizontal="center" wrapText="1"/>
    </xf>
    <xf numFmtId="164" fontId="12" fillId="9" borderId="6" xfId="1" applyNumberFormat="1" applyFont="1" applyFill="1" applyBorder="1" applyAlignment="1"/>
    <xf numFmtId="164" fontId="12" fillId="8" borderId="6" xfId="1" applyNumberFormat="1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13" fillId="0" borderId="13" xfId="0" applyNumberFormat="1" applyFont="1" applyBorder="1" applyAlignment="1">
      <alignment horizontal="right" wrapText="1" readingOrder="1"/>
    </xf>
    <xf numFmtId="164" fontId="13" fillId="0" borderId="13" xfId="0" applyNumberFormat="1" applyFont="1" applyBorder="1" applyAlignment="1">
      <alignment horizontal="right" readingOrder="1"/>
    </xf>
    <xf numFmtId="10" fontId="7" fillId="0" borderId="0" xfId="0" applyNumberFormat="1" applyFont="1" applyAlignment="1">
      <alignment wrapText="1"/>
    </xf>
    <xf numFmtId="0" fontId="0" fillId="0" borderId="14" xfId="0" applyBorder="1"/>
    <xf numFmtId="0" fontId="10" fillId="5" borderId="0" xfId="2" applyFont="1" applyFill="1" applyBorder="1" applyAlignment="1">
      <alignment horizontal="center"/>
    </xf>
    <xf numFmtId="164" fontId="10" fillId="5" borderId="0" xfId="2" applyNumberFormat="1" applyFont="1" applyFill="1" applyBorder="1" applyAlignment="1">
      <alignment horizontal="center"/>
    </xf>
    <xf numFmtId="164" fontId="10" fillId="5" borderId="0" xfId="2" applyNumberFormat="1" applyFont="1" applyFill="1" applyBorder="1" applyAlignment="1">
      <alignment horizontal="center" readingOrder="1"/>
    </xf>
    <xf numFmtId="0" fontId="10" fillId="5" borderId="0" xfId="2" applyFont="1" applyFill="1" applyBorder="1" applyAlignment="1">
      <alignment horizontal="center" wrapText="1" readingOrder="1"/>
    </xf>
    <xf numFmtId="164" fontId="11" fillId="5" borderId="0" xfId="1" applyNumberFormat="1" applyFont="1" applyFill="1" applyBorder="1" applyAlignment="1">
      <alignment horizontal="center" readingOrder="1"/>
    </xf>
    <xf numFmtId="164" fontId="13" fillId="0" borderId="15" xfId="0" applyNumberFormat="1" applyFont="1" applyBorder="1" applyAlignment="1">
      <alignment horizontal="right" wrapText="1" readingOrder="1"/>
    </xf>
    <xf numFmtId="164" fontId="13" fillId="0" borderId="16" xfId="0" applyNumberFormat="1" applyFont="1" applyBorder="1" applyAlignment="1">
      <alignment horizontal="right" wrapText="1" readingOrder="1"/>
    </xf>
    <xf numFmtId="164" fontId="13" fillId="0" borderId="17" xfId="1" applyNumberFormat="1" applyFont="1" applyBorder="1" applyAlignment="1">
      <alignment wrapText="1"/>
    </xf>
    <xf numFmtId="164" fontId="13" fillId="0" borderId="18" xfId="0" applyNumberFormat="1" applyFont="1" applyBorder="1" applyAlignment="1">
      <alignment horizontal="right" wrapText="1" readingOrder="1"/>
    </xf>
    <xf numFmtId="10" fontId="13" fillId="0" borderId="19" xfId="1" applyNumberFormat="1" applyFont="1" applyBorder="1" applyAlignment="1">
      <alignment wrapText="1"/>
    </xf>
    <xf numFmtId="164" fontId="13" fillId="0" borderId="18" xfId="0" applyNumberFormat="1" applyFont="1" applyBorder="1" applyAlignment="1">
      <alignment horizontal="right" readingOrder="1"/>
    </xf>
    <xf numFmtId="164" fontId="13" fillId="0" borderId="19" xfId="1" applyNumberFormat="1" applyFont="1" applyBorder="1" applyAlignment="1">
      <alignment wrapText="1"/>
    </xf>
    <xf numFmtId="164" fontId="13" fillId="0" borderId="20" xfId="0" applyNumberFormat="1" applyFont="1" applyBorder="1" applyAlignment="1">
      <alignment horizontal="right" wrapText="1" readingOrder="1"/>
    </xf>
    <xf numFmtId="164" fontId="13" fillId="0" borderId="21" xfId="0" applyNumberFormat="1" applyFont="1" applyBorder="1" applyAlignment="1">
      <alignment horizontal="right" wrapText="1" readingOrder="1"/>
    </xf>
    <xf numFmtId="164" fontId="14" fillId="8" borderId="22" xfId="1" applyNumberFormat="1" applyFont="1" applyFill="1" applyBorder="1" applyAlignment="1">
      <alignment horizontal="center" wrapText="1"/>
    </xf>
    <xf numFmtId="164" fontId="0" fillId="0" borderId="0" xfId="1" applyNumberFormat="1" applyFont="1" applyBorder="1"/>
    <xf numFmtId="164" fontId="7" fillId="0" borderId="0" xfId="0" applyNumberFormat="1" applyFont="1" applyBorder="1" applyAlignment="1">
      <alignment horizontal="center" readingOrder="1"/>
    </xf>
  </cellXfs>
  <cellStyles count="3">
    <cellStyle name="Monétaire" xfId="1" builtinId="4"/>
    <cellStyle name="Normal" xfId="0" builtinId="0"/>
    <cellStyle name="Titre" xfId="2" builtinId="15"/>
  </cellStyles>
  <dxfs count="12"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_-* #,##0.00\ [$DZD]_-;\-* #,##0.00\ [$DZD]_-;_-* &quot;-&quot;??\ [$DZD]_-;_-@_-"/>
      <alignment horizontal="general" vertical="bottom" textRotation="0" wrapText="0" indent="0" justifyLastLine="0" shrinkToFit="0"/>
      <border diagonalUp="0" diagonalDown="0">
        <left style="thin">
          <color rgb="FF000000"/>
        </left>
        <right/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_-* #,##0.00\ [$DZD]_-;\-* #,##0.00\ [$DZD]_-;_-* &quot;-&quot;??\ [$DZD]_-;_-@_-"/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3" formatCode="0%"/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_-* #,##0.00\ [$DZD]_-;\-* #,##0.00\ [$DZD]_-;_-* &quot;-&quot;??\ [$DZD]_-;_-@_-"/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numFmt numFmtId="164" formatCode="_-* #,##0.00\ [$DZD]_-;\-* #,##0.00\ [$DZD]_-;_-* &quot;-&quot;??\ [$DZD]_-;_-@_-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horizontal/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/>
      <border diagonalUp="0" diagonalDown="0">
        <left/>
        <right style="thin">
          <color rgb="FF000000"/>
        </right>
        <top/>
        <bottom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fill>
        <patternFill patternType="solid">
          <fgColor indexed="64"/>
          <bgColor theme="4"/>
        </patternFill>
      </fill>
      <alignment horizontal="center"/>
    </dxf>
  </dxfs>
  <tableStyles count="0" defaultTableStyle="TableStyleMedium2" defaultPivotStyle="PivotStyleLight16"/>
  <colors>
    <mruColors>
      <color rgb="FF0380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[1]Feuil1!$A$2:$A$11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[1]Feuil1!$C$2:$C$11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7-4BD0-86CA-D4E5AA04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25807"/>
        <c:axId val="2056633439"/>
      </c:lineChart>
      <c:catAx>
        <c:axId val="3055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633439"/>
        <c:crosses val="autoZero"/>
        <c:auto val="1"/>
        <c:lblAlgn val="ctr"/>
        <c:lblOffset val="100"/>
        <c:noMultiLvlLbl val="0"/>
      </c:catAx>
      <c:valAx>
        <c:axId val="20566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5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[1]Feuil1!$B$2:$B$11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[1]Feuil1!$C$2:$C$11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F-4FF6-97E3-407BE525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274879"/>
        <c:axId val="2056647327"/>
      </c:lineChart>
      <c:catAx>
        <c:axId val="20602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647327"/>
        <c:crosses val="autoZero"/>
        <c:auto val="1"/>
        <c:lblAlgn val="ctr"/>
        <c:lblOffset val="100"/>
        <c:noMultiLvlLbl val="0"/>
      </c:catAx>
      <c:valAx>
        <c:axId val="2056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27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218677</xdr:colOff>
      <xdr:row>13</xdr:row>
      <xdr:rowOff>38285</xdr:rowOff>
    </xdr:from>
    <xdr:to>
      <xdr:col>5</xdr:col>
      <xdr:colOff>297278</xdr:colOff>
      <xdr:row>28</xdr:row>
      <xdr:rowOff>36537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FE1575A-6E98-4C3E-82CE-65CD090E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224307</xdr:colOff>
      <xdr:row>30</xdr:row>
      <xdr:rowOff>74607</xdr:rowOff>
    </xdr:from>
    <xdr:to>
      <xdr:col>5</xdr:col>
      <xdr:colOff>302908</xdr:colOff>
      <xdr:row>45</xdr:row>
      <xdr:rowOff>72859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0C02A7E-1162-42FE-A558-45A1EB181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rojet_tic.xlsx" TargetMode="External"/><Relationship Id="rId1" Type="http://schemas.openxmlformats.org/officeDocument/2006/relationships/externalLinkPath" Target="/Users/DELL/Downloads/Projet_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2">
          <cell r="A2">
            <v>1</v>
          </cell>
          <cell r="B2">
            <v>5</v>
          </cell>
          <cell r="C2">
            <v>5</v>
          </cell>
        </row>
        <row r="3">
          <cell r="A3">
            <v>2</v>
          </cell>
          <cell r="B3">
            <v>10</v>
          </cell>
          <cell r="C3">
            <v>5</v>
          </cell>
        </row>
        <row r="4">
          <cell r="A4">
            <v>3</v>
          </cell>
          <cell r="B4">
            <v>17</v>
          </cell>
          <cell r="C4">
            <v>5.666666666666667</v>
          </cell>
        </row>
        <row r="5">
          <cell r="A5">
            <v>4</v>
          </cell>
          <cell r="B5">
            <v>27</v>
          </cell>
          <cell r="C5">
            <v>6.75</v>
          </cell>
        </row>
        <row r="6">
          <cell r="A6">
            <v>5</v>
          </cell>
          <cell r="B6">
            <v>37</v>
          </cell>
          <cell r="C6">
            <v>7.4</v>
          </cell>
        </row>
        <row r="7">
          <cell r="A7">
            <v>6</v>
          </cell>
          <cell r="B7">
            <v>49</v>
          </cell>
          <cell r="C7">
            <v>8.1666666666666661</v>
          </cell>
        </row>
        <row r="8">
          <cell r="A8">
            <v>7</v>
          </cell>
          <cell r="B8">
            <v>63</v>
          </cell>
          <cell r="C8">
            <v>9</v>
          </cell>
        </row>
        <row r="9">
          <cell r="A9">
            <v>8</v>
          </cell>
          <cell r="B9">
            <v>75</v>
          </cell>
          <cell r="C9">
            <v>9.375</v>
          </cell>
        </row>
        <row r="10">
          <cell r="A10">
            <v>9</v>
          </cell>
          <cell r="B10">
            <v>83</v>
          </cell>
          <cell r="C10">
            <v>9.2222222222222214</v>
          </cell>
        </row>
        <row r="11">
          <cell r="A11">
            <v>10</v>
          </cell>
          <cell r="B11">
            <v>91</v>
          </cell>
          <cell r="C11">
            <v>9.1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89.939492361111" createdVersion="8" refreshedVersion="8" minRefreshableVersion="3" recordCount="40" xr:uid="{6C4FB97D-803C-4955-80BF-6CCA0E5587E1}">
  <cacheSource type="worksheet">
    <worksheetSource ref="A2:C42" sheet="Question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 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2F117-2C6A-4DE9-8ACF-EA2D4E9B3DC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86898-C2B3-4038-BC4F-EB768EEC4152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268C5-873F-46D9-8FA1-DF8378DD51A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C0D99-025A-4A9A-BC70-29635693BE1A}" name="Tableau2" displayName="Tableau2" ref="A1:G15" headerRowDxfId="11" dataDxfId="10" totalsRowDxfId="9" tableBorderDxfId="7">
  <autoFilter ref="A1:G15" xr:uid="{6A0C0D99-025A-4A9A-BC70-29635693BE1A}"/>
  <tableColumns count="7">
    <tableColumn id="1" xr3:uid="{7E4034DF-5710-4866-A68A-757BF25A23DF}" name="ID" totalsRowLabel="Total" dataDxfId="6"/>
    <tableColumn id="2" xr3:uid="{12433B57-F235-4C6F-BA20-5EF7B0E35A70}" name="PU" dataDxfId="5"/>
    <tableColumn id="3" xr3:uid="{2416EB82-6109-44B2-8D3D-972C4E073DB4}" name="QTE" dataDxfId="4"/>
    <tableColumn id="4" xr3:uid="{6106FB98-22E5-43C4-B0CE-99B416EBBBEA}" name="PT" dataDxfId="3">
      <calculatedColumnFormula>Tableau2[[#This Row],[PU]]*Tableau2[[#This Row],[QTE]]</calculatedColumnFormula>
    </tableColumn>
    <tableColumn id="5" xr3:uid="{EE06DB27-2E4F-4CAC-B942-A1F63C729E6F}" name="Remise" dataDxfId="2">
      <calculatedColumnFormula>IF(AND(Tableau2[[#This Row],[PT]]&gt;99,Tableau2[[#This Row],[PT]]&lt;1000),0.05,IF(Tableau2[[#This Row],[PT]]&gt;999,0.1,0))</calculatedColumnFormula>
    </tableColumn>
    <tableColumn id="6" xr3:uid="{2605A83A-4F89-4D50-9F2B-C0635DAA7A2D}" name="Val Remise" dataDxfId="1">
      <calculatedColumnFormula>Tableau2[[#This Row],[PT]]*Tableau2[[#This Row],[Remise]]</calculatedColumnFormula>
    </tableColumn>
    <tableColumn id="7" xr3:uid="{908543A3-44D0-47FB-B9AE-4EC0D4E3A538}" name="Totale a payer" totalsRowFunction="sum" dataDxfId="0" totalsRowDxfId="8" dataCellStyle="Monétaire">
      <calculatedColumnFormula>Tableau2[[#This Row],[PT]]-Tableau2[[#This Row],[Val Remise]]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06B9-D136-4CB3-A278-B4AC16AE8652}">
  <dimension ref="A1:C42"/>
  <sheetViews>
    <sheetView tabSelected="1" topLeftCell="A2" zoomScale="87" zoomScaleNormal="87" workbookViewId="0">
      <selection activeCell="E21" sqref="E21"/>
    </sheetView>
  </sheetViews>
  <sheetFormatPr baseColWidth="10" defaultRowHeight="14.4" x14ac:dyDescent="0.3"/>
  <cols>
    <col min="1" max="1" width="11.88671875" customWidth="1"/>
    <col min="2" max="2" width="12.5546875" customWidth="1"/>
    <col min="3" max="3" width="13.88671875" customWidth="1"/>
  </cols>
  <sheetData>
    <row r="1" spans="1:3" ht="24.45" customHeight="1" thickBot="1" x14ac:dyDescent="0.35">
      <c r="A1" s="43" t="s">
        <v>1</v>
      </c>
      <c r="B1" s="44"/>
      <c r="C1" s="44"/>
    </row>
    <row r="2" spans="1:3" ht="18" x14ac:dyDescent="0.35">
      <c r="A2" s="6" t="s">
        <v>0</v>
      </c>
      <c r="B2" s="6" t="s">
        <v>15</v>
      </c>
      <c r="C2" s="6" t="s">
        <v>16</v>
      </c>
    </row>
    <row r="3" spans="1:3" x14ac:dyDescent="0.3">
      <c r="A3" s="2">
        <v>591</v>
      </c>
      <c r="B3" s="3" t="s">
        <v>9</v>
      </c>
      <c r="C3" s="3" t="s">
        <v>3</v>
      </c>
    </row>
    <row r="4" spans="1:3" x14ac:dyDescent="0.3">
      <c r="A4" s="4">
        <v>9567</v>
      </c>
      <c r="B4" s="5" t="s">
        <v>11</v>
      </c>
      <c r="C4" s="5" t="s">
        <v>5</v>
      </c>
    </row>
    <row r="5" spans="1:3" x14ac:dyDescent="0.3">
      <c r="A5" s="2">
        <v>542</v>
      </c>
      <c r="B5" s="3" t="s">
        <v>2</v>
      </c>
      <c r="C5" s="3" t="s">
        <v>14</v>
      </c>
    </row>
    <row r="6" spans="1:3" x14ac:dyDescent="0.3">
      <c r="A6" s="4">
        <v>346</v>
      </c>
      <c r="B6" s="5" t="s">
        <v>2</v>
      </c>
      <c r="C6" s="5" t="s">
        <v>8</v>
      </c>
    </row>
    <row r="7" spans="1:3" x14ac:dyDescent="0.3">
      <c r="A7" s="2">
        <v>849</v>
      </c>
      <c r="B7" s="3" t="s">
        <v>9</v>
      </c>
      <c r="C7" s="3" t="s">
        <v>13</v>
      </c>
    </row>
    <row r="8" spans="1:3" x14ac:dyDescent="0.3">
      <c r="A8" s="4">
        <v>552</v>
      </c>
      <c r="B8" s="5" t="s">
        <v>2</v>
      </c>
      <c r="C8" s="5" t="s">
        <v>7</v>
      </c>
    </row>
    <row r="9" spans="1:3" x14ac:dyDescent="0.3">
      <c r="A9" s="2">
        <v>173</v>
      </c>
      <c r="B9" s="3" t="s">
        <v>9</v>
      </c>
      <c r="C9" s="3" t="s">
        <v>8</v>
      </c>
    </row>
    <row r="10" spans="1:3" x14ac:dyDescent="0.3">
      <c r="A10" s="4">
        <v>1355</v>
      </c>
      <c r="B10" s="5" t="s">
        <v>9</v>
      </c>
      <c r="C10" s="5" t="s">
        <v>7</v>
      </c>
    </row>
    <row r="11" spans="1:3" x14ac:dyDescent="0.3">
      <c r="A11" s="2">
        <v>193</v>
      </c>
      <c r="B11" s="3" t="s">
        <v>6</v>
      </c>
      <c r="C11" s="3" t="s">
        <v>12</v>
      </c>
    </row>
    <row r="12" spans="1:3" x14ac:dyDescent="0.3">
      <c r="A12" s="4">
        <v>615</v>
      </c>
      <c r="B12" s="5" t="s">
        <v>6</v>
      </c>
      <c r="C12" s="5" t="s">
        <v>8</v>
      </c>
    </row>
    <row r="13" spans="1:3" x14ac:dyDescent="0.3">
      <c r="A13" s="2">
        <v>1579</v>
      </c>
      <c r="B13" s="3" t="s">
        <v>6</v>
      </c>
      <c r="C13" s="3" t="s">
        <v>5</v>
      </c>
    </row>
    <row r="14" spans="1:3" x14ac:dyDescent="0.3">
      <c r="A14" s="4">
        <v>547</v>
      </c>
      <c r="B14" s="5" t="s">
        <v>11</v>
      </c>
      <c r="C14" s="5" t="s">
        <v>14</v>
      </c>
    </row>
    <row r="15" spans="1:3" x14ac:dyDescent="0.3">
      <c r="A15" s="2">
        <v>1687</v>
      </c>
      <c r="B15" s="3" t="s">
        <v>4</v>
      </c>
      <c r="C15" s="3" t="s">
        <v>14</v>
      </c>
    </row>
    <row r="16" spans="1:3" x14ac:dyDescent="0.3">
      <c r="A16" s="4">
        <v>972</v>
      </c>
      <c r="B16" s="5" t="s">
        <v>2</v>
      </c>
      <c r="C16" s="5" t="s">
        <v>5</v>
      </c>
    </row>
    <row r="17" spans="1:3" x14ac:dyDescent="0.3">
      <c r="A17" s="2">
        <v>234</v>
      </c>
      <c r="B17" s="3" t="s">
        <v>2</v>
      </c>
      <c r="C17" s="3" t="s">
        <v>10</v>
      </c>
    </row>
    <row r="18" spans="1:3" x14ac:dyDescent="0.3">
      <c r="A18" s="4">
        <v>151</v>
      </c>
      <c r="B18" s="5" t="s">
        <v>4</v>
      </c>
      <c r="C18" s="5" t="s">
        <v>12</v>
      </c>
    </row>
    <row r="19" spans="1:3" x14ac:dyDescent="0.3">
      <c r="A19" s="2">
        <v>1793</v>
      </c>
      <c r="B19" s="3" t="s">
        <v>11</v>
      </c>
      <c r="C19" s="3" t="s">
        <v>13</v>
      </c>
    </row>
    <row r="20" spans="1:3" x14ac:dyDescent="0.3">
      <c r="A20" s="4">
        <v>315</v>
      </c>
      <c r="B20" s="5" t="s">
        <v>4</v>
      </c>
      <c r="C20" s="5" t="s">
        <v>13</v>
      </c>
    </row>
    <row r="21" spans="1:3" x14ac:dyDescent="0.3">
      <c r="A21" s="2">
        <v>618</v>
      </c>
      <c r="B21" s="3" t="s">
        <v>11</v>
      </c>
      <c r="C21" s="3" t="s">
        <v>7</v>
      </c>
    </row>
    <row r="22" spans="1:3" x14ac:dyDescent="0.3">
      <c r="A22" s="4">
        <v>246</v>
      </c>
      <c r="B22" s="5" t="s">
        <v>11</v>
      </c>
      <c r="C22" s="5" t="s">
        <v>3</v>
      </c>
    </row>
    <row r="23" spans="1:3" x14ac:dyDescent="0.3">
      <c r="A23" s="2">
        <v>784</v>
      </c>
      <c r="B23" s="3" t="s">
        <v>11</v>
      </c>
      <c r="C23" s="3" t="s">
        <v>12</v>
      </c>
    </row>
    <row r="24" spans="1:3" x14ac:dyDescent="0.3">
      <c r="A24" s="4">
        <v>316</v>
      </c>
      <c r="B24" s="5" t="s">
        <v>6</v>
      </c>
      <c r="C24" s="5" t="s">
        <v>14</v>
      </c>
    </row>
    <row r="25" spans="1:3" x14ac:dyDescent="0.3">
      <c r="A25" s="2">
        <v>3155</v>
      </c>
      <c r="B25" s="3" t="s">
        <v>9</v>
      </c>
      <c r="C25" s="3" t="s">
        <v>14</v>
      </c>
    </row>
    <row r="26" spans="1:3" x14ac:dyDescent="0.3">
      <c r="A26" s="4">
        <v>318</v>
      </c>
      <c r="B26" s="5" t="s">
        <v>4</v>
      </c>
      <c r="C26" s="5" t="s">
        <v>10</v>
      </c>
    </row>
    <row r="27" spans="1:3" x14ac:dyDescent="0.3">
      <c r="A27" s="2">
        <v>608</v>
      </c>
      <c r="B27" s="3" t="s">
        <v>2</v>
      </c>
      <c r="C27" s="3" t="s">
        <v>13</v>
      </c>
    </row>
    <row r="28" spans="1:3" x14ac:dyDescent="0.3">
      <c r="A28" s="4">
        <v>561</v>
      </c>
      <c r="B28" s="5" t="s">
        <v>9</v>
      </c>
      <c r="C28" s="5" t="s">
        <v>12</v>
      </c>
    </row>
    <row r="29" spans="1:3" x14ac:dyDescent="0.3">
      <c r="A29" s="2">
        <v>357</v>
      </c>
      <c r="B29" s="3" t="s">
        <v>4</v>
      </c>
      <c r="C29" s="3" t="s">
        <v>3</v>
      </c>
    </row>
    <row r="30" spans="1:3" x14ac:dyDescent="0.3">
      <c r="A30" s="4">
        <v>1688</v>
      </c>
      <c r="B30" s="5" t="s">
        <v>6</v>
      </c>
      <c r="C30" s="5" t="s">
        <v>13</v>
      </c>
    </row>
    <row r="31" spans="1:3" x14ac:dyDescent="0.3">
      <c r="A31" s="2">
        <v>972</v>
      </c>
      <c r="B31" s="3" t="s">
        <v>2</v>
      </c>
      <c r="C31" s="3" t="s">
        <v>12</v>
      </c>
    </row>
    <row r="32" spans="1:3" x14ac:dyDescent="0.3">
      <c r="A32" s="4">
        <v>568</v>
      </c>
      <c r="B32" s="5" t="s">
        <v>11</v>
      </c>
      <c r="C32" s="5" t="s">
        <v>10</v>
      </c>
    </row>
    <row r="33" spans="1:3" x14ac:dyDescent="0.3">
      <c r="A33" s="2">
        <v>632</v>
      </c>
      <c r="B33" s="3" t="s">
        <v>6</v>
      </c>
      <c r="C33" s="3" t="s">
        <v>10</v>
      </c>
    </row>
    <row r="34" spans="1:3" x14ac:dyDescent="0.3">
      <c r="A34" s="4">
        <v>551</v>
      </c>
      <c r="B34" s="5" t="s">
        <v>4</v>
      </c>
      <c r="C34" s="5" t="s">
        <v>7</v>
      </c>
    </row>
    <row r="35" spans="1:3" x14ac:dyDescent="0.3">
      <c r="A35" s="2">
        <v>948</v>
      </c>
      <c r="B35" s="3" t="s">
        <v>11</v>
      </c>
      <c r="C35" s="3" t="s">
        <v>8</v>
      </c>
    </row>
    <row r="36" spans="1:3" x14ac:dyDescent="0.3">
      <c r="A36" s="4">
        <v>1358</v>
      </c>
      <c r="B36" s="5" t="s">
        <v>9</v>
      </c>
      <c r="C36" s="5" t="s">
        <v>5</v>
      </c>
    </row>
    <row r="37" spans="1:3" x14ac:dyDescent="0.3">
      <c r="A37" s="2">
        <v>135</v>
      </c>
      <c r="B37" s="3" t="s">
        <v>9</v>
      </c>
      <c r="C37" s="3" t="s">
        <v>10</v>
      </c>
    </row>
    <row r="38" spans="1:3" x14ac:dyDescent="0.3">
      <c r="A38" s="4">
        <v>849</v>
      </c>
      <c r="B38" s="5" t="s">
        <v>6</v>
      </c>
      <c r="C38" s="5" t="s">
        <v>3</v>
      </c>
    </row>
    <row r="39" spans="1:3" x14ac:dyDescent="0.3">
      <c r="A39" s="2">
        <v>158</v>
      </c>
      <c r="B39" s="3" t="s">
        <v>4</v>
      </c>
      <c r="C39" s="3" t="s">
        <v>8</v>
      </c>
    </row>
    <row r="40" spans="1:3" x14ac:dyDescent="0.3">
      <c r="A40" s="4">
        <v>1889</v>
      </c>
      <c r="B40" s="5" t="s">
        <v>6</v>
      </c>
      <c r="C40" s="5" t="s">
        <v>7</v>
      </c>
    </row>
    <row r="41" spans="1:3" x14ac:dyDescent="0.3">
      <c r="A41" s="2">
        <v>651</v>
      </c>
      <c r="B41" s="3" t="s">
        <v>4</v>
      </c>
      <c r="C41" s="3" t="s">
        <v>5</v>
      </c>
    </row>
    <row r="42" spans="1:3" x14ac:dyDescent="0.3">
      <c r="A42" s="4">
        <v>651</v>
      </c>
      <c r="B42" s="5" t="s">
        <v>2</v>
      </c>
      <c r="C42" s="5" t="s">
        <v>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B52F-9401-486D-A15A-7C5C177A2A5D}">
  <dimension ref="A3:C9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17.6640625" bestFit="1" customWidth="1"/>
    <col min="3" max="3" width="20.21875" bestFit="1" customWidth="1"/>
    <col min="4" max="29" width="3.77734375" bestFit="1" customWidth="1"/>
    <col min="30" max="38" width="4.77734375" bestFit="1" customWidth="1"/>
    <col min="39" max="39" width="11.77734375" bestFit="1" customWidth="1"/>
  </cols>
  <sheetData>
    <row r="3" spans="1:3" x14ac:dyDescent="0.3">
      <c r="A3" s="7" t="s">
        <v>17</v>
      </c>
      <c r="B3" t="s">
        <v>18</v>
      </c>
      <c r="C3" t="s">
        <v>21</v>
      </c>
    </row>
    <row r="4" spans="1:3" x14ac:dyDescent="0.3">
      <c r="A4" s="1" t="s">
        <v>9</v>
      </c>
      <c r="B4">
        <v>8177</v>
      </c>
      <c r="C4">
        <v>1022.125</v>
      </c>
    </row>
    <row r="5" spans="1:3" x14ac:dyDescent="0.3">
      <c r="A5" s="1" t="s">
        <v>2</v>
      </c>
      <c r="B5">
        <v>4877</v>
      </c>
      <c r="C5">
        <v>609.625</v>
      </c>
    </row>
    <row r="6" spans="1:3" x14ac:dyDescent="0.3">
      <c r="A6" s="1" t="s">
        <v>6</v>
      </c>
      <c r="B6">
        <v>7761</v>
      </c>
      <c r="C6">
        <v>970.125</v>
      </c>
    </row>
    <row r="7" spans="1:3" x14ac:dyDescent="0.3">
      <c r="A7" s="1" t="s">
        <v>11</v>
      </c>
      <c r="B7">
        <v>15071</v>
      </c>
      <c r="C7">
        <v>1883.875</v>
      </c>
    </row>
    <row r="8" spans="1:3" x14ac:dyDescent="0.3">
      <c r="A8" s="1" t="s">
        <v>4</v>
      </c>
      <c r="B8">
        <v>4188</v>
      </c>
      <c r="C8">
        <v>523.5</v>
      </c>
    </row>
    <row r="9" spans="1:3" x14ac:dyDescent="0.3">
      <c r="A9" s="1" t="s">
        <v>19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78FF-E124-4957-89B4-F8DD6B8B837A}">
  <dimension ref="A3:C12"/>
  <sheetViews>
    <sheetView workbookViewId="0">
      <selection activeCell="C27" sqref="C27"/>
    </sheetView>
  </sheetViews>
  <sheetFormatPr baseColWidth="10" defaultRowHeight="14.4" x14ac:dyDescent="0.3"/>
  <cols>
    <col min="1" max="1" width="19.5546875" bestFit="1" customWidth="1"/>
    <col min="2" max="2" width="17.6640625" bestFit="1" customWidth="1"/>
    <col min="3" max="3" width="20.21875" bestFit="1" customWidth="1"/>
  </cols>
  <sheetData>
    <row r="3" spans="1:3" x14ac:dyDescent="0.3">
      <c r="A3" s="7" t="s">
        <v>17</v>
      </c>
      <c r="B3" t="s">
        <v>18</v>
      </c>
      <c r="C3" t="s">
        <v>21</v>
      </c>
    </row>
    <row r="4" spans="1:3" x14ac:dyDescent="0.3">
      <c r="A4" s="1" t="s">
        <v>5</v>
      </c>
      <c r="B4">
        <v>14127</v>
      </c>
      <c r="C4">
        <v>2825.4</v>
      </c>
    </row>
    <row r="5" spans="1:3" x14ac:dyDescent="0.3">
      <c r="A5" s="1" t="s">
        <v>13</v>
      </c>
      <c r="B5">
        <v>5253</v>
      </c>
      <c r="C5">
        <v>1050.5999999999999</v>
      </c>
    </row>
    <row r="6" spans="1:3" x14ac:dyDescent="0.3">
      <c r="A6" s="1" t="s">
        <v>7</v>
      </c>
      <c r="B6">
        <v>4965</v>
      </c>
      <c r="C6">
        <v>993</v>
      </c>
    </row>
    <row r="7" spans="1:3" x14ac:dyDescent="0.3">
      <c r="A7" s="1" t="s">
        <v>14</v>
      </c>
      <c r="B7">
        <v>6247</v>
      </c>
      <c r="C7">
        <v>1249.4000000000001</v>
      </c>
    </row>
    <row r="8" spans="1:3" x14ac:dyDescent="0.3">
      <c r="A8" s="1" t="s">
        <v>8</v>
      </c>
      <c r="B8">
        <v>2240</v>
      </c>
      <c r="C8">
        <v>448</v>
      </c>
    </row>
    <row r="9" spans="1:3" x14ac:dyDescent="0.3">
      <c r="A9" s="1" t="s">
        <v>10</v>
      </c>
      <c r="B9">
        <v>1887</v>
      </c>
      <c r="C9">
        <v>377.4</v>
      </c>
    </row>
    <row r="10" spans="1:3" x14ac:dyDescent="0.3">
      <c r="A10" s="1" t="s">
        <v>12</v>
      </c>
      <c r="B10">
        <v>2661</v>
      </c>
      <c r="C10">
        <v>532.20000000000005</v>
      </c>
    </row>
    <row r="11" spans="1:3" x14ac:dyDescent="0.3">
      <c r="A11" s="1" t="s">
        <v>3</v>
      </c>
      <c r="B11">
        <v>2694</v>
      </c>
      <c r="C11">
        <v>538.79999999999995</v>
      </c>
    </row>
    <row r="12" spans="1:3" x14ac:dyDescent="0.3">
      <c r="A12" s="1" t="s">
        <v>19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103D-BB62-47E3-AE31-6DA36BD53AFC}">
  <dimension ref="A3:G13"/>
  <sheetViews>
    <sheetView workbookViewId="0">
      <selection activeCell="E4" sqref="E4"/>
      <pivotSelection pane="bottomRight" showHeader="1" extendable="1" axis="axisCol" start="3" max="6" activeRow="3" activeCol="4" previousRow="3" previousCol="4" click="1" r:id="rId1">
        <pivotArea dataOnly="0" outline="0" fieldPosition="0">
          <references count="1">
            <reference field="1" count="1">
              <x v="3"/>
            </reference>
          </references>
        </pivotArea>
      </pivotSelection>
    </sheetView>
  </sheetViews>
  <sheetFormatPr baseColWidth="10" defaultRowHeight="14.4" x14ac:dyDescent="0.3"/>
  <cols>
    <col min="1" max="1" width="19.21875" customWidth="1"/>
    <col min="2" max="2" width="16.77734375" customWidth="1"/>
    <col min="3" max="3" width="16.109375" customWidth="1"/>
    <col min="4" max="4" width="16.77734375" customWidth="1"/>
    <col min="5" max="5" width="13.5546875" customWidth="1"/>
    <col min="6" max="6" width="13.77734375" customWidth="1"/>
    <col min="7" max="7" width="18.21875" customWidth="1"/>
    <col min="8" max="29" width="3.77734375" bestFit="1" customWidth="1"/>
    <col min="30" max="38" width="4.77734375" bestFit="1" customWidth="1"/>
    <col min="39" max="39" width="11.77734375" bestFit="1" customWidth="1"/>
  </cols>
  <sheetData>
    <row r="3" spans="1:7" x14ac:dyDescent="0.3">
      <c r="A3" s="7" t="s">
        <v>18</v>
      </c>
      <c r="B3" s="7" t="s">
        <v>20</v>
      </c>
    </row>
    <row r="4" spans="1:7" x14ac:dyDescent="0.3">
      <c r="A4" s="7" t="s">
        <v>17</v>
      </c>
      <c r="B4" t="s">
        <v>9</v>
      </c>
      <c r="C4" t="s">
        <v>2</v>
      </c>
      <c r="D4" t="s">
        <v>6</v>
      </c>
      <c r="E4" t="s">
        <v>11</v>
      </c>
      <c r="F4" t="s">
        <v>4</v>
      </c>
      <c r="G4" t="s">
        <v>19</v>
      </c>
    </row>
    <row r="5" spans="1:7" x14ac:dyDescent="0.3">
      <c r="A5" s="1" t="s">
        <v>5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">
      <c r="A6" s="1" t="s">
        <v>13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">
      <c r="A7" s="1" t="s">
        <v>7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">
      <c r="A8" s="1" t="s">
        <v>14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">
      <c r="A9" s="1" t="s">
        <v>8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">
      <c r="A10" s="1" t="s">
        <v>10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">
      <c r="A11" s="1" t="s">
        <v>12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">
      <c r="A12" s="1" t="s">
        <v>3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">
      <c r="A13" s="1" t="s">
        <v>19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5166-7B3E-4D29-8352-00F0363ABB37}">
  <dimension ref="A1:H28"/>
  <sheetViews>
    <sheetView workbookViewId="0">
      <selection activeCell="B16" sqref="B16"/>
    </sheetView>
  </sheetViews>
  <sheetFormatPr baseColWidth="10" defaultColWidth="9.109375" defaultRowHeight="14.4" x14ac:dyDescent="0.3"/>
  <cols>
    <col min="1" max="1" width="12.109375" customWidth="1"/>
    <col min="2" max="2" width="19.6640625" style="15" customWidth="1"/>
    <col min="3" max="3" width="15.109375" customWidth="1"/>
    <col min="4" max="4" width="18.6640625" style="16" customWidth="1"/>
    <col min="5" max="5" width="14.21875" customWidth="1"/>
    <col min="6" max="6" width="19.109375" style="13" customWidth="1"/>
    <col min="7" max="7" width="28.77734375" style="14" customWidth="1"/>
  </cols>
  <sheetData>
    <row r="1" spans="1:7" ht="22.8" x14ac:dyDescent="0.4">
      <c r="A1" s="49" t="s">
        <v>35</v>
      </c>
      <c r="B1" s="50" t="s">
        <v>22</v>
      </c>
      <c r="C1" s="49" t="s">
        <v>33</v>
      </c>
      <c r="D1" s="51" t="s">
        <v>23</v>
      </c>
      <c r="E1" s="52" t="s">
        <v>24</v>
      </c>
      <c r="F1" s="51" t="s">
        <v>25</v>
      </c>
      <c r="G1" s="53" t="s">
        <v>34</v>
      </c>
    </row>
    <row r="2" spans="1:7" ht="18" x14ac:dyDescent="0.35">
      <c r="A2" s="29">
        <v>1</v>
      </c>
      <c r="B2" s="39">
        <v>120</v>
      </c>
      <c r="C2" s="37">
        <v>3</v>
      </c>
      <c r="D2" s="30">
        <f>Tableau2[[#This Row],[PU]]*Tableau2[[#This Row],[QTE]]</f>
        <v>360</v>
      </c>
      <c r="E2" s="31">
        <f>IF(AND(Tableau2[[#This Row],[PT]]&gt;99,Tableau2[[#This Row],[PT]]&lt;1000),0.05,IF(Tableau2[[#This Row],[PT]]&gt;999,0.1,0))</f>
        <v>0.05</v>
      </c>
      <c r="F2" s="30">
        <f>Tableau2[[#This Row],[PT]]*Tableau2[[#This Row],[Remise]]</f>
        <v>18</v>
      </c>
      <c r="G2" s="32">
        <f>Tableau2[[#This Row],[PT]]-Tableau2[[#This Row],[Val Remise]]</f>
        <v>342</v>
      </c>
    </row>
    <row r="3" spans="1:7" ht="18" x14ac:dyDescent="0.35">
      <c r="A3" s="33">
        <v>2</v>
      </c>
      <c r="B3" s="40">
        <v>56</v>
      </c>
      <c r="C3" s="38">
        <v>5</v>
      </c>
      <c r="D3" s="34">
        <f>Tableau2[[#This Row],[PU]]*Tableau2[[#This Row],[QTE]]</f>
        <v>280</v>
      </c>
      <c r="E3" s="35">
        <f>IF(AND(Tableau2[[#This Row],[PT]]&gt;99,Tableau2[[#This Row],[PT]]&lt;1000),0.05,IF(Tableau2[[#This Row],[PT]]&gt;999,0.1,0))</f>
        <v>0.05</v>
      </c>
      <c r="F3" s="34">
        <f>Tableau2[[#This Row],[PT]]*Tableau2[[#This Row],[Remise]]</f>
        <v>14</v>
      </c>
      <c r="G3" s="36">
        <f>Tableau2[[#This Row],[PT]]-Tableau2[[#This Row],[Val Remise]]</f>
        <v>266</v>
      </c>
    </row>
    <row r="4" spans="1:7" ht="18" x14ac:dyDescent="0.35">
      <c r="A4" s="29">
        <v>3</v>
      </c>
      <c r="B4" s="39">
        <v>70</v>
      </c>
      <c r="C4" s="37">
        <v>2</v>
      </c>
      <c r="D4" s="30">
        <f>Tableau2[[#This Row],[PU]]*Tableau2[[#This Row],[QTE]]</f>
        <v>140</v>
      </c>
      <c r="E4" s="31">
        <f>IF(AND(Tableau2[[#This Row],[PT]]&gt;99,Tableau2[[#This Row],[PT]]&lt;1000),0.05,IF(Tableau2[[#This Row],[PT]]&gt;999,0.1,0))</f>
        <v>0.05</v>
      </c>
      <c r="F4" s="30">
        <f>Tableau2[[#This Row],[PT]]*Tableau2[[#This Row],[Remise]]</f>
        <v>7</v>
      </c>
      <c r="G4" s="32">
        <f>Tableau2[[#This Row],[PT]]-Tableau2[[#This Row],[Val Remise]]</f>
        <v>133</v>
      </c>
    </row>
    <row r="5" spans="1:7" ht="18" x14ac:dyDescent="0.35">
      <c r="A5" s="33">
        <v>4</v>
      </c>
      <c r="B5" s="40">
        <v>430</v>
      </c>
      <c r="C5" s="38">
        <v>7</v>
      </c>
      <c r="D5" s="34">
        <f>Tableau2[[#This Row],[PU]]*Tableau2[[#This Row],[QTE]]</f>
        <v>3010</v>
      </c>
      <c r="E5" s="35">
        <f>IF(AND(Tableau2[[#This Row],[PT]]&gt;99,Tableau2[[#This Row],[PT]]&lt;1000),0.05,IF(Tableau2[[#This Row],[PT]]&gt;999,0.1,0))</f>
        <v>0.1</v>
      </c>
      <c r="F5" s="34">
        <f>Tableau2[[#This Row],[PT]]*Tableau2[[#This Row],[Remise]]</f>
        <v>301</v>
      </c>
      <c r="G5" s="36">
        <f>Tableau2[[#This Row],[PT]]-Tableau2[[#This Row],[Val Remise]]</f>
        <v>2709</v>
      </c>
    </row>
    <row r="6" spans="1:7" ht="18" x14ac:dyDescent="0.35">
      <c r="A6" s="29">
        <v>5</v>
      </c>
      <c r="B6" s="39">
        <v>230</v>
      </c>
      <c r="C6" s="37">
        <v>23</v>
      </c>
      <c r="D6" s="30">
        <f>Tableau2[[#This Row],[PU]]*Tableau2[[#This Row],[QTE]]</f>
        <v>5290</v>
      </c>
      <c r="E6" s="31">
        <f>IF(AND(Tableau2[[#This Row],[PT]]&gt;99,Tableau2[[#This Row],[PT]]&lt;1000),0.05,IF(Tableau2[[#This Row],[PT]]&gt;999,0.1,0))</f>
        <v>0.1</v>
      </c>
      <c r="F6" s="30">
        <f>Tableau2[[#This Row],[PT]]*Tableau2[[#This Row],[Remise]]</f>
        <v>529</v>
      </c>
      <c r="G6" s="32">
        <f>Tableau2[[#This Row],[PT]]-Tableau2[[#This Row],[Val Remise]]</f>
        <v>4761</v>
      </c>
    </row>
    <row r="7" spans="1:7" ht="18" x14ac:dyDescent="0.35">
      <c r="A7" s="33">
        <v>6</v>
      </c>
      <c r="B7" s="40">
        <v>10</v>
      </c>
      <c r="C7" s="38">
        <v>2</v>
      </c>
      <c r="D7" s="34">
        <f>Tableau2[[#This Row],[PU]]*Tableau2[[#This Row],[QTE]]</f>
        <v>20</v>
      </c>
      <c r="E7" s="35">
        <f>IF(AND(Tableau2[[#This Row],[PT]]&gt;99,Tableau2[[#This Row],[PT]]&lt;1000),0.05,IF(Tableau2[[#This Row],[PT]]&gt;999,0.1,0))</f>
        <v>0</v>
      </c>
      <c r="F7" s="34">
        <f>Tableau2[[#This Row],[PT]]*Tableau2[[#This Row],[Remise]]</f>
        <v>0</v>
      </c>
      <c r="G7" s="36">
        <f>Tableau2[[#This Row],[PT]]-Tableau2[[#This Row],[Val Remise]]</f>
        <v>20</v>
      </c>
    </row>
    <row r="8" spans="1:7" ht="18" x14ac:dyDescent="0.35">
      <c r="A8" s="29">
        <v>7</v>
      </c>
      <c r="B8" s="39">
        <v>5</v>
      </c>
      <c r="C8" s="37">
        <v>8</v>
      </c>
      <c r="D8" s="30">
        <f>Tableau2[[#This Row],[PU]]*Tableau2[[#This Row],[QTE]]</f>
        <v>40</v>
      </c>
      <c r="E8" s="31">
        <f>IF(AND(Tableau2[[#This Row],[PT]]&gt;99,Tableau2[[#This Row],[PT]]&lt;1000),0.05,IF(Tableau2[[#This Row],[PT]]&gt;999,0.1,0))</f>
        <v>0</v>
      </c>
      <c r="F8" s="30">
        <f>Tableau2[[#This Row],[PT]]*Tableau2[[#This Row],[Remise]]</f>
        <v>0</v>
      </c>
      <c r="G8" s="32">
        <f>Tableau2[[#This Row],[PT]]-Tableau2[[#This Row],[Val Remise]]</f>
        <v>40</v>
      </c>
    </row>
    <row r="9" spans="1:7" ht="18" x14ac:dyDescent="0.35">
      <c r="A9" s="33">
        <v>8</v>
      </c>
      <c r="B9" s="40">
        <v>5040</v>
      </c>
      <c r="C9" s="38">
        <v>1</v>
      </c>
      <c r="D9" s="34">
        <f>Tableau2[[#This Row],[PU]]*Tableau2[[#This Row],[QTE]]</f>
        <v>5040</v>
      </c>
      <c r="E9" s="35">
        <f>IF(AND(Tableau2[[#This Row],[PT]]&gt;99,Tableau2[[#This Row],[PT]]&lt;1000),0.05,IF(Tableau2[[#This Row],[PT]]&gt;999,0.1,0))</f>
        <v>0.1</v>
      </c>
      <c r="F9" s="34">
        <f>Tableau2[[#This Row],[PT]]*Tableau2[[#This Row],[Remise]]</f>
        <v>504</v>
      </c>
      <c r="G9" s="36">
        <f>Tableau2[[#This Row],[PT]]-Tableau2[[#This Row],[Val Remise]]</f>
        <v>4536</v>
      </c>
    </row>
    <row r="10" spans="1:7" ht="18" x14ac:dyDescent="0.35">
      <c r="A10" s="29">
        <v>9</v>
      </c>
      <c r="B10" s="39">
        <v>1200</v>
      </c>
      <c r="C10" s="37">
        <v>3</v>
      </c>
      <c r="D10" s="30">
        <f>Tableau2[[#This Row],[PU]]*Tableau2[[#This Row],[QTE]]</f>
        <v>3600</v>
      </c>
      <c r="E10" s="31">
        <f>IF(AND(Tableau2[[#This Row],[PT]]&gt;99,Tableau2[[#This Row],[PT]]&lt;1000),0.05,IF(Tableau2[[#This Row],[PT]]&gt;999,0.1,0))</f>
        <v>0.1</v>
      </c>
      <c r="F10" s="30">
        <f>Tableau2[[#This Row],[PT]]*Tableau2[[#This Row],[Remise]]</f>
        <v>360</v>
      </c>
      <c r="G10" s="32">
        <f>Tableau2[[#This Row],[PT]]-Tableau2[[#This Row],[Val Remise]]</f>
        <v>3240</v>
      </c>
    </row>
    <row r="11" spans="1:7" ht="18" x14ac:dyDescent="0.35">
      <c r="A11" s="33">
        <v>10</v>
      </c>
      <c r="B11" s="40">
        <v>480</v>
      </c>
      <c r="C11" s="38">
        <v>4</v>
      </c>
      <c r="D11" s="34">
        <f>Tableau2[[#This Row],[PU]]*Tableau2[[#This Row],[QTE]]</f>
        <v>1920</v>
      </c>
      <c r="E11" s="35">
        <f>IF(AND(Tableau2[[#This Row],[PT]]&gt;99,Tableau2[[#This Row],[PT]]&lt;1000),0.05,IF(Tableau2[[#This Row],[PT]]&gt;999,0.1,0))</f>
        <v>0.1</v>
      </c>
      <c r="F11" s="34">
        <f>Tableau2[[#This Row],[PT]]*Tableau2[[#This Row],[Remise]]</f>
        <v>192</v>
      </c>
      <c r="G11" s="36">
        <f>Tableau2[[#This Row],[PT]]-Tableau2[[#This Row],[Val Remise]]</f>
        <v>1728</v>
      </c>
    </row>
    <row r="12" spans="1:7" ht="18" x14ac:dyDescent="0.35">
      <c r="A12" s="29">
        <v>11</v>
      </c>
      <c r="B12" s="39">
        <v>33</v>
      </c>
      <c r="C12" s="37">
        <v>5</v>
      </c>
      <c r="D12" s="30">
        <f>Tableau2[[#This Row],[PU]]*Tableau2[[#This Row],[QTE]]</f>
        <v>165</v>
      </c>
      <c r="E12" s="31">
        <f>IF(AND(Tableau2[[#This Row],[PT]]&gt;99,Tableau2[[#This Row],[PT]]&lt;1000),0.05,IF(Tableau2[[#This Row],[PT]]&gt;999,0.1,0))</f>
        <v>0.05</v>
      </c>
      <c r="F12" s="30">
        <f>Tableau2[[#This Row],[PT]]*Tableau2[[#This Row],[Remise]]</f>
        <v>8.25</v>
      </c>
      <c r="G12" s="32">
        <f>Tableau2[[#This Row],[PT]]-Tableau2[[#This Row],[Val Remise]]</f>
        <v>156.75</v>
      </c>
    </row>
    <row r="13" spans="1:7" ht="18" x14ac:dyDescent="0.35">
      <c r="A13" s="33">
        <v>12</v>
      </c>
      <c r="B13" s="40">
        <v>1200</v>
      </c>
      <c r="C13" s="38">
        <v>2</v>
      </c>
      <c r="D13" s="34">
        <f>Tableau2[[#This Row],[PU]]*Tableau2[[#This Row],[QTE]]</f>
        <v>2400</v>
      </c>
      <c r="E13" s="35">
        <f>IF(AND(Tableau2[[#This Row],[PT]]&gt;99,Tableau2[[#This Row],[PT]]&lt;1000),0.05,IF(Tableau2[[#This Row],[PT]]&gt;999,0.1,0))</f>
        <v>0.1</v>
      </c>
      <c r="F13" s="34">
        <f>Tableau2[[#This Row],[PT]]*Tableau2[[#This Row],[Remise]]</f>
        <v>240</v>
      </c>
      <c r="G13" s="36">
        <f>Tableau2[[#This Row],[PT]]-Tableau2[[#This Row],[Val Remise]]</f>
        <v>2160</v>
      </c>
    </row>
    <row r="14" spans="1:7" ht="18" x14ac:dyDescent="0.35">
      <c r="A14" s="29">
        <v>13</v>
      </c>
      <c r="B14" s="39">
        <v>15</v>
      </c>
      <c r="C14" s="37">
        <v>10</v>
      </c>
      <c r="D14" s="30">
        <f>Tableau2[[#This Row],[PU]]*Tableau2[[#This Row],[QTE]]</f>
        <v>150</v>
      </c>
      <c r="E14" s="31">
        <f>IF(AND(Tableau2[[#This Row],[PT]]&gt;99,Tableau2[[#This Row],[PT]]&lt;1000),0.05,IF(Tableau2[[#This Row],[PT]]&gt;999,0.1,0))</f>
        <v>0.05</v>
      </c>
      <c r="F14" s="30">
        <f>Tableau2[[#This Row],[PT]]*Tableau2[[#This Row],[Remise]]</f>
        <v>7.5</v>
      </c>
      <c r="G14" s="41">
        <f>Tableau2[[#This Row],[PT]]-Tableau2[[#This Row],[Val Remise]]</f>
        <v>142.5</v>
      </c>
    </row>
    <row r="15" spans="1:7" ht="18" x14ac:dyDescent="0.35">
      <c r="A15" s="33">
        <v>14</v>
      </c>
      <c r="B15" s="40">
        <v>24</v>
      </c>
      <c r="C15" s="38">
        <v>5</v>
      </c>
      <c r="D15" s="34">
        <f>Tableau2[[#This Row],[PU]]*Tableau2[[#This Row],[QTE]]</f>
        <v>120</v>
      </c>
      <c r="E15" s="35">
        <f>IF(AND(Tableau2[[#This Row],[PT]]&gt;99,Tableau2[[#This Row],[PT]]&lt;1000),0.05,IF(Tableau2[[#This Row],[PT]]&gt;999,0.1,0))</f>
        <v>0.05</v>
      </c>
      <c r="F15" s="34">
        <f>Tableau2[[#This Row],[PT]]*Tableau2[[#This Row],[Remise]]</f>
        <v>6</v>
      </c>
      <c r="G15" s="42">
        <f>Tableau2[[#This Row],[PT]]-Tableau2[[#This Row],[Val Remise]]</f>
        <v>114</v>
      </c>
    </row>
    <row r="16" spans="1:7" ht="18" x14ac:dyDescent="0.35">
      <c r="A16" s="8"/>
      <c r="B16" s="9"/>
      <c r="C16" s="8"/>
      <c r="D16" s="10"/>
      <c r="E16" s="8"/>
      <c r="F16" s="11"/>
      <c r="G16" s="12"/>
    </row>
    <row r="17" spans="1:8" ht="18" x14ac:dyDescent="0.35">
      <c r="A17" s="8"/>
      <c r="B17" s="47"/>
      <c r="C17" s="8"/>
      <c r="D17" s="10"/>
      <c r="E17" s="8"/>
      <c r="H17" s="28"/>
    </row>
    <row r="18" spans="1:8" ht="18" x14ac:dyDescent="0.35">
      <c r="A18" s="8"/>
      <c r="B18" s="9"/>
      <c r="C18" s="8"/>
      <c r="D18" s="65"/>
      <c r="E18" s="8"/>
      <c r="G18" s="64"/>
    </row>
    <row r="19" spans="1:8" ht="18.600000000000001" thickBot="1" x14ac:dyDescent="0.4">
      <c r="A19" s="8"/>
      <c r="B19" s="9"/>
      <c r="C19" s="8"/>
      <c r="D19" s="65"/>
      <c r="E19" s="8"/>
    </row>
    <row r="20" spans="1:8" ht="19.2" customHeight="1" x14ac:dyDescent="0.35">
      <c r="A20" s="8"/>
      <c r="B20" s="9"/>
      <c r="C20" s="8"/>
      <c r="D20" s="10"/>
      <c r="E20" s="54" t="s">
        <v>26</v>
      </c>
      <c r="F20" s="55"/>
      <c r="G20" s="56">
        <f>SUM(Tableau2[Totale a payer])</f>
        <v>20348.25</v>
      </c>
    </row>
    <row r="21" spans="1:8" ht="19.2" customHeight="1" x14ac:dyDescent="0.35">
      <c r="A21" s="8"/>
      <c r="B21" s="9"/>
      <c r="C21" s="8"/>
      <c r="D21" s="10"/>
      <c r="E21" s="57" t="s">
        <v>27</v>
      </c>
      <c r="F21" s="45"/>
      <c r="G21" s="58">
        <v>0.19</v>
      </c>
    </row>
    <row r="22" spans="1:8" ht="17.399999999999999" customHeight="1" x14ac:dyDescent="0.35">
      <c r="E22" s="59" t="s">
        <v>28</v>
      </c>
      <c r="F22" s="46"/>
      <c r="G22" s="60">
        <f>G20*G21</f>
        <v>3866.1675</v>
      </c>
    </row>
    <row r="23" spans="1:8" ht="21.6" customHeight="1" thickBot="1" x14ac:dyDescent="0.45">
      <c r="E23" s="61" t="s">
        <v>29</v>
      </c>
      <c r="F23" s="62"/>
      <c r="G23" s="63">
        <f>G20+G22</f>
        <v>24214.4175</v>
      </c>
    </row>
    <row r="28" spans="1:8" x14ac:dyDescent="0.3">
      <c r="E28" s="48"/>
    </row>
  </sheetData>
  <mergeCells count="4">
    <mergeCell ref="E20:F20"/>
    <mergeCell ref="E21:F21"/>
    <mergeCell ref="E22:F22"/>
    <mergeCell ref="E23:F2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E1E8-9A93-46A4-906A-BF1C649126CE}">
  <dimension ref="A1:C11"/>
  <sheetViews>
    <sheetView topLeftCell="A10" workbookViewId="0">
      <selection activeCell="C12" sqref="C12"/>
    </sheetView>
  </sheetViews>
  <sheetFormatPr baseColWidth="10" defaultRowHeight="14.4" x14ac:dyDescent="0.3"/>
  <cols>
    <col min="1" max="3" width="13.5546875" customWidth="1"/>
  </cols>
  <sheetData>
    <row r="1" spans="1:3" x14ac:dyDescent="0.3">
      <c r="A1" s="17" t="s">
        <v>30</v>
      </c>
      <c r="B1" s="18" t="s">
        <v>31</v>
      </c>
      <c r="C1" s="18" t="s">
        <v>32</v>
      </c>
    </row>
    <row r="2" spans="1:3" x14ac:dyDescent="0.3">
      <c r="A2" s="19">
        <v>1</v>
      </c>
      <c r="B2" s="20">
        <v>5</v>
      </c>
      <c r="C2" s="21">
        <f>B2/A2</f>
        <v>5</v>
      </c>
    </row>
    <row r="3" spans="1:3" x14ac:dyDescent="0.3">
      <c r="A3" s="22">
        <v>2</v>
      </c>
      <c r="B3" s="23">
        <v>10</v>
      </c>
      <c r="C3" s="24">
        <f t="shared" ref="C3:C11" si="0">B3/A3</f>
        <v>5</v>
      </c>
    </row>
    <row r="4" spans="1:3" x14ac:dyDescent="0.3">
      <c r="A4" s="19">
        <v>3</v>
      </c>
      <c r="B4" s="20">
        <v>17</v>
      </c>
      <c r="C4" s="21">
        <f t="shared" si="0"/>
        <v>5.666666666666667</v>
      </c>
    </row>
    <row r="5" spans="1:3" x14ac:dyDescent="0.3">
      <c r="A5" s="22">
        <v>4</v>
      </c>
      <c r="B5" s="23">
        <v>27</v>
      </c>
      <c r="C5" s="24">
        <f t="shared" si="0"/>
        <v>6.75</v>
      </c>
    </row>
    <row r="6" spans="1:3" x14ac:dyDescent="0.3">
      <c r="A6" s="19">
        <v>5</v>
      </c>
      <c r="B6" s="20">
        <v>37</v>
      </c>
      <c r="C6" s="21">
        <f t="shared" si="0"/>
        <v>7.4</v>
      </c>
    </row>
    <row r="7" spans="1:3" x14ac:dyDescent="0.3">
      <c r="A7" s="22">
        <v>6</v>
      </c>
      <c r="B7" s="23">
        <v>49</v>
      </c>
      <c r="C7" s="24">
        <f t="shared" si="0"/>
        <v>8.1666666666666661</v>
      </c>
    </row>
    <row r="8" spans="1:3" x14ac:dyDescent="0.3">
      <c r="A8" s="19">
        <v>7</v>
      </c>
      <c r="B8" s="20">
        <v>63</v>
      </c>
      <c r="C8" s="21">
        <f t="shared" si="0"/>
        <v>9</v>
      </c>
    </row>
    <row r="9" spans="1:3" x14ac:dyDescent="0.3">
      <c r="A9" s="22">
        <v>8</v>
      </c>
      <c r="B9" s="23">
        <v>75</v>
      </c>
      <c r="C9" s="24">
        <f t="shared" si="0"/>
        <v>9.375</v>
      </c>
    </row>
    <row r="10" spans="1:3" x14ac:dyDescent="0.3">
      <c r="A10" s="19">
        <v>9</v>
      </c>
      <c r="B10" s="20">
        <v>83</v>
      </c>
      <c r="C10" s="21">
        <f t="shared" si="0"/>
        <v>9.2222222222222214</v>
      </c>
    </row>
    <row r="11" spans="1:3" ht="15" thickBot="1" x14ac:dyDescent="0.35">
      <c r="A11" s="25">
        <v>10</v>
      </c>
      <c r="B11" s="26">
        <v>91</v>
      </c>
      <c r="C11" s="27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Question1</vt:lpstr>
      <vt:lpstr>Question2 (table1)</vt:lpstr>
      <vt:lpstr>Question2(table2)</vt:lpstr>
      <vt:lpstr>Question2(table3)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PH</dc:creator>
  <cp:lastModifiedBy>DELL</cp:lastModifiedBy>
  <dcterms:created xsi:type="dcterms:W3CDTF">2023-12-29T10:19:18Z</dcterms:created>
  <dcterms:modified xsi:type="dcterms:W3CDTF">2024-01-02T18:12:50Z</dcterms:modified>
</cp:coreProperties>
</file>