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5"/>
  <workbookPr filterPrivacy="1"/>
  <xr:revisionPtr revIDLastSave="0" documentId="8_{7E3536E0-BCB3-4F45-BB70-FE1AB8765DC6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INÍCIO" sheetId="2" r:id="rId1"/>
    <sheet name="ORÇAMENTO PESSOAL MENSAL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6" i="1"/>
  <c r="J44" i="1"/>
  <c r="J45" i="1"/>
  <c r="J46" i="1"/>
  <c r="J38" i="1"/>
  <c r="J39" i="1"/>
  <c r="J40" i="1"/>
  <c r="J31" i="1"/>
  <c r="J32" i="1"/>
  <c r="J33" i="1"/>
  <c r="J34" i="1"/>
  <c r="J25" i="1"/>
  <c r="J26" i="1"/>
  <c r="J13" i="1"/>
  <c r="J14" i="1"/>
  <c r="J15" i="1"/>
  <c r="J16" i="1"/>
  <c r="J17" i="1"/>
  <c r="J18" i="1"/>
  <c r="J19" i="1"/>
  <c r="J20" i="1"/>
  <c r="J21" i="1"/>
  <c r="E53" i="1"/>
  <c r="E54" i="1"/>
  <c r="E43" i="1"/>
  <c r="E44" i="1"/>
  <c r="E35" i="1"/>
  <c r="E38" i="1"/>
  <c r="E30" i="1"/>
  <c r="E31" i="1"/>
  <c r="E13" i="1"/>
  <c r="E14" i="1"/>
  <c r="E15" i="1"/>
  <c r="E16" i="1"/>
  <c r="E17" i="1"/>
  <c r="E18" i="1"/>
  <c r="E19" i="1"/>
  <c r="E20" i="1"/>
  <c r="E21" i="1"/>
  <c r="E22" i="1"/>
  <c r="J35" i="1" l="1"/>
  <c r="J28" i="1"/>
  <c r="E45" i="1"/>
  <c r="E23" i="1"/>
  <c r="E55" i="1"/>
  <c r="J41" i="1"/>
  <c r="J54" i="1"/>
  <c r="E39" i="1"/>
  <c r="J47" i="1"/>
  <c r="E32" i="1"/>
  <c r="J22" i="1"/>
</calcChain>
</file>

<file path=xl/sharedStrings.xml><?xml version="1.0" encoding="utf-8"?>
<sst xmlns="http://schemas.openxmlformats.org/spreadsheetml/2006/main" count="135" uniqueCount="90">
  <si>
    <t>SOBRE ESTE MODELO</t>
  </si>
  <si>
    <t>Use esta planilha de orçamento pessoal mensal para controlar sua renda e custos mensais previstos e reais.</t>
  </si>
  <si>
    <t>Insira as despesas incorridas nas várias categorias das respectivas tabelas.</t>
  </si>
  <si>
    <t>Saldo projetado, saldo real e diferença são calculados automaticamente.</t>
  </si>
  <si>
    <t>Observação: </t>
  </si>
  <si>
    <t>instruções adicionais são fornecidas na coluna A da planilha ORÇAMENTO PESSOAL MENSAL. Este texto está oculto de propósito. Para removê-lo, selecione a coluna A e selecione Excluir. Para reexibir o texto, selecione a coluna A e altere a cor da fonte.</t>
  </si>
  <si>
    <t>Saiba mais sobre as tabelas desta planilha pressionando Shift e F10 em uma tabela, selecione a opção TABELA e selecione TEXTO ALTERNATIVO.</t>
  </si>
  <si>
    <t>Crie um orçamento pessoal mensal nesta planilha. Instruções úteis sobre como usar esta planilha estão nas células desta coluna. Pressione Seta para baixo para começar.</t>
  </si>
  <si>
    <t>O cabeçalho desta planilha está na célula à direita. A próxima instrução está na célula A4.</t>
  </si>
  <si>
    <t>ORÇAMENTO PESSOAL MENSAL</t>
  </si>
  <si>
    <t>O rótulo Renda mensal prevista está na célula à direita. Insira Renda 1 na célula E4 e Renda adicional em E5 para calcular a Renda mensal total em E6. A próxima instrução está na célula A6.</t>
  </si>
  <si>
    <t>RENDA MENSAL PREVISTA</t>
  </si>
  <si>
    <t>Renda 1</t>
  </si>
  <si>
    <t>SALDO PREVISTO 
(renda menos custo previsto)</t>
  </si>
  <si>
    <t>Renda extra</t>
  </si>
  <si>
    <t>O Saldo previsto é calculado automaticamente na célula J4, o Saldo real em J6 e a Diferença em J8. A próxima instrução está na célula A8.</t>
  </si>
  <si>
    <t>Renda mensal total</t>
  </si>
  <si>
    <t>SALDO REAL 
(renda menos custo real)</t>
  </si>
  <si>
    <t>O rótulo de Renda mensal real está na célula à direita. Insira Renda 1 na célula E8 e Renda adicional em E9 para calcular a Renda mensal total em E10. A próxima instrução está na célula A12.</t>
  </si>
  <si>
    <t>RENDA MENSAL REAL</t>
  </si>
  <si>
    <t>DIFERENÇA 
(real menos previsto)</t>
  </si>
  <si>
    <t>Insira os detalhes na tabela Moradia começando pela célula à direita e na tabela Entretenimento começando pela célula G12. A próxima instrução está na célula A25.</t>
  </si>
  <si>
    <t>MORADIA</t>
  </si>
  <si>
    <t>MORADIA2</t>
  </si>
  <si>
    <t>MORADIA3</t>
  </si>
  <si>
    <t>MORADIA4</t>
  </si>
  <si>
    <t>ENTRETENIMENTO</t>
  </si>
  <si>
    <t>Custo previsto</t>
  </si>
  <si>
    <t>Custo Real</t>
  </si>
  <si>
    <t>Diferença</t>
  </si>
  <si>
    <t>Hipoteca ou aluguel</t>
  </si>
  <si>
    <t>Balada/festa</t>
  </si>
  <si>
    <t>Telefone</t>
  </si>
  <si>
    <t>Plataformas de música</t>
  </si>
  <si>
    <t>Conta de luz</t>
  </si>
  <si>
    <t>Filmes</t>
  </si>
  <si>
    <t>Gás</t>
  </si>
  <si>
    <t>Shows</t>
  </si>
  <si>
    <t>Água e esgoto</t>
  </si>
  <si>
    <t>Eventos esportivos</t>
  </si>
  <si>
    <t>TV a cabo</t>
  </si>
  <si>
    <t>Teatro ao vivo</t>
  </si>
  <si>
    <t>Coleta de lixo</t>
  </si>
  <si>
    <t>Outros</t>
  </si>
  <si>
    <t>Manutenção ou reparos</t>
  </si>
  <si>
    <t>Suprimentos</t>
  </si>
  <si>
    <t>Subtotal</t>
  </si>
  <si>
    <t>EMPRÉSTIMOS</t>
  </si>
  <si>
    <t>Insira os detalhes na tabela Transporte começando pela célula à direita e na tabela Empréstimos começando pela célula G24. A próxima instrução está na célula A35.</t>
  </si>
  <si>
    <t>TRANSPORTE</t>
  </si>
  <si>
    <t>Pessoal</t>
  </si>
  <si>
    <t>Pagamento do veículo</t>
  </si>
  <si>
    <t>Estudante</t>
  </si>
  <si>
    <t>Transporte público/táxi</t>
  </si>
  <si>
    <t>Cartão de crédito</t>
  </si>
  <si>
    <t>Seguro</t>
  </si>
  <si>
    <t>Combustível</t>
  </si>
  <si>
    <t>Manutenção</t>
  </si>
  <si>
    <t>IMPOSTOS</t>
  </si>
  <si>
    <t>Federal</t>
  </si>
  <si>
    <t>Estadual</t>
  </si>
  <si>
    <t>Local</t>
  </si>
  <si>
    <t>SEGURO</t>
  </si>
  <si>
    <t>Insira os detalhes na tabela Seguro começando pela célula à direita e na tabela Impostos começando pela célula G33. A próxima instrução está na célula A42.</t>
  </si>
  <si>
    <t>Residencial</t>
  </si>
  <si>
    <t>Saúde</t>
  </si>
  <si>
    <t>Vida</t>
  </si>
  <si>
    <t>POUPANÇAS OU INVESTIMENTOS</t>
  </si>
  <si>
    <t>Aposentadoria</t>
  </si>
  <si>
    <t>Investimentos</t>
  </si>
  <si>
    <t>ALIMENTAÇÃO</t>
  </si>
  <si>
    <t>Insira os detalhes na tabela Alimentação começando pela célula à direita e na tabela Poupança começando pela célula G40. A próxima instrução está na célula A48.</t>
  </si>
  <si>
    <t>Supermercado</t>
  </si>
  <si>
    <t>Jantar fora</t>
  </si>
  <si>
    <t>PRESENTES E DOAÇÕES</t>
  </si>
  <si>
    <t>Instituição beneficente 1</t>
  </si>
  <si>
    <t>Instituição beneficente 2</t>
  </si>
  <si>
    <t>Instituição beneficente 3</t>
  </si>
  <si>
    <t>Insira os detalhes na tabela Animais de estimação começando pela célula à direita e na tabela Presentes começando pela célula G46. A próxima instrução está na célula A56.</t>
  </si>
  <si>
    <t>CUIDADOS PESSOAIS</t>
  </si>
  <si>
    <t>Médico</t>
  </si>
  <si>
    <t>Cabelo/unhas</t>
  </si>
  <si>
    <t>CUSTO TOTAL PREVISTO</t>
  </si>
  <si>
    <t>Vestuário</t>
  </si>
  <si>
    <t>Academia</t>
  </si>
  <si>
    <t>CUSTO TOTAL REAL</t>
  </si>
  <si>
    <t>Impostos ou taxas de organização</t>
  </si>
  <si>
    <t>DIFERENÇA TOTAL</t>
  </si>
  <si>
    <t>Insira os detalhes na tabela Cuidados pessoais começando pela célula à direita e na tabela Assessoria jurídica começando pela célula G52. A próxima instrução está na célula A59.</t>
  </si>
  <si>
    <t>O Custo total previsto é calculado automaticamente na célula J59, o Custo total real em J61 e a Diferença total em J63.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</si>
</sst>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R$&quot;\ #,##0.00;[Red]\-&quot;R$&quot;\ #,##0.00"/>
    <numFmt numFmtId="164" formatCode="&quot;R$&quot;\ #,##0.00"/>
  </numFmts>
  <fonts count="10">
    <font>
      <sz val="10"/>
      <color theme="1" tint="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 tint="0.24994659260841701"/>
      <name val="Century Gothic"/>
      <family val="2"/>
      <scheme val="major"/>
    </font>
    <font>
      <b/>
      <sz val="10"/>
      <color theme="1" tint="0.24994659260841701"/>
      <name val="Century Gothic"/>
      <family val="2"/>
      <scheme val="major"/>
    </font>
    <font>
      <sz val="22"/>
      <color theme="3" tint="0.24994659260841701"/>
      <name val="Century Gothic"/>
      <family val="2"/>
      <scheme val="major"/>
    </font>
    <font>
      <sz val="11"/>
      <color theme="0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16"/>
      <color theme="1" tint="0.24994659260841701"/>
      <name val="Century Gothic"/>
      <family val="2"/>
      <scheme val="maj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4" fillId="0" borderId="7" applyNumberFormat="0" applyFill="0" applyAlignment="0" applyProtection="0"/>
    <xf numFmtId="0" fontId="2" fillId="0" borderId="8" applyNumberFormat="0" applyFill="0" applyBorder="0" applyAlignment="0" applyProtection="0"/>
    <xf numFmtId="0" fontId="3" fillId="0" borderId="9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/>
    <xf numFmtId="0" fontId="9" fillId="0" borderId="0" xfId="0" applyFont="1"/>
    <xf numFmtId="0" fontId="8" fillId="3" borderId="0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8" fontId="2" fillId="0" borderId="2" xfId="0" applyNumberFormat="1" applyFont="1" applyBorder="1"/>
    <xf numFmtId="8" fontId="2" fillId="0" borderId="3" xfId="0" applyNumberFormat="1" applyFont="1" applyBorder="1"/>
    <xf numFmtId="8" fontId="3" fillId="2" borderId="4" xfId="0" applyNumberFormat="1" applyFont="1" applyFill="1" applyBorder="1"/>
    <xf numFmtId="164" fontId="0" fillId="0" borderId="0" xfId="0" applyNumberFormat="1"/>
    <xf numFmtId="0" fontId="2" fillId="0" borderId="2" xfId="2" applyBorder="1" applyAlignment="1">
      <alignment vertical="center" wrapText="1"/>
    </xf>
    <xf numFmtId="0" fontId="2" fillId="0" borderId="3" xfId="2" applyBorder="1" applyAlignment="1">
      <alignment vertical="center" wrapText="1"/>
    </xf>
    <xf numFmtId="0" fontId="2" fillId="0" borderId="4" xfId="2" applyBorder="1" applyAlignment="1">
      <alignment vertical="center" wrapText="1"/>
    </xf>
    <xf numFmtId="0" fontId="2" fillId="0" borderId="1" xfId="2" applyBorder="1" applyAlignment="1">
      <alignment horizontal="left" vertical="center" wrapText="1"/>
    </xf>
    <xf numFmtId="0" fontId="2" fillId="0" borderId="1" xfId="2" applyBorder="1" applyAlignment="1">
      <alignment horizontal="left" vertical="center"/>
    </xf>
    <xf numFmtId="0" fontId="2" fillId="0" borderId="5" xfId="2" applyBorder="1" applyAlignment="1">
      <alignment vertical="center"/>
    </xf>
    <xf numFmtId="0" fontId="2" fillId="0" borderId="6" xfId="2" applyBorder="1" applyAlignment="1">
      <alignment vertical="center"/>
    </xf>
    <xf numFmtId="8" fontId="3" fillId="2" borderId="1" xfId="0" applyNumberFormat="1" applyFont="1" applyFill="1" applyBorder="1" applyAlignment="1">
      <alignment vertical="center"/>
    </xf>
    <xf numFmtId="0" fontId="3" fillId="0" borderId="1" xfId="3" applyBorder="1" applyAlignment="1">
      <alignment horizontal="left" vertical="center"/>
    </xf>
    <xf numFmtId="0" fontId="0" fillId="4" borderId="0" xfId="0" applyFill="1"/>
    <xf numFmtId="0" fontId="0" fillId="5" borderId="0" xfId="0" applyFill="1"/>
    <xf numFmtId="0" fontId="4" fillId="5" borderId="7" xfId="1" applyFill="1"/>
  </cellXfs>
  <cellStyles count="4">
    <cellStyle name="Normal" xfId="0" builtinId="0" customBuiltin="1"/>
    <cellStyle name="Título 1" xfId="1" builtinId="16" customBuiltin="1"/>
    <cellStyle name="Título 2" xfId="2" builtinId="17" customBuiltin="1"/>
    <cellStyle name="Título 3" xfId="3" builtinId="18" customBuiltin="1"/>
  </cellStyles>
  <dxfs count="79"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fill>
        <patternFill patternType="solid">
          <fgColor indexed="64"/>
          <bgColor theme="5" tint="0.39997558519241921"/>
        </patternFill>
      </fill>
    </dxf>
    <dxf>
      <numFmt numFmtId="164" formatCode="&quot;R$&quot;\ #,##0.00"/>
    </dxf>
    <dxf>
      <numFmt numFmtId="165" formatCode="&quot;$&quot;#,##0.00"/>
    </dxf>
    <dxf>
      <numFmt numFmtId="164" formatCode="&quot;R$&quot;\ #,##0.00"/>
    </dxf>
    <dxf>
      <numFmt numFmtId="165" formatCode="&quot;$&quot;#,##0.00"/>
    </dxf>
    <dxf>
      <numFmt numFmtId="164" formatCode="&quot;R$&quot;\ #,##0.00"/>
    </dxf>
    <dxf>
      <numFmt numFmtId="165" formatCode="&quot;$&quot;#,##0.00"/>
    </dxf>
    <dxf>
      <fill>
        <patternFill patternType="solid">
          <fgColor indexed="64"/>
          <bgColor theme="5" tint="0.39997558519241921"/>
        </patternFill>
      </fill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fill>
        <patternFill patternType="solid">
          <fgColor indexed="64"/>
          <bgColor theme="5" tint="0.39997558519241921"/>
        </patternFill>
      </fill>
    </dxf>
    <dxf>
      <numFmt numFmtId="164" formatCode="&quot;R$&quot;\ #,##0.00"/>
    </dxf>
    <dxf>
      <numFmt numFmtId="165" formatCode="&quot;$&quot;#,##0.00"/>
    </dxf>
    <dxf>
      <numFmt numFmtId="164" formatCode="&quot;R$&quot;\ #,##0.00"/>
    </dxf>
    <dxf>
      <numFmt numFmtId="165" formatCode="&quot;$&quot;#,##0.00"/>
    </dxf>
    <dxf>
      <numFmt numFmtId="164" formatCode="&quot;R$&quot;\ #,##0.00"/>
    </dxf>
    <dxf>
      <numFmt numFmtId="165" formatCode="&quot;$&quot;#,##0.00"/>
    </dxf>
    <dxf>
      <fill>
        <patternFill patternType="solid">
          <fgColor indexed="64"/>
          <bgColor theme="5" tint="0.39997558519241921"/>
        </patternFill>
      </fill>
    </dxf>
    <dxf>
      <numFmt numFmtId="164" formatCode="&quot;R$&quot;\ #,##0.00"/>
    </dxf>
    <dxf>
      <numFmt numFmtId="165" formatCode="&quot;$&quot;#,##0.00"/>
    </dxf>
    <dxf>
      <numFmt numFmtId="164" formatCode="&quot;R$&quot;\ #,##0.00"/>
    </dxf>
    <dxf>
      <numFmt numFmtId="165" formatCode="&quot;$&quot;#,##0.00"/>
    </dxf>
    <dxf>
      <numFmt numFmtId="164" formatCode="&quot;R$&quot;\ #,##0.00"/>
    </dxf>
    <dxf>
      <numFmt numFmtId="165" formatCode="&quot;$&quot;#,##0.00"/>
    </dxf>
    <dxf>
      <fill>
        <patternFill patternType="solid">
          <fgColor indexed="64"/>
          <bgColor theme="5" tint="0.39997558519241921"/>
        </patternFill>
      </fill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fill>
        <patternFill patternType="solid">
          <fgColor indexed="64"/>
          <bgColor theme="5" tint="0.39997558519241921"/>
        </patternFill>
      </fill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fill>
        <patternFill patternType="solid">
          <fgColor indexed="64"/>
          <bgColor theme="5" tint="0.39997558519241921"/>
        </patternFill>
      </fill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fill>
        <patternFill patternType="solid">
          <fgColor indexed="64"/>
          <bgColor theme="5" tint="0.39997558519241921"/>
        </patternFill>
      </fill>
    </dxf>
    <dxf>
      <numFmt numFmtId="164" formatCode="&quot;R$&quot;\ #,##0.00"/>
    </dxf>
    <dxf>
      <numFmt numFmtId="165" formatCode="&quot;$&quot;#,##0.00"/>
    </dxf>
    <dxf>
      <numFmt numFmtId="164" formatCode="&quot;R$&quot;\ #,##0.00"/>
    </dxf>
    <dxf>
      <numFmt numFmtId="165" formatCode="&quot;$&quot;#,##0.00"/>
    </dxf>
    <dxf>
      <numFmt numFmtId="164" formatCode="&quot;R$&quot;\ #,##0.00"/>
    </dxf>
    <dxf>
      <numFmt numFmtId="165" formatCode="&quot;$&quot;#,##0.00"/>
    </dxf>
    <dxf>
      <fill>
        <patternFill patternType="solid">
          <fgColor indexed="64"/>
          <bgColor theme="5" tint="0.39997558519241921"/>
        </patternFill>
      </fill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fill>
        <patternFill patternType="solid">
          <fgColor indexed="64"/>
          <bgColor theme="5" tint="0.39997558519241921"/>
        </patternFill>
      </fill>
    </dxf>
    <dxf>
      <font>
        <color rgb="FFC00000"/>
      </font>
    </dxf>
    <dxf>
      <font>
        <color rgb="FFC00000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 val="0"/>
        <i val="0"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 tint="-0.499984740745262"/>
          <bgColor theme="4" tint="-0.499984740745262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1" defaultTableStyle="TableStyleLight9" defaultPivotStyle="PivotStyleLight16">
    <tableStyle name="Orçamento pessoal mensal" pivot="0" count="7" xr9:uid="{DF2684C2-C435-47FA-9646-E632C3AE8948}">
      <tableStyleElement type="wholeTable" dxfId="78"/>
      <tableStyleElement type="headerRow" dxfId="77"/>
      <tableStyleElement type="totalRow" dxfId="76"/>
      <tableStyleElement type="firstColumn" dxfId="75"/>
      <tableStyleElement type="lastColumn" dxfId="74"/>
      <tableStyleElement type="firstRowStripe" dxfId="73"/>
      <tableStyleElement type="firstColumnStripe" dxfId="7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radia" displayName="Moradia" ref="B12:E23" totalsRowCount="1" headerRowDxfId="69">
  <autoFilter ref="B12:E22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MORADIA" totalsRowLabel="Subtotal"/>
    <tableColumn id="2" xr3:uid="{00000000-0010-0000-0000-000002000000}" name="MORADIA2" dataDxfId="67" totalsRowDxfId="68"/>
    <tableColumn id="3" xr3:uid="{00000000-0010-0000-0000-000003000000}" name="MORADIA3" dataDxfId="65" totalsRowDxfId="66"/>
    <tableColumn id="4" xr3:uid="{00000000-0010-0000-0000-000004000000}" name="MORADIA4" totalsRowFunction="sum" dataDxfId="63" totalsRowDxfId="64">
      <calculatedColumnFormula>Moradia[[#This Row],[MORADIA2]]-Moradia[[#This Row],[MORADIA3]]</calculatedColumnFormula>
    </tableColumn>
  </tableColumns>
  <tableStyleInfo name="Orçamento pessoal mensal" showFirstColumn="1" showLastColumn="1" showRowStripes="0" showColumnStripes="0"/>
  <extLst>
    <ext xmlns:x14="http://schemas.microsoft.com/office/spreadsheetml/2009/9/main" uri="{504A1905-F514-4f6f-8877-14C23A59335A}">
      <x14:table altTextSummary="Insira os Custos reais e projetados de moradia nesta tabela. A diferença é calculada automaticament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ntretenimento" displayName="Entretenimento" ref="G12:J22" totalsRowCount="1" headerRowDxfId="62" headerRowCellStyle="Normal">
  <autoFilter ref="G12:J21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ENTRETENIMENTO" totalsRowLabel="Subtotal"/>
    <tableColumn id="2" xr3:uid="{00000000-0010-0000-0100-000002000000}" name="Custo previsto" dataDxfId="60" totalsRowDxfId="61"/>
    <tableColumn id="3" xr3:uid="{00000000-0010-0000-0100-000003000000}" name="Custo Real" dataDxfId="58" totalsRowDxfId="59"/>
    <tableColumn id="4" xr3:uid="{00000000-0010-0000-0100-000004000000}" name="Diferença" totalsRowFunction="sum" dataDxfId="56" totalsRowDxfId="57">
      <calculatedColumnFormula>Entretenimento[[#This Row],[Custo previsto]]-Entretenimento[[#This Row],[Custo Real]]</calculatedColumnFormula>
    </tableColumn>
  </tableColumns>
  <tableStyleInfo name="Orçamento pessoal mensal" showFirstColumn="0" showLastColumn="1" showRowStripes="0" showColumnStripes="0"/>
  <extLst>
    <ext xmlns:x14="http://schemas.microsoft.com/office/spreadsheetml/2009/9/main" uri="{504A1905-F514-4f6f-8877-14C23A59335A}">
      <x14:table altTextSummary="Insira os Custos reais e projetados com entretenimento nesta tabela. A diferença é calculada automaticamente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mpréstimos" displayName="Empréstimos" ref="G24:J28" totalsRowCount="1" headerRowDxfId="55">
  <autoFilter ref="G24:J27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EMPRÉSTIMOS" totalsRowLabel="Subtotal"/>
    <tableColumn id="2" xr3:uid="{00000000-0010-0000-0200-000002000000}" name="Custo previsto" dataDxfId="53" totalsRowDxfId="54"/>
    <tableColumn id="3" xr3:uid="{00000000-0010-0000-0200-000003000000}" name="Custo Real" dataDxfId="51" totalsRowDxfId="52"/>
    <tableColumn id="4" xr3:uid="{00000000-0010-0000-0200-000004000000}" name="Diferença" totalsRowFunction="sum" dataDxfId="49" totalsRowDxfId="50">
      <calculatedColumnFormula>Empréstimos[[#This Row],[Custo previsto]]-Empréstimos[[#This Row],[Custo Real]]</calculatedColumnFormula>
    </tableColumn>
  </tableColumns>
  <tableStyleInfo name="Orçamento pessoal mensal" showFirstColumn="1" showLastColumn="1" showRowStripes="0" showColumnStripes="0"/>
  <extLst>
    <ext xmlns:x14="http://schemas.microsoft.com/office/spreadsheetml/2009/9/main" uri="{504A1905-F514-4f6f-8877-14C23A59335A}">
      <x14:table altTextSummary="Insira os Custos reais e projetados de empréstimo nesta tabela. A diferença é calculada automaticamente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ransporte" displayName="Transporte" ref="B25:E32" totalsRowCount="1" headerRowDxfId="48" headerRowCellStyle="Normal">
  <autoFilter ref="B25:E31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300-000001000000}" name="TRANSPORTE" totalsRowLabel="Subtotal"/>
    <tableColumn id="2" xr3:uid="{00000000-0010-0000-0300-000002000000}" name="Custo previsto" dataDxfId="46" totalsRowDxfId="47"/>
    <tableColumn id="3" xr3:uid="{00000000-0010-0000-0300-000003000000}" name="Custo Real" dataDxfId="44" totalsRowDxfId="45"/>
    <tableColumn id="4" xr3:uid="{00000000-0010-0000-0300-000004000000}" name="Diferença" totalsRowFunction="sum" dataDxfId="42" totalsRowDxfId="43">
      <calculatedColumnFormula>Transporte[[#This Row],[Custo previsto]]-Transporte[[#This Row],[Custo Real]]</calculatedColumnFormula>
    </tableColumn>
  </tableColumns>
  <tableStyleInfo name="Orçamento pessoal mensal" showFirstColumn="1" showLastColumn="1" showRowStripes="0" showColumnStripes="0"/>
  <extLst>
    <ext xmlns:x14="http://schemas.microsoft.com/office/spreadsheetml/2009/9/main" uri="{504A1905-F514-4f6f-8877-14C23A59335A}">
      <x14:table altTextSummary="Insira os Custos reais e projetados de transporte nesta tabela. A diferença é calculada automaticamente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Seguro" displayName="Seguro" ref="B34:E39" totalsRowCount="1" headerRowDxfId="41" headerRowCellStyle="Normal">
  <autoFilter ref="B34:E38" xr:uid="{00000000-0009-0000-0100-00000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400-000001000000}" name="SEGURO" totalsRowLabel="Subtotal"/>
    <tableColumn id="2" xr3:uid="{00000000-0010-0000-0400-000002000000}" name="Custo previsto" dataDxfId="39" totalsRowDxfId="40"/>
    <tableColumn id="3" xr3:uid="{00000000-0010-0000-0400-000003000000}" name="Custo Real" dataDxfId="37" totalsRowDxfId="38"/>
    <tableColumn id="4" xr3:uid="{00000000-0010-0000-0400-000004000000}" name="Diferença" totalsRowFunction="sum" dataDxfId="35" totalsRowDxfId="36">
      <calculatedColumnFormula>Seguro[[#This Row],[Custo previsto]]-Seguro[[#This Row],[Custo Real]]</calculatedColumnFormula>
    </tableColumn>
  </tableColumns>
  <tableStyleInfo name="Orçamento pessoal mensal" showFirstColumn="1" showLastColumn="1" showRowStripes="0" showColumnStripes="0"/>
  <extLst>
    <ext xmlns:x14="http://schemas.microsoft.com/office/spreadsheetml/2009/9/main" uri="{504A1905-F514-4f6f-8877-14C23A59335A}">
      <x14:table altTextSummary="Insira os Custos reais e projetados de seguro nesta tabela. A diferença é calculada automaticamente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Impostos" displayName="Impostos" ref="G30:J35" totalsRowCount="1" headerRowDxfId="34" headerRowCellStyle="Normal">
  <autoFilter ref="G30:J34" xr:uid="{00000000-0009-0000-0100-000006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IMPOSTOS" totalsRowLabel="Subtotal"/>
    <tableColumn id="2" xr3:uid="{00000000-0010-0000-0500-000002000000}" name="Custo previsto" dataDxfId="32" totalsRowDxfId="33"/>
    <tableColumn id="3" xr3:uid="{00000000-0010-0000-0500-000003000000}" name="Custo Real" dataDxfId="30" totalsRowDxfId="31"/>
    <tableColumn id="4" xr3:uid="{00000000-0010-0000-0500-000004000000}" name="Diferença" totalsRowFunction="sum" dataDxfId="28" totalsRowDxfId="29">
      <calculatedColumnFormula>Impostos[[#This Row],[Custo previsto]]-Impostos[[#This Row],[Custo Real]]</calculatedColumnFormula>
    </tableColumn>
  </tableColumns>
  <tableStyleInfo name="Orçamento pessoal mensal" showFirstColumn="1" showLastColumn="1" showRowStripes="0" showColumnStripes="0"/>
  <extLst>
    <ext xmlns:x14="http://schemas.microsoft.com/office/spreadsheetml/2009/9/main" uri="{504A1905-F514-4f6f-8877-14C23A59335A}">
      <x14:table altTextSummary="Insira os Custos reais e projetados de impostos nesta tabela. A diferença é calculada automaticamente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Poupança" displayName="Poupança" ref="G37:J41" totalsRowCount="1" headerRowDxfId="27" headerRowCellStyle="Normal">
  <autoFilter ref="G37:J40" xr:uid="{00000000-0009-0000-0100-000007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600-000001000000}" name="POUPANÇAS OU INVESTIMENTOS" totalsRowLabel="Subtotal"/>
    <tableColumn id="2" xr3:uid="{00000000-0010-0000-0600-000002000000}" name="Custo previsto" dataDxfId="25" totalsRowDxfId="26"/>
    <tableColumn id="3" xr3:uid="{00000000-0010-0000-0600-000003000000}" name="Custo Real" dataDxfId="23" totalsRowDxfId="24"/>
    <tableColumn id="4" xr3:uid="{00000000-0010-0000-0600-000004000000}" name="Diferença" totalsRowFunction="sum" dataDxfId="21" totalsRowDxfId="22">
      <calculatedColumnFormula>Poupança[[#This Row],[Custo previsto]]-Poupança[[#This Row],[Custo Real]]</calculatedColumnFormula>
    </tableColumn>
  </tableColumns>
  <tableStyleInfo name="Orçamento pessoal mensal" showFirstColumn="1" showLastColumn="1" showRowStripes="0" showColumnStripes="0"/>
  <extLst>
    <ext xmlns:x14="http://schemas.microsoft.com/office/spreadsheetml/2009/9/main" uri="{504A1905-F514-4f6f-8877-14C23A59335A}">
      <x14:table altTextSummary="Insira os Custos reais e projetados da poupança ou investimentos nesta tabela. A diferença é calculada automaticamente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Alimentação" displayName="Alimentação" ref="B41:E45" totalsRowCount="1" headerRowDxfId="20" headerRowCellStyle="Normal">
  <autoFilter ref="B41:E44" xr:uid="{00000000-0009-0000-0100-00000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700-000001000000}" name="ALIMENTAÇÃO" totalsRowLabel="Subtotal"/>
    <tableColumn id="2" xr3:uid="{00000000-0010-0000-0700-000002000000}" name="Custo previsto" dataDxfId="18" totalsRowDxfId="19"/>
    <tableColumn id="3" xr3:uid="{00000000-0010-0000-0700-000003000000}" name="Custo Real" dataDxfId="16" totalsRowDxfId="17"/>
    <tableColumn id="4" xr3:uid="{00000000-0010-0000-0700-000004000000}" name="Diferença" totalsRowFunction="sum" dataDxfId="14" totalsRowDxfId="15">
      <calculatedColumnFormula>Alimentação[[#This Row],[Custo previsto]]-Alimentação[[#This Row],[Custo Real]]</calculatedColumnFormula>
    </tableColumn>
  </tableColumns>
  <tableStyleInfo name="Orçamento pessoal mensal" showFirstColumn="1" showLastColumn="1" showRowStripes="0" showColumnStripes="0"/>
  <extLst>
    <ext xmlns:x14="http://schemas.microsoft.com/office/spreadsheetml/2009/9/main" uri="{504A1905-F514-4f6f-8877-14C23A59335A}">
      <x14:table altTextSummary="Insira os Custos reais e projetados com alimentação nesta tabela. A diferença é calculada automaticamente"/>
    </ext>
  </extLst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Presentes" displayName="Presentes" ref="G43:J47" totalsRowCount="1" headerRowDxfId="13" headerRowCellStyle="Normal">
  <autoFilter ref="G43:J46" xr:uid="{00000000-0009-0000-0100-00000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800-000001000000}" name="PRESENTES E DOAÇÕES" totalsRowLabel="Subtotal"/>
    <tableColumn id="2" xr3:uid="{00000000-0010-0000-0800-000002000000}" name="Custo previsto" dataDxfId="11" totalsRowDxfId="12"/>
    <tableColumn id="3" xr3:uid="{00000000-0010-0000-0800-000003000000}" name="Custo Real" dataDxfId="9" totalsRowDxfId="10"/>
    <tableColumn id="4" xr3:uid="{00000000-0010-0000-0800-000004000000}" name="Diferença" totalsRowFunction="sum" dataDxfId="7" totalsRowDxfId="8">
      <calculatedColumnFormula>Presentes[[#This Row],[Custo previsto]]-Presentes[[#This Row],[Custo Real]]</calculatedColumnFormula>
    </tableColumn>
  </tableColumns>
  <tableStyleInfo name="Orçamento pessoal mensal" showFirstColumn="1" showLastColumn="1" showRowStripes="0" showColumnStripes="0"/>
  <extLst>
    <ext xmlns:x14="http://schemas.microsoft.com/office/spreadsheetml/2009/9/main" uri="{504A1905-F514-4f6f-8877-14C23A59335A}">
      <x14:table altTextSummary="Insira os Custos reais e projetados com presentes e doações nesta tabela. A diferença é calculada automaticamente"/>
    </ext>
  </extLst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CuidadosPessoais" displayName="CuidadosPessoais" ref="B48:E55" totalsRowCount="1" headerRowDxfId="6">
  <autoFilter ref="B48:E54" xr:uid="{00000000-0009-0000-0100-00000C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CUIDADOS PESSOAIS" totalsRowLabel="Subtotal"/>
    <tableColumn id="2" xr3:uid="{00000000-0010-0000-0B00-000002000000}" name="Custo previsto" dataDxfId="4" totalsRowDxfId="5"/>
    <tableColumn id="3" xr3:uid="{00000000-0010-0000-0B00-000003000000}" name="Custo Real" dataDxfId="2" totalsRowDxfId="3"/>
    <tableColumn id="4" xr3:uid="{00000000-0010-0000-0B00-000004000000}" name="Diferença" totalsRowFunction="sum" dataDxfId="0" totalsRowDxfId="1">
      <calculatedColumnFormula>CuidadosPessoais[[#This Row],[Custo previsto]]-CuidadosPessoais[[#This Row],[Custo Real]]</calculatedColumnFormula>
    </tableColumn>
  </tableColumns>
  <tableStyleInfo name="Orçamento pessoal mensal" showFirstColumn="1" showLastColumn="1" showRowStripes="0" showColumnStripes="0"/>
  <extLst>
    <ext xmlns:x14="http://schemas.microsoft.com/office/spreadsheetml/2009/9/main" uri="{504A1905-F514-4f6f-8877-14C23A59335A}">
      <x14:table altTextSummary="Insira os Custos reais e projetados com cuidados pessoais nesta tabela. A diferença é calculada automaticamente"/>
    </ext>
  </extLst>
</table>
</file>

<file path=xl/theme/theme1.xml><?xml version="1.0" encoding="utf-8"?>
<a:theme xmlns:a="http://schemas.openxmlformats.org/drawingml/2006/main" name="WeightLossTracker">
  <a:themeElements>
    <a:clrScheme name="WeightLossTracker_color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7B0B8"/>
      </a:accent1>
      <a:accent2>
        <a:srgbClr val="FF6B6B"/>
      </a:accent2>
      <a:accent3>
        <a:srgbClr val="556270"/>
      </a:accent3>
      <a:accent4>
        <a:srgbClr val="81B63C"/>
      </a:accent4>
      <a:accent5>
        <a:srgbClr val="ED932C"/>
      </a:accent5>
      <a:accent6>
        <a:srgbClr val="A0729D"/>
      </a:accent6>
      <a:hlink>
        <a:srgbClr val="39ADDC"/>
      </a:hlink>
      <a:folHlink>
        <a:srgbClr val="895EA7"/>
      </a:folHlink>
    </a:clrScheme>
    <a:fontScheme name="Finance charge">
      <a:majorFont>
        <a:latin typeface="Century Gothic"/>
        <a:ea typeface=""/>
        <a:cs typeface=""/>
      </a:majorFont>
      <a:minorFont>
        <a:latin typeface="Calibri"/>
        <a:ea typeface=""/>
        <a:cs typeface=""/>
      </a:minorFont>
    </a:fontScheme>
    <a:fmtScheme name="Spring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100000"/>
                <a:shade val="85000"/>
                <a:lumMod val="8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00000"/>
                <a:lumMod val="110000"/>
              </a:schemeClr>
            </a:gs>
            <a:gs pos="100000">
              <a:schemeClr val="phClr">
                <a:shade val="85000"/>
                <a:lumMod val="80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88900" dist="38100" dir="5400000" algn="ctr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5400000"/>
            </a:lightRig>
          </a:scene3d>
          <a:sp3d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hade val="100000"/>
                <a:hueMod val="100000"/>
                <a:satMod val="106000"/>
                <a:lumMod val="100000"/>
              </a:schemeClr>
            </a:gs>
            <a:gs pos="88000">
              <a:schemeClr val="phClr">
                <a:tint val="90000"/>
                <a:shade val="68000"/>
                <a:hueMod val="100000"/>
                <a:satMod val="114000"/>
                <a:lumMod val="7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4000"/>
                <a:shade val="100000"/>
                <a:hueMod val="100000"/>
                <a:satMod val="118000"/>
                <a:lumMod val="100000"/>
              </a:schemeClr>
            </a:gs>
            <a:gs pos="100000">
              <a:schemeClr val="phClr">
                <a:tint val="98000"/>
                <a:shade val="68000"/>
                <a:hueMod val="100000"/>
                <a:satMod val="118000"/>
                <a:lumMod val="82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F256-A10A-4A5C-8FB4-95F27AB5BFA3}">
  <sheetPr>
    <tabColor theme="9" tint="-0.499984740745262"/>
  </sheetPr>
  <dimension ref="B1:B7"/>
  <sheetViews>
    <sheetView showGridLines="0" zoomScaleNormal="100" workbookViewId="0"/>
  </sheetViews>
  <sheetFormatPr defaultRowHeight="12.75"/>
  <cols>
    <col min="1" max="1" width="2.7109375" customWidth="1"/>
    <col min="2" max="2" width="80.7109375" customWidth="1"/>
    <col min="3" max="3" width="2.7109375" customWidth="1"/>
  </cols>
  <sheetData>
    <row r="1" spans="2:2" s="8" customFormat="1" ht="30" customHeight="1">
      <c r="B1" s="7" t="s">
        <v>0</v>
      </c>
    </row>
    <row r="2" spans="2:2" ht="30" customHeight="1">
      <c r="B2" s="3" t="s">
        <v>1</v>
      </c>
    </row>
    <row r="3" spans="2:2" ht="30" customHeight="1">
      <c r="B3" s="3" t="s">
        <v>2</v>
      </c>
    </row>
    <row r="4" spans="2:2" ht="30" customHeight="1">
      <c r="B4" s="3" t="s">
        <v>3</v>
      </c>
    </row>
    <row r="5" spans="2:2" ht="30" customHeight="1">
      <c r="B5" s="4" t="s">
        <v>4</v>
      </c>
    </row>
    <row r="6" spans="2:2" ht="45.75" customHeight="1">
      <c r="B6" s="3" t="s">
        <v>5</v>
      </c>
    </row>
    <row r="7" spans="2:2" ht="36.75" customHeight="1">
      <c r="B7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A1:J59"/>
  <sheetViews>
    <sheetView showGridLines="0" tabSelected="1" zoomScaleNormal="100" workbookViewId="0">
      <selection activeCell="J2" sqref="B2:J2"/>
    </sheetView>
  </sheetViews>
  <sheetFormatPr defaultRowHeight="12.75"/>
  <cols>
    <col min="1" max="1" width="2.7109375" style="6" customWidth="1"/>
    <col min="2" max="2" width="30.42578125" customWidth="1"/>
    <col min="3" max="3" width="16" customWidth="1"/>
    <col min="4" max="4" width="13" customWidth="1"/>
    <col min="5" max="5" width="12.5703125" customWidth="1"/>
    <col min="6" max="6" width="2.7109375" customWidth="1"/>
    <col min="7" max="7" width="35.140625" customWidth="1"/>
    <col min="8" max="8" width="16" customWidth="1"/>
    <col min="9" max="9" width="13" customWidth="1"/>
    <col min="10" max="10" width="12.5703125" customWidth="1"/>
    <col min="11" max="11" width="2.7109375" customWidth="1"/>
  </cols>
  <sheetData>
    <row r="1" spans="1:10" s="1" customFormat="1" ht="15">
      <c r="A1" s="5" t="s">
        <v>7</v>
      </c>
    </row>
    <row r="2" spans="1:10" s="1" customFormat="1" ht="29.25" thickBot="1">
      <c r="A2" s="5" t="s">
        <v>8</v>
      </c>
      <c r="B2" s="25" t="s">
        <v>9</v>
      </c>
      <c r="C2" s="25"/>
      <c r="D2" s="25"/>
      <c r="E2" s="25"/>
      <c r="F2" s="25"/>
      <c r="G2" s="25"/>
      <c r="H2" s="25"/>
      <c r="I2" s="25"/>
      <c r="J2" s="25"/>
    </row>
    <row r="3" spans="1:10">
      <c r="F3" s="24"/>
    </row>
    <row r="4" spans="1:10" ht="13.5">
      <c r="A4" s="6" t="s">
        <v>10</v>
      </c>
      <c r="B4" s="14" t="s">
        <v>11</v>
      </c>
      <c r="C4" s="19" t="s">
        <v>12</v>
      </c>
      <c r="D4" s="20"/>
      <c r="E4" s="10">
        <v>4300</v>
      </c>
      <c r="G4" s="17" t="s">
        <v>13</v>
      </c>
      <c r="H4" s="18"/>
      <c r="I4" s="18"/>
      <c r="J4" s="21">
        <v>1600</v>
      </c>
    </row>
    <row r="5" spans="1:10" ht="13.5">
      <c r="B5" s="15"/>
      <c r="C5" s="19" t="s">
        <v>14</v>
      </c>
      <c r="D5" s="20"/>
      <c r="E5" s="11">
        <v>300</v>
      </c>
      <c r="G5" s="18"/>
      <c r="H5" s="18"/>
      <c r="I5" s="18"/>
      <c r="J5" s="21"/>
    </row>
    <row r="6" spans="1:10" ht="13.5">
      <c r="A6" s="6" t="s">
        <v>15</v>
      </c>
      <c r="B6" s="16"/>
      <c r="C6" s="19" t="s">
        <v>16</v>
      </c>
      <c r="D6" s="20"/>
      <c r="E6" s="12">
        <f>SUM(E4:E5)</f>
        <v>4600</v>
      </c>
      <c r="G6" s="17" t="s">
        <v>17</v>
      </c>
      <c r="H6" s="18"/>
      <c r="I6" s="18"/>
      <c r="J6" s="21">
        <v>1000</v>
      </c>
    </row>
    <row r="7" spans="1:10" ht="13.5">
      <c r="B7" s="2"/>
      <c r="C7" s="2"/>
      <c r="D7" s="2"/>
      <c r="E7" s="2"/>
      <c r="G7" s="18"/>
      <c r="H7" s="18"/>
      <c r="I7" s="18"/>
      <c r="J7" s="21"/>
    </row>
    <row r="8" spans="1:10" ht="13.5">
      <c r="A8" s="6" t="s">
        <v>18</v>
      </c>
      <c r="B8" s="14" t="s">
        <v>19</v>
      </c>
      <c r="C8" s="19" t="s">
        <v>12</v>
      </c>
      <c r="D8" s="20"/>
      <c r="E8" s="10">
        <v>4000</v>
      </c>
      <c r="G8" s="17" t="s">
        <v>20</v>
      </c>
      <c r="H8" s="18"/>
      <c r="I8" s="18"/>
      <c r="J8" s="21">
        <v>600</v>
      </c>
    </row>
    <row r="9" spans="1:10" ht="13.5">
      <c r="B9" s="15"/>
      <c r="C9" s="19" t="s">
        <v>14</v>
      </c>
      <c r="D9" s="20"/>
      <c r="E9" s="11">
        <v>300</v>
      </c>
      <c r="G9" s="18"/>
      <c r="H9" s="18"/>
      <c r="I9" s="18"/>
      <c r="J9" s="21"/>
    </row>
    <row r="10" spans="1:10" ht="13.5">
      <c r="B10" s="16"/>
      <c r="C10" s="19" t="s">
        <v>16</v>
      </c>
      <c r="D10" s="20"/>
      <c r="E10" s="12">
        <f>SUM(E8:E9)</f>
        <v>4300</v>
      </c>
    </row>
    <row r="12" spans="1:10">
      <c r="A12" s="6" t="s">
        <v>21</v>
      </c>
      <c r="B12" s="23" t="s">
        <v>22</v>
      </c>
      <c r="C12" s="23" t="s">
        <v>23</v>
      </c>
      <c r="D12" s="23" t="s">
        <v>24</v>
      </c>
      <c r="E12" s="23" t="s">
        <v>25</v>
      </c>
      <c r="G12" s="23" t="s">
        <v>26</v>
      </c>
      <c r="H12" s="23" t="s">
        <v>27</v>
      </c>
      <c r="I12" s="23" t="s">
        <v>28</v>
      </c>
      <c r="J12" s="23" t="s">
        <v>29</v>
      </c>
    </row>
    <row r="13" spans="1:10">
      <c r="B13" t="s">
        <v>30</v>
      </c>
      <c r="C13" s="13">
        <v>1000</v>
      </c>
      <c r="D13" s="13">
        <v>1000</v>
      </c>
      <c r="E13" s="13">
        <f>Moradia[[#This Row],[MORADIA2]]-Moradia[[#This Row],[MORADIA3]]</f>
        <v>0</v>
      </c>
      <c r="G13" t="s">
        <v>31</v>
      </c>
      <c r="H13" s="13"/>
      <c r="I13" s="13"/>
      <c r="J13" s="13">
        <f>Entretenimento[[#This Row],[Custo previsto]]-Entretenimento[[#This Row],[Custo Real]]</f>
        <v>0</v>
      </c>
    </row>
    <row r="14" spans="1:10">
      <c r="B14" t="s">
        <v>32</v>
      </c>
      <c r="C14" s="13">
        <v>54</v>
      </c>
      <c r="D14" s="13">
        <v>100</v>
      </c>
      <c r="E14" s="13">
        <f>Moradia[[#This Row],[MORADIA2]]-Moradia[[#This Row],[MORADIA3]]</f>
        <v>-46</v>
      </c>
      <c r="G14" t="s">
        <v>33</v>
      </c>
      <c r="H14" s="13"/>
      <c r="I14" s="13"/>
      <c r="J14" s="13">
        <f>Entretenimento[[#This Row],[Custo previsto]]-Entretenimento[[#This Row],[Custo Real]]</f>
        <v>0</v>
      </c>
    </row>
    <row r="15" spans="1:10">
      <c r="B15" t="s">
        <v>34</v>
      </c>
      <c r="C15" s="13">
        <v>44</v>
      </c>
      <c r="D15" s="13">
        <v>56</v>
      </c>
      <c r="E15" s="13">
        <f>Moradia[[#This Row],[MORADIA2]]-Moradia[[#This Row],[MORADIA3]]</f>
        <v>-12</v>
      </c>
      <c r="G15" t="s">
        <v>35</v>
      </c>
      <c r="H15" s="13"/>
      <c r="I15" s="13"/>
      <c r="J15" s="13">
        <f>Entretenimento[[#This Row],[Custo previsto]]-Entretenimento[[#This Row],[Custo Real]]</f>
        <v>0</v>
      </c>
    </row>
    <row r="16" spans="1:10">
      <c r="B16" t="s">
        <v>36</v>
      </c>
      <c r="C16" s="13">
        <v>22</v>
      </c>
      <c r="D16" s="13">
        <v>28</v>
      </c>
      <c r="E16" s="13">
        <f>Moradia[[#This Row],[MORADIA2]]-Moradia[[#This Row],[MORADIA3]]</f>
        <v>-6</v>
      </c>
      <c r="G16" t="s">
        <v>37</v>
      </c>
      <c r="H16" s="13"/>
      <c r="I16" s="13"/>
      <c r="J16" s="13">
        <f>Entretenimento[[#This Row],[Custo previsto]]-Entretenimento[[#This Row],[Custo Real]]</f>
        <v>0</v>
      </c>
    </row>
    <row r="17" spans="1:10">
      <c r="B17" t="s">
        <v>38</v>
      </c>
      <c r="C17" s="13">
        <v>8</v>
      </c>
      <c r="D17" s="13">
        <v>8</v>
      </c>
      <c r="E17" s="13">
        <f>Moradia[[#This Row],[MORADIA2]]-Moradia[[#This Row],[MORADIA3]]</f>
        <v>0</v>
      </c>
      <c r="G17" t="s">
        <v>39</v>
      </c>
      <c r="H17" s="13"/>
      <c r="I17" s="13"/>
      <c r="J17" s="13">
        <f>Entretenimento[[#This Row],[Custo previsto]]-Entretenimento[[#This Row],[Custo Real]]</f>
        <v>0</v>
      </c>
    </row>
    <row r="18" spans="1:10">
      <c r="B18" t="s">
        <v>40</v>
      </c>
      <c r="C18" s="13">
        <v>34</v>
      </c>
      <c r="D18" s="13">
        <v>34</v>
      </c>
      <c r="E18" s="13">
        <f>Moradia[[#This Row],[MORADIA2]]-Moradia[[#This Row],[MORADIA3]]</f>
        <v>0</v>
      </c>
      <c r="G18" t="s">
        <v>41</v>
      </c>
      <c r="H18" s="13"/>
      <c r="I18" s="13"/>
      <c r="J18" s="13">
        <f>Entretenimento[[#This Row],[Custo previsto]]-Entretenimento[[#This Row],[Custo Real]]</f>
        <v>0</v>
      </c>
    </row>
    <row r="19" spans="1:10">
      <c r="B19" t="s">
        <v>42</v>
      </c>
      <c r="C19" s="13">
        <v>10</v>
      </c>
      <c r="D19" s="13">
        <v>10</v>
      </c>
      <c r="E19" s="13">
        <f>Moradia[[#This Row],[MORADIA2]]-Moradia[[#This Row],[MORADIA3]]</f>
        <v>0</v>
      </c>
      <c r="G19" t="s">
        <v>43</v>
      </c>
      <c r="H19" s="13"/>
      <c r="I19" s="13"/>
      <c r="J19" s="13">
        <f>Entretenimento[[#This Row],[Custo previsto]]-Entretenimento[[#This Row],[Custo Real]]</f>
        <v>0</v>
      </c>
    </row>
    <row r="20" spans="1:10">
      <c r="B20" t="s">
        <v>44</v>
      </c>
      <c r="C20" s="13">
        <v>23</v>
      </c>
      <c r="D20" s="13">
        <v>0</v>
      </c>
      <c r="E20" s="13">
        <f>Moradia[[#This Row],[MORADIA2]]-Moradia[[#This Row],[MORADIA3]]</f>
        <v>23</v>
      </c>
      <c r="G20" t="s">
        <v>43</v>
      </c>
      <c r="H20" s="13"/>
      <c r="I20" s="13"/>
      <c r="J20" s="13">
        <f>Entretenimento[[#This Row],[Custo previsto]]-Entretenimento[[#This Row],[Custo Real]]</f>
        <v>0</v>
      </c>
    </row>
    <row r="21" spans="1:10">
      <c r="B21" t="s">
        <v>45</v>
      </c>
      <c r="C21" s="13">
        <v>0</v>
      </c>
      <c r="D21" s="13">
        <v>0</v>
      </c>
      <c r="E21" s="13">
        <f>Moradia[[#This Row],[MORADIA2]]-Moradia[[#This Row],[MORADIA3]]</f>
        <v>0</v>
      </c>
      <c r="G21" t="s">
        <v>43</v>
      </c>
      <c r="H21" s="13"/>
      <c r="I21" s="13"/>
      <c r="J21" s="13">
        <f>Entretenimento[[#This Row],[Custo previsto]]-Entretenimento[[#This Row],[Custo Real]]</f>
        <v>0</v>
      </c>
    </row>
    <row r="22" spans="1:10">
      <c r="B22" t="s">
        <v>43</v>
      </c>
      <c r="C22" s="13">
        <v>0</v>
      </c>
      <c r="D22" s="13">
        <v>0</v>
      </c>
      <c r="E22" s="13">
        <f>Moradia[[#This Row],[MORADIA2]]-Moradia[[#This Row],[MORADIA3]]</f>
        <v>0</v>
      </c>
      <c r="G22" t="s">
        <v>46</v>
      </c>
      <c r="H22" s="13"/>
      <c r="I22" s="13"/>
      <c r="J22" s="13">
        <f>SUBTOTAL(109,Entretenimento[Diferença])</f>
        <v>0</v>
      </c>
    </row>
    <row r="23" spans="1:10">
      <c r="B23" t="s">
        <v>46</v>
      </c>
      <c r="C23" s="13"/>
      <c r="D23" s="13"/>
      <c r="E23" s="13">
        <f>SUBTOTAL(109,Moradia[MORADIA4])</f>
        <v>-41</v>
      </c>
      <c r="G23" s="9"/>
      <c r="H23" s="9"/>
      <c r="I23" s="9"/>
      <c r="J23" s="9"/>
    </row>
    <row r="24" spans="1:10">
      <c r="B24" s="9"/>
      <c r="C24" s="9"/>
      <c r="D24" s="9"/>
      <c r="E24" s="9"/>
      <c r="G24" s="23" t="s">
        <v>47</v>
      </c>
      <c r="H24" s="23" t="s">
        <v>27</v>
      </c>
      <c r="I24" s="23" t="s">
        <v>28</v>
      </c>
      <c r="J24" s="23" t="s">
        <v>29</v>
      </c>
    </row>
    <row r="25" spans="1:10">
      <c r="A25" s="6" t="s">
        <v>48</v>
      </c>
      <c r="B25" s="23" t="s">
        <v>49</v>
      </c>
      <c r="C25" s="23" t="s">
        <v>27</v>
      </c>
      <c r="D25" s="23" t="s">
        <v>28</v>
      </c>
      <c r="E25" s="23" t="s">
        <v>29</v>
      </c>
      <c r="G25" t="s">
        <v>50</v>
      </c>
      <c r="H25" s="13"/>
      <c r="I25" s="13"/>
      <c r="J25" s="13">
        <f>Empréstimos[[#This Row],[Custo previsto]]-Empréstimos[[#This Row],[Custo Real]]</f>
        <v>0</v>
      </c>
    </row>
    <row r="26" spans="1:10">
      <c r="B26" t="s">
        <v>51</v>
      </c>
      <c r="C26" s="13"/>
      <c r="D26" s="13"/>
      <c r="E26" s="13">
        <v>500</v>
      </c>
      <c r="G26" t="s">
        <v>52</v>
      </c>
      <c r="H26" s="13"/>
      <c r="I26" s="13"/>
      <c r="J26" s="13">
        <f>Empréstimos[[#This Row],[Custo previsto]]-Empréstimos[[#This Row],[Custo Real]]</f>
        <v>0</v>
      </c>
    </row>
    <row r="27" spans="1:10">
      <c r="B27" t="s">
        <v>53</v>
      </c>
      <c r="C27" s="13"/>
      <c r="D27" s="13"/>
      <c r="E27" s="13">
        <v>50</v>
      </c>
      <c r="G27" t="s">
        <v>54</v>
      </c>
      <c r="H27" s="13"/>
      <c r="I27" s="13"/>
      <c r="J27" s="13">
        <v>102</v>
      </c>
    </row>
    <row r="28" spans="1:10">
      <c r="B28" t="s">
        <v>55</v>
      </c>
      <c r="C28" s="13"/>
      <c r="D28" s="13"/>
      <c r="E28" s="13">
        <v>200</v>
      </c>
      <c r="G28" t="s">
        <v>46</v>
      </c>
      <c r="H28" s="13"/>
      <c r="I28" s="13"/>
      <c r="J28" s="13">
        <f>SUBTOTAL(109,Empréstimos[Diferença])</f>
        <v>102</v>
      </c>
    </row>
    <row r="29" spans="1:10">
      <c r="B29" t="s">
        <v>56</v>
      </c>
      <c r="C29" s="13"/>
      <c r="D29" s="13"/>
      <c r="E29" s="13">
        <v>45</v>
      </c>
      <c r="G29" s="9"/>
      <c r="H29" s="9"/>
      <c r="I29" s="9"/>
      <c r="J29" s="9"/>
    </row>
    <row r="30" spans="1:10">
      <c r="B30" t="s">
        <v>57</v>
      </c>
      <c r="C30" s="13"/>
      <c r="D30" s="13"/>
      <c r="E30" s="13">
        <f>Transporte[[#This Row],[Custo previsto]]-Transporte[[#This Row],[Custo Real]]</f>
        <v>0</v>
      </c>
      <c r="G30" s="23" t="s">
        <v>58</v>
      </c>
      <c r="H30" s="23" t="s">
        <v>27</v>
      </c>
      <c r="I30" s="23" t="s">
        <v>28</v>
      </c>
      <c r="J30" s="23" t="s">
        <v>29</v>
      </c>
    </row>
    <row r="31" spans="1:10">
      <c r="B31" t="s">
        <v>43</v>
      </c>
      <c r="C31" s="13"/>
      <c r="D31" s="13"/>
      <c r="E31" s="13">
        <f>Transporte[[#This Row],[Custo previsto]]-Transporte[[#This Row],[Custo Real]]</f>
        <v>0</v>
      </c>
      <c r="G31" t="s">
        <v>59</v>
      </c>
      <c r="H31" s="13"/>
      <c r="I31" s="13"/>
      <c r="J31" s="13">
        <f>Impostos[[#This Row],[Custo previsto]]-Impostos[[#This Row],[Custo Real]]</f>
        <v>0</v>
      </c>
    </row>
    <row r="32" spans="1:10">
      <c r="B32" t="s">
        <v>46</v>
      </c>
      <c r="C32" s="13"/>
      <c r="D32" s="13"/>
      <c r="E32" s="13">
        <f>SUBTOTAL(109,Transporte[Diferença])</f>
        <v>795</v>
      </c>
      <c r="G32" t="s">
        <v>60</v>
      </c>
      <c r="H32" s="13"/>
      <c r="I32" s="13"/>
      <c r="J32" s="13">
        <f>Impostos[[#This Row],[Custo previsto]]-Impostos[[#This Row],[Custo Real]]</f>
        <v>0</v>
      </c>
    </row>
    <row r="33" spans="1:10">
      <c r="B33" s="9"/>
      <c r="C33" s="9"/>
      <c r="D33" s="9"/>
      <c r="E33" s="9"/>
      <c r="G33" t="s">
        <v>61</v>
      </c>
      <c r="H33" s="13"/>
      <c r="I33" s="13"/>
      <c r="J33" s="13">
        <f>Impostos[[#This Row],[Custo previsto]]-Impostos[[#This Row],[Custo Real]]</f>
        <v>0</v>
      </c>
    </row>
    <row r="34" spans="1:10">
      <c r="B34" s="23" t="s">
        <v>62</v>
      </c>
      <c r="C34" s="23" t="s">
        <v>27</v>
      </c>
      <c r="D34" s="23" t="s">
        <v>28</v>
      </c>
      <c r="E34" s="23" t="s">
        <v>29</v>
      </c>
      <c r="G34" t="s">
        <v>43</v>
      </c>
      <c r="H34" s="13"/>
      <c r="I34" s="13"/>
      <c r="J34" s="13">
        <f>Impostos[[#This Row],[Custo previsto]]-Impostos[[#This Row],[Custo Real]]</f>
        <v>0</v>
      </c>
    </row>
    <row r="35" spans="1:10">
      <c r="A35" s="6" t="s">
        <v>63</v>
      </c>
      <c r="B35" t="s">
        <v>64</v>
      </c>
      <c r="C35" s="13"/>
      <c r="D35" s="13"/>
      <c r="E35" s="13">
        <f>Seguro[[#This Row],[Custo previsto]]-Seguro[[#This Row],[Custo Real]]</f>
        <v>0</v>
      </c>
      <c r="G35" t="s">
        <v>46</v>
      </c>
      <c r="H35" s="13"/>
      <c r="I35" s="13"/>
      <c r="J35" s="13">
        <f>SUBTOTAL(109,Impostos[Diferença])</f>
        <v>0</v>
      </c>
    </row>
    <row r="36" spans="1:10">
      <c r="B36" t="s">
        <v>65</v>
      </c>
      <c r="C36" s="13"/>
      <c r="D36" s="13"/>
      <c r="E36" s="13">
        <v>450</v>
      </c>
      <c r="G36" s="9"/>
      <c r="H36" s="9"/>
      <c r="I36" s="9"/>
      <c r="J36" s="9"/>
    </row>
    <row r="37" spans="1:10">
      <c r="B37" t="s">
        <v>66</v>
      </c>
      <c r="C37" s="13"/>
      <c r="D37" s="13"/>
      <c r="E37" s="13">
        <v>250</v>
      </c>
      <c r="G37" s="23" t="s">
        <v>67</v>
      </c>
      <c r="H37" s="23" t="s">
        <v>27</v>
      </c>
      <c r="I37" s="23" t="s">
        <v>28</v>
      </c>
      <c r="J37" s="23" t="s">
        <v>29</v>
      </c>
    </row>
    <row r="38" spans="1:10">
      <c r="B38" t="s">
        <v>43</v>
      </c>
      <c r="C38" s="13"/>
      <c r="D38" s="13"/>
      <c r="E38" s="13">
        <f>Seguro[[#This Row],[Custo previsto]]-Seguro[[#This Row],[Custo Real]]</f>
        <v>0</v>
      </c>
      <c r="G38" t="s">
        <v>68</v>
      </c>
      <c r="H38" s="13"/>
      <c r="I38" s="13"/>
      <c r="J38" s="13">
        <f>Poupança[[#This Row],[Custo previsto]]-Poupança[[#This Row],[Custo Real]]</f>
        <v>0</v>
      </c>
    </row>
    <row r="39" spans="1:10">
      <c r="B39" t="s">
        <v>46</v>
      </c>
      <c r="C39" s="13"/>
      <c r="D39" s="13"/>
      <c r="E39" s="13">
        <f>SUBTOTAL(109,Seguro[Diferença])</f>
        <v>700</v>
      </c>
      <c r="G39" t="s">
        <v>69</v>
      </c>
      <c r="H39" s="13"/>
      <c r="I39" s="13"/>
      <c r="J39" s="13">
        <f>Poupança[[#This Row],[Custo previsto]]-Poupança[[#This Row],[Custo Real]]</f>
        <v>0</v>
      </c>
    </row>
    <row r="40" spans="1:10">
      <c r="B40" s="9"/>
      <c r="C40" s="9"/>
      <c r="D40" s="9"/>
      <c r="E40" s="9"/>
      <c r="G40" t="s">
        <v>43</v>
      </c>
      <c r="H40" s="13"/>
      <c r="I40" s="13"/>
      <c r="J40" s="13">
        <f>Poupança[[#This Row],[Custo previsto]]-Poupança[[#This Row],[Custo Real]]</f>
        <v>0</v>
      </c>
    </row>
    <row r="41" spans="1:10">
      <c r="B41" s="23" t="s">
        <v>70</v>
      </c>
      <c r="C41" s="23" t="s">
        <v>27</v>
      </c>
      <c r="D41" s="23" t="s">
        <v>28</v>
      </c>
      <c r="E41" s="23" t="s">
        <v>29</v>
      </c>
      <c r="G41" t="s">
        <v>46</v>
      </c>
      <c r="H41" s="13"/>
      <c r="I41" s="13"/>
      <c r="J41" s="13">
        <f>SUBTOTAL(109,Poupança[Diferença])</f>
        <v>0</v>
      </c>
    </row>
    <row r="42" spans="1:10">
      <c r="A42" s="6" t="s">
        <v>71</v>
      </c>
      <c r="B42" t="s">
        <v>72</v>
      </c>
      <c r="C42" s="13"/>
      <c r="D42" s="13"/>
      <c r="E42" s="13">
        <v>800</v>
      </c>
      <c r="G42" s="9"/>
      <c r="H42" s="9"/>
      <c r="I42" s="9"/>
      <c r="J42" s="9"/>
    </row>
    <row r="43" spans="1:10">
      <c r="B43" t="s">
        <v>73</v>
      </c>
      <c r="C43" s="13"/>
      <c r="D43" s="13"/>
      <c r="E43" s="13">
        <f>Alimentação[[#This Row],[Custo previsto]]-Alimentação[[#This Row],[Custo Real]]</f>
        <v>0</v>
      </c>
      <c r="G43" s="23" t="s">
        <v>74</v>
      </c>
      <c r="H43" s="23" t="s">
        <v>27</v>
      </c>
      <c r="I43" s="23" t="s">
        <v>28</v>
      </c>
      <c r="J43" s="23" t="s">
        <v>29</v>
      </c>
    </row>
    <row r="44" spans="1:10">
      <c r="B44" t="s">
        <v>43</v>
      </c>
      <c r="C44" s="13"/>
      <c r="D44" s="13"/>
      <c r="E44" s="13">
        <f>Alimentação[[#This Row],[Custo previsto]]-Alimentação[[#This Row],[Custo Real]]</f>
        <v>0</v>
      </c>
      <c r="G44" t="s">
        <v>75</v>
      </c>
      <c r="H44" s="13"/>
      <c r="I44" s="13"/>
      <c r="J44" s="13">
        <f>Presentes[[#This Row],[Custo previsto]]-Presentes[[#This Row],[Custo Real]]</f>
        <v>0</v>
      </c>
    </row>
    <row r="45" spans="1:10">
      <c r="B45" t="s">
        <v>46</v>
      </c>
      <c r="C45" s="13"/>
      <c r="D45" s="13"/>
      <c r="E45" s="13">
        <f>SUBTOTAL(109,Alimentação[Diferença])</f>
        <v>800</v>
      </c>
      <c r="G45" t="s">
        <v>76</v>
      </c>
      <c r="H45" s="13"/>
      <c r="I45" s="13"/>
      <c r="J45" s="13">
        <f>Presentes[[#This Row],[Custo previsto]]-Presentes[[#This Row],[Custo Real]]</f>
        <v>0</v>
      </c>
    </row>
    <row r="46" spans="1:10">
      <c r="B46" s="9"/>
      <c r="C46" s="9"/>
      <c r="D46" s="9"/>
      <c r="E46" s="9"/>
      <c r="G46" t="s">
        <v>77</v>
      </c>
      <c r="H46" s="13"/>
      <c r="I46" s="13"/>
      <c r="J46" s="13">
        <f>Presentes[[#This Row],[Custo previsto]]-Presentes[[#This Row],[Custo Real]]</f>
        <v>0</v>
      </c>
    </row>
    <row r="47" spans="1:10">
      <c r="B47" s="9"/>
      <c r="C47" s="9"/>
      <c r="D47" s="9"/>
      <c r="E47" s="9"/>
      <c r="G47" t="s">
        <v>46</v>
      </c>
      <c r="H47" s="13"/>
      <c r="I47" s="13"/>
      <c r="J47" s="13">
        <f>SUBTOTAL(109,Presentes[Diferença])</f>
        <v>0</v>
      </c>
    </row>
    <row r="48" spans="1:10">
      <c r="A48" s="6" t="s">
        <v>78</v>
      </c>
      <c r="B48" s="23" t="s">
        <v>79</v>
      </c>
      <c r="C48" s="23" t="s">
        <v>27</v>
      </c>
      <c r="D48" s="23" t="s">
        <v>28</v>
      </c>
      <c r="E48" s="23" t="s">
        <v>29</v>
      </c>
      <c r="G48" s="9"/>
      <c r="H48" s="9"/>
      <c r="I48" s="9"/>
      <c r="J48" s="9"/>
    </row>
    <row r="49" spans="1:10">
      <c r="B49" t="s">
        <v>80</v>
      </c>
      <c r="C49" s="13"/>
      <c r="D49" s="13"/>
      <c r="E49" s="13">
        <v>100</v>
      </c>
      <c r="G49" s="9"/>
      <c r="H49" s="9"/>
      <c r="I49" s="9"/>
      <c r="J49" s="9"/>
    </row>
    <row r="50" spans="1:10">
      <c r="B50" t="s">
        <v>81</v>
      </c>
      <c r="C50" s="13"/>
      <c r="D50" s="13"/>
      <c r="E50" s="13">
        <v>85</v>
      </c>
      <c r="G50" s="22" t="s">
        <v>82</v>
      </c>
      <c r="H50" s="22"/>
      <c r="I50" s="22"/>
      <c r="J50" s="21">
        <v>3100</v>
      </c>
    </row>
    <row r="51" spans="1:10">
      <c r="B51" t="s">
        <v>83</v>
      </c>
      <c r="C51" s="13"/>
      <c r="D51" s="13"/>
      <c r="E51" s="13">
        <v>60</v>
      </c>
      <c r="G51" s="22"/>
      <c r="H51" s="22"/>
      <c r="I51" s="22"/>
      <c r="J51" s="21"/>
    </row>
    <row r="52" spans="1:10">
      <c r="B52" t="s">
        <v>84</v>
      </c>
      <c r="C52" s="13"/>
      <c r="D52" s="13"/>
      <c r="E52" s="13">
        <v>150</v>
      </c>
      <c r="G52" s="22" t="s">
        <v>85</v>
      </c>
      <c r="H52" s="22"/>
      <c r="I52" s="22"/>
      <c r="J52" s="21">
        <v>3500</v>
      </c>
    </row>
    <row r="53" spans="1:10">
      <c r="B53" t="s">
        <v>86</v>
      </c>
      <c r="C53" s="13"/>
      <c r="D53" s="13"/>
      <c r="E53" s="13">
        <f>CuidadosPessoais[[#This Row],[Custo previsto]]-CuidadosPessoais[[#This Row],[Custo Real]]</f>
        <v>0</v>
      </c>
      <c r="G53" s="22"/>
      <c r="H53" s="22"/>
      <c r="I53" s="22"/>
      <c r="J53" s="21"/>
    </row>
    <row r="54" spans="1:10">
      <c r="B54" t="s">
        <v>43</v>
      </c>
      <c r="C54" s="13"/>
      <c r="D54" s="13"/>
      <c r="E54" s="13">
        <f>CuidadosPessoais[[#This Row],[Custo previsto]]-CuidadosPessoais[[#This Row],[Custo Real]]</f>
        <v>0</v>
      </c>
      <c r="G54" s="22" t="s">
        <v>87</v>
      </c>
      <c r="H54" s="22"/>
      <c r="I54" s="22"/>
      <c r="J54" s="21">
        <f>J50-J52</f>
        <v>-400</v>
      </c>
    </row>
    <row r="55" spans="1:10">
      <c r="B55" t="s">
        <v>46</v>
      </c>
      <c r="C55" s="13"/>
      <c r="D55" s="13"/>
      <c r="E55" s="13">
        <f>SUBTOTAL(109,CuidadosPessoais[Diferença])</f>
        <v>395</v>
      </c>
      <c r="G55" s="22"/>
      <c r="H55" s="22"/>
      <c r="I55" s="22"/>
      <c r="J55" s="21"/>
    </row>
    <row r="56" spans="1:10">
      <c r="A56" s="6" t="s">
        <v>88</v>
      </c>
      <c r="B56" s="9"/>
      <c r="C56" s="9"/>
      <c r="D56" s="9"/>
      <c r="E56" s="9"/>
    </row>
    <row r="59" spans="1:10">
      <c r="A59" s="6" t="s">
        <v>89</v>
      </c>
    </row>
  </sheetData>
  <mergeCells count="20">
    <mergeCell ref="G54:I55"/>
    <mergeCell ref="J54:J55"/>
    <mergeCell ref="J50:J51"/>
    <mergeCell ref="J52:J53"/>
    <mergeCell ref="G52:I53"/>
    <mergeCell ref="J8:J9"/>
    <mergeCell ref="J6:J7"/>
    <mergeCell ref="J4:J5"/>
    <mergeCell ref="G50:I51"/>
    <mergeCell ref="C4:D4"/>
    <mergeCell ref="B8:B10"/>
    <mergeCell ref="B4:B6"/>
    <mergeCell ref="G8:I9"/>
    <mergeCell ref="G6:I7"/>
    <mergeCell ref="G4:I5"/>
    <mergeCell ref="C10:D10"/>
    <mergeCell ref="C9:D9"/>
    <mergeCell ref="C8:D8"/>
    <mergeCell ref="C6:D6"/>
    <mergeCell ref="C5:D5"/>
  </mergeCells>
  <conditionalFormatting sqref="J8:J9">
    <cfRule type="cellIs" dxfId="71" priority="2" operator="lessThan">
      <formula>0</formula>
    </cfRule>
  </conditionalFormatting>
  <conditionalFormatting sqref="J54:J55">
    <cfRule type="cellIs" dxfId="70" priority="1" operator="lessThan">
      <formula>0</formula>
    </cfRule>
  </conditionalFormatting>
  <printOptions horizontalCentered="1"/>
  <pageMargins left="0.4" right="0.4" top="0.4" bottom="0.4" header="0.3" footer="0.3"/>
  <pageSetup paperSize="9" scale="62" fitToHeight="0" orientation="portrait" r:id="rId1"/>
  <headerFooter differentFirst="1">
    <oddFooter>Page &amp;P of &amp;N</oddFooter>
  </headerFooter>
  <ignoredErrors>
    <ignoredError sqref="J13:J21 E30:E31 J25:J26 J31:J34 E35 E43:E44 J38:J40 J44:J46 J51 E53:E54 J53 E38" emptyCellReference="1"/>
    <ignoredError sqref="J5 J7" evalError="1"/>
  </ignoredErrors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21AA56-93FF-42F2-9B83-858AC84E66F6}"/>
</file>

<file path=customXml/itemProps2.xml><?xml version="1.0" encoding="utf-8"?>
<ds:datastoreItem xmlns:ds="http://schemas.openxmlformats.org/officeDocument/2006/customXml" ds:itemID="{B3C97F38-AC51-4DF5-A8A1-C688B0C06A98}"/>
</file>

<file path=customXml/itemProps3.xml><?xml version="1.0" encoding="utf-8"?>
<ds:datastoreItem xmlns:ds="http://schemas.openxmlformats.org/officeDocument/2006/customXml" ds:itemID="{A58CDC10-ABEC-4481-B96A-4E286E4D6704}"/>
</file>

<file path=docProps/app.xml><?xml version="1.0" encoding="utf-8"?>
<Properties xmlns="http://schemas.openxmlformats.org/officeDocument/2006/extended-properties" xmlns:vt="http://schemas.openxmlformats.org/officeDocument/2006/docPropsVTypes">
  <Template>TM04101071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2024-12-20T00:45:36Z</dcterms:created>
  <dcterms:modified xsi:type="dcterms:W3CDTF">2024-12-20T00:53:38Z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