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27" documentId="13_ncr:1_{BF35E196-3FC6-4F17-B7D2-C31CFEFA6FA9}" xr6:coauthVersionLast="47" xr6:coauthVersionMax="47" xr10:uidLastSave="{FB9DE97A-02E5-4471-8AB1-7648824C759A}"/>
  <bookViews>
    <workbookView xWindow="-110" yWindow="-110" windowWidth="19420" windowHeight="10420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2" l="1"/>
  <c r="A55" i="2"/>
  <c r="H88" i="2"/>
  <c r="B88" i="2"/>
  <c r="A88" i="2"/>
  <c r="H15" i="2"/>
  <c r="H14" i="2"/>
  <c r="H29" i="2"/>
  <c r="H28" i="2"/>
  <c r="B21" i="2"/>
  <c r="H27" i="2" s="1"/>
  <c r="A28" i="2"/>
  <c r="A14" i="2"/>
  <c r="B56" i="2"/>
  <c r="B57" i="2"/>
  <c r="A27" i="2"/>
  <c r="B43" i="2"/>
  <c r="B42" i="2"/>
  <c r="H41" i="2"/>
  <c r="C41" i="2"/>
  <c r="A41" i="2"/>
  <c r="A70" i="2"/>
  <c r="H69" i="2"/>
  <c r="D69" i="2"/>
  <c r="A69" i="2"/>
  <c r="B83" i="2"/>
  <c r="H13" i="2"/>
  <c r="A13" i="2"/>
  <c r="A71" i="2"/>
  <c r="H55" i="2"/>
  <c r="B105" i="2"/>
  <c r="F100" i="2"/>
  <c r="B104" i="2"/>
  <c r="A104" i="2"/>
  <c r="H104" i="2" l="1"/>
  <c r="H87" i="2"/>
  <c r="A87" i="2"/>
</calcChain>
</file>

<file path=xl/sharedStrings.xml><?xml version="1.0" encoding="utf-8"?>
<sst xmlns="http://schemas.openxmlformats.org/spreadsheetml/2006/main" count="361" uniqueCount="65">
  <si>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</si>
  <si>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</si>
  <si>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</si>
  <si>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</si>
  <si>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</si>
  <si>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</si>
  <si>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</si>
  <si>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</si>
  <si>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</si>
  <si>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</si>
  <si>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</si>
  <si>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</si>
  <si>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</si>
  <si>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</si>
  <si>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</si>
  <si>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</si>
  <si>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economic outflow</t>
  </si>
  <si>
    <t>database</t>
  </si>
  <si>
    <t>economic inflow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</si>
  <si>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</si>
  <si>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</si>
  <si>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</si>
  <si>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</si>
  <si>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</si>
  <si>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</si>
  <si>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</si>
  <si>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</si>
  <si>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</si>
  <si>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kWh</t>
  </si>
  <si>
    <t>market</t>
  </si>
  <si>
    <t>electricity storage capacity</t>
  </si>
  <si>
    <t>energy_storage</t>
  </si>
  <si>
    <t>market for storage capacity, EV battery, with 2nd life</t>
  </si>
  <si>
    <t>super_db_12-11-2024</t>
  </si>
  <si>
    <t>ton kilometer</t>
  </si>
  <si>
    <t>transport, freight train</t>
  </si>
  <si>
    <t>market group for transport, freight train</t>
  </si>
  <si>
    <t>GLO</t>
  </si>
  <si>
    <t>transport, freight, sea, container ship</t>
  </si>
  <si>
    <t>market for transport, freight, sea, container ship</t>
  </si>
  <si>
    <t>used Li-ion battery</t>
  </si>
  <si>
    <t>transport, freight, inland waterways, barge</t>
  </si>
  <si>
    <t>market group for transport, freight, inland waterways, barge</t>
  </si>
  <si>
    <t>transport, freight, lorry, unspecified</t>
  </si>
  <si>
    <t>market group for transport, freight, lorry, unspecified</t>
  </si>
  <si>
    <t>remanufactured battery</t>
  </si>
  <si>
    <t>market for electricity, low voltage</t>
  </si>
  <si>
    <t>remanufacturing_electricity</t>
  </si>
  <si>
    <t>electricity, low voltage</t>
  </si>
  <si>
    <t>market for storage capacity, EV battery, without 2nd life</t>
  </si>
  <si>
    <t>Scenario 1: Baseline (without 2nd life)</t>
  </si>
  <si>
    <t>energy_to_stationary</t>
  </si>
  <si>
    <t>market for battery, Li-ion, NMC622</t>
  </si>
  <si>
    <t>market for used Li-ion battery</t>
  </si>
  <si>
    <t>battery, Li-ion, NMC622</t>
  </si>
  <si>
    <t>market for storage capacity, stationary, from 2nd life</t>
  </si>
  <si>
    <t>market for storage capacity, stationary, primary</t>
  </si>
  <si>
    <t>Scenario 2: Design (with 2nd life)</t>
  </si>
  <si>
    <t>30% of the delivered energy by the original battery</t>
  </si>
  <si>
    <t>Energy per kWh of capacity</t>
  </si>
  <si>
    <t>1kWh delivered</t>
  </si>
  <si>
    <t>energy_storage_analysis</t>
  </si>
  <si>
    <t>DE</t>
  </si>
  <si>
    <t>remanufacturing of EV battery</t>
  </si>
  <si>
    <t>kilowatt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</si>
</sst>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1" fillId="0" borderId="0" xfId="1"/>
    <xf numFmtId="11" fontId="1" fillId="0" borderId="0" xfId="1" applyNumberFormat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2" fillId="4" borderId="0" xfId="1" applyFont="1" applyFill="1"/>
    <xf numFmtId="0" fontId="2" fillId="3" borderId="0" xfId="1" applyFont="1" applyFill="1" applyAlignment="1">
      <alignment wrapText="1"/>
    </xf>
    <xf numFmtId="0" fontId="1" fillId="4" borderId="0" xfId="1" applyFill="1"/>
    <xf numFmtId="0" fontId="1" fillId="4" borderId="0" xfId="1" quotePrefix="1" applyFill="1"/>
    <xf numFmtId="0" fontId="1" fillId="4" borderId="0" xfId="1" applyFill="1" applyAlignment="1">
      <alignment horizontal="right"/>
    </xf>
    <xf numFmtId="0" fontId="1" fillId="4" borderId="0" xfId="1" applyFill="1" applyAlignment="1">
      <alignment wrapText="1"/>
    </xf>
    <xf numFmtId="0" fontId="1" fillId="4" borderId="0" xfId="1" quotePrefix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showGridLines="0" tabSelected="1" zoomScale="70" zoomScaleNormal="70" workbookViewId="0">
      <selection activeCell="B49" sqref="B49"/>
    </sheetView>
  </sheetViews>
  <sheetFormatPr baseColWidth="10" defaultColWidth="12.54296875" defaultRowHeight="15.5" x14ac:dyDescent="0.35"/>
  <cols>
    <col min="1" max="1" width="57" style="2" bestFit="1" customWidth="1"/>
    <col min="2" max="2" width="53.7265625" style="2" bestFit="1" customWidth="1"/>
    <col min="3" max="3" width="8.36328125" style="2" bestFit="1" customWidth="1"/>
    <col min="4" max="4" width="26.7265625" style="2" bestFit="1" customWidth="1"/>
    <col min="5" max="5" width="21.54296875" style="2" bestFit="1" customWidth="1"/>
    <col min="6" max="6" width="10.6328125" style="2" bestFit="1" customWidth="1"/>
    <col min="7" max="7" width="13.453125" style="2" bestFit="1" customWidth="1"/>
    <col min="8" max="8" width="40.453125" style="2" bestFit="1" customWidth="1"/>
    <col min="9" max="9" width="17.453125" style="2" bestFit="1" customWidth="1"/>
    <col min="10" max="10" width="26.453125" style="1" bestFit="1" customWidth="1"/>
    <col min="11" max="11" width="16.453125" style="1" bestFit="1" customWidth="1"/>
    <col min="12" max="12" width="3.7265625" style="1" bestFit="1" customWidth="1"/>
    <col min="13" max="13" width="5.6328125" style="1" bestFit="1" customWidth="1"/>
    <col min="14" max="14" width="6.54296875" style="1" bestFit="1" customWidth="1"/>
    <col min="15" max="15" width="10" style="1" bestFit="1" customWidth="1"/>
    <col min="16" max="16" width="10.36328125" style="1" bestFit="1" customWidth="1"/>
    <col min="17" max="17" width="12.54296875" style="1"/>
    <col min="18" max="16384" width="12.54296875" style="2"/>
  </cols>
  <sheetData>
    <row r="1" spans="1:16" x14ac:dyDescent="0.35">
      <c r="A1" s="4" t="s">
        <v>17</v>
      </c>
      <c r="B1" s="4" t="s">
        <v>61</v>
      </c>
    </row>
    <row r="3" spans="1:16" x14ac:dyDescent="0.35">
      <c r="A3" s="8" t="s">
        <v>0</v>
      </c>
      <c r="B3" s="8" t="s">
        <v>50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5">
      <c r="A4" s="10" t="s">
        <v>1</v>
      </c>
      <c r="B4" s="10" t="s">
        <v>37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5">
      <c r="A5" s="10" t="s">
        <v>2</v>
      </c>
      <c r="B5" s="10">
        <v>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5">
      <c r="A6" s="10" t="s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35">
      <c r="A7" s="10" t="s">
        <v>5</v>
      </c>
      <c r="B7" s="8" t="s"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35">
      <c r="A8" s="10" t="s">
        <v>6</v>
      </c>
      <c r="B8" s="10" t="s">
        <v>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35">
      <c r="A9" s="10" t="s">
        <v>8</v>
      </c>
      <c r="B9" s="10" t="s">
        <v>64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35">
      <c r="A10" s="10"/>
      <c r="B10" s="1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8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5">
      <c r="A12" s="8" t="s">
        <v>11</v>
      </c>
      <c r="B12" s="8" t="s">
        <v>12</v>
      </c>
      <c r="C12" s="8" t="s">
        <v>1</v>
      </c>
      <c r="D12" s="8" t="s">
        <v>8</v>
      </c>
      <c r="E12" s="8" t="s">
        <v>17</v>
      </c>
      <c r="F12" s="8" t="s">
        <v>13</v>
      </c>
      <c r="G12" s="8" t="s">
        <v>6</v>
      </c>
      <c r="H12" s="8" t="s">
        <v>5</v>
      </c>
      <c r="I12" s="8" t="s">
        <v>3</v>
      </c>
      <c r="J12" s="8" t="s">
        <v>19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24</v>
      </c>
      <c r="P12" s="8" t="s">
        <v>25</v>
      </c>
    </row>
    <row r="13" spans="1:16" x14ac:dyDescent="0.35">
      <c r="A13" s="10" t="str">
        <f>B3</f>
        <v>Scenario 1: Baseline (without 2nd life)</v>
      </c>
      <c r="B13" s="10">
        <v>1</v>
      </c>
      <c r="C13" s="10" t="s">
        <v>37</v>
      </c>
      <c r="D13" s="10" t="s">
        <v>64</v>
      </c>
      <c r="E13" s="4" t="s">
        <v>31</v>
      </c>
      <c r="F13" s="10"/>
      <c r="G13" s="10" t="s">
        <v>14</v>
      </c>
      <c r="H13" s="10" t="str">
        <f>B7</f>
        <v>1kWh delivered</v>
      </c>
      <c r="I13" s="10" t="s">
        <v>16</v>
      </c>
      <c r="J13" s="10"/>
      <c r="K13" s="10"/>
      <c r="L13" s="10"/>
      <c r="M13" s="10"/>
      <c r="N13" s="10"/>
      <c r="O13" s="10"/>
      <c r="P13" s="10"/>
    </row>
    <row r="14" spans="1:16" x14ac:dyDescent="0.35">
      <c r="A14" s="10" t="str">
        <f>B31</f>
        <v>market for storage capacity, stationary, primary</v>
      </c>
      <c r="B14" s="10">
        <v>0.2</v>
      </c>
      <c r="C14" s="10" t="s">
        <v>37</v>
      </c>
      <c r="D14" s="10" t="s">
        <v>64</v>
      </c>
      <c r="E14" s="4" t="s">
        <v>31</v>
      </c>
      <c r="F14" s="10"/>
      <c r="G14" s="10" t="s">
        <v>15</v>
      </c>
      <c r="H14" s="10" t="str">
        <f>$B$35</f>
        <v>electricity storage capacity</v>
      </c>
      <c r="I14" s="10" t="s">
        <v>18</v>
      </c>
      <c r="J14" s="10"/>
      <c r="K14" s="10"/>
      <c r="L14" s="10"/>
      <c r="M14" s="10"/>
      <c r="N14" s="10"/>
      <c r="O14" s="10"/>
      <c r="P14" s="10"/>
    </row>
    <row r="15" spans="1:16" x14ac:dyDescent="0.35">
      <c r="A15" s="10" t="s">
        <v>49</v>
      </c>
      <c r="B15" s="10">
        <v>0.8</v>
      </c>
      <c r="C15" s="10" t="s">
        <v>37</v>
      </c>
      <c r="D15" s="10" t="s">
        <v>64</v>
      </c>
      <c r="E15" s="4" t="s">
        <v>31</v>
      </c>
      <c r="F15" s="10"/>
      <c r="G15" s="10" t="s">
        <v>15</v>
      </c>
      <c r="H15" s="10" t="str">
        <f>$B$35</f>
        <v>electricity storage capacity</v>
      </c>
      <c r="I15" s="10" t="s">
        <v>18</v>
      </c>
      <c r="J15" s="10"/>
      <c r="K15" s="10"/>
      <c r="L15" s="10"/>
      <c r="M15" s="10"/>
      <c r="N15" s="10"/>
      <c r="O15" s="10"/>
      <c r="P15" s="10"/>
    </row>
    <row r="17" spans="1:16" x14ac:dyDescent="0.35">
      <c r="A17" s="8" t="s">
        <v>0</v>
      </c>
      <c r="B17" s="8" t="s">
        <v>57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5">
      <c r="A18" s="10" t="s">
        <v>1</v>
      </c>
      <c r="B18" s="10" t="s">
        <v>37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5">
      <c r="A19" s="10" t="s">
        <v>2</v>
      </c>
      <c r="B19" s="10">
        <v>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5">
      <c r="A20" s="10" t="s">
        <v>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5">
      <c r="A21" s="10" t="s">
        <v>5</v>
      </c>
      <c r="B21" s="8" t="str">
        <f>B7</f>
        <v>1kWh delivered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5">
      <c r="A22" s="10" t="s">
        <v>6</v>
      </c>
      <c r="B22" s="10" t="s">
        <v>29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5">
      <c r="A23" s="10" t="s">
        <v>8</v>
      </c>
      <c r="B23" s="10" t="s">
        <v>64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5">
      <c r="A24" s="10"/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5">
      <c r="A25" s="8" t="s">
        <v>10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5">
      <c r="A26" s="8" t="s">
        <v>11</v>
      </c>
      <c r="B26" s="8" t="s">
        <v>12</v>
      </c>
      <c r="C26" s="8" t="s">
        <v>1</v>
      </c>
      <c r="D26" s="8" t="s">
        <v>8</v>
      </c>
      <c r="E26" s="8" t="s">
        <v>17</v>
      </c>
      <c r="F26" s="8" t="s">
        <v>13</v>
      </c>
      <c r="G26" s="8" t="s">
        <v>6</v>
      </c>
      <c r="H26" s="8" t="s">
        <v>5</v>
      </c>
      <c r="I26" s="8" t="s">
        <v>3</v>
      </c>
      <c r="J26" s="8" t="s">
        <v>19</v>
      </c>
      <c r="K26" s="8" t="s">
        <v>20</v>
      </c>
      <c r="L26" s="8" t="s">
        <v>21</v>
      </c>
      <c r="M26" s="8" t="s">
        <v>22</v>
      </c>
      <c r="N26" s="8" t="s">
        <v>23</v>
      </c>
      <c r="O26" s="8" t="s">
        <v>24</v>
      </c>
      <c r="P26" s="8" t="s">
        <v>25</v>
      </c>
    </row>
    <row r="27" spans="1:16" x14ac:dyDescent="0.35">
      <c r="A27" s="10" t="str">
        <f>B17</f>
        <v>Scenario 2: Design (with 2nd life)</v>
      </c>
      <c r="B27" s="10">
        <v>1</v>
      </c>
      <c r="C27" s="10" t="s">
        <v>37</v>
      </c>
      <c r="D27" s="10" t="s">
        <v>64</v>
      </c>
      <c r="E27" s="4" t="s">
        <v>31</v>
      </c>
      <c r="F27" s="10"/>
      <c r="G27" s="10" t="s">
        <v>14</v>
      </c>
      <c r="H27" s="10" t="str">
        <f>B21</f>
        <v>1kWh delivered</v>
      </c>
      <c r="I27" s="10" t="s">
        <v>16</v>
      </c>
      <c r="J27" s="10"/>
      <c r="K27" s="10"/>
      <c r="L27" s="10"/>
      <c r="M27" s="10"/>
      <c r="N27" s="10"/>
      <c r="O27" s="10"/>
      <c r="P27" s="10"/>
    </row>
    <row r="28" spans="1:16" x14ac:dyDescent="0.35">
      <c r="A28" s="10" t="str">
        <f>B59</f>
        <v>market for storage capacity, stationary, from 2nd life</v>
      </c>
      <c r="B28" s="10">
        <v>0.2</v>
      </c>
      <c r="C28" s="10" t="s">
        <v>37</v>
      </c>
      <c r="D28" s="10" t="s">
        <v>64</v>
      </c>
      <c r="E28" s="4" t="s">
        <v>31</v>
      </c>
      <c r="F28" s="10"/>
      <c r="G28" s="10" t="s">
        <v>15</v>
      </c>
      <c r="H28" s="10" t="str">
        <f>$B$35</f>
        <v>electricity storage capacity</v>
      </c>
      <c r="I28" s="10" t="s">
        <v>18</v>
      </c>
      <c r="J28" s="10"/>
      <c r="K28" s="10"/>
      <c r="L28" s="10"/>
      <c r="M28" s="10"/>
      <c r="N28" s="10"/>
      <c r="O28" s="10"/>
      <c r="P28" s="10"/>
    </row>
    <row r="29" spans="1:16" x14ac:dyDescent="0.35">
      <c r="A29" s="10" t="s">
        <v>32</v>
      </c>
      <c r="B29" s="10">
        <v>0.8</v>
      </c>
      <c r="C29" s="10" t="s">
        <v>37</v>
      </c>
      <c r="D29" s="10" t="s">
        <v>64</v>
      </c>
      <c r="E29" s="4" t="s">
        <v>31</v>
      </c>
      <c r="F29" s="10"/>
      <c r="G29" s="10" t="s">
        <v>15</v>
      </c>
      <c r="H29" s="10" t="str">
        <f>$B$35</f>
        <v>electricity storage capacity</v>
      </c>
      <c r="I29" s="10" t="s">
        <v>18</v>
      </c>
      <c r="J29" s="10"/>
      <c r="K29" s="10"/>
      <c r="L29" s="10"/>
      <c r="M29" s="10"/>
      <c r="N29" s="10"/>
      <c r="O29" s="10"/>
      <c r="P29" s="10"/>
    </row>
    <row r="31" spans="1:16" x14ac:dyDescent="0.35">
      <c r="A31" s="5" t="s">
        <v>0</v>
      </c>
      <c r="B31" s="5" t="s">
        <v>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5">
      <c r="A32" s="6" t="s">
        <v>1</v>
      </c>
      <c r="B32" s="6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5">
      <c r="A33" s="6" t="s">
        <v>2</v>
      </c>
      <c r="B33" s="6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5">
      <c r="A34" s="6" t="s">
        <v>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5">
      <c r="A35" s="6" t="s">
        <v>5</v>
      </c>
      <c r="B35" s="5" t="s">
        <v>30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5">
      <c r="A36" s="6" t="s">
        <v>6</v>
      </c>
      <c r="B36" s="6" t="s">
        <v>29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5">
      <c r="A37" s="6" t="s">
        <v>8</v>
      </c>
      <c r="B37" s="6" t="s">
        <v>64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5">
      <c r="A39" s="5" t="s">
        <v>10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5">
      <c r="A40" s="5" t="s">
        <v>11</v>
      </c>
      <c r="B40" s="5" t="s">
        <v>12</v>
      </c>
      <c r="C40" s="5" t="s">
        <v>1</v>
      </c>
      <c r="D40" s="5" t="s">
        <v>8</v>
      </c>
      <c r="E40" s="5" t="s">
        <v>17</v>
      </c>
      <c r="F40" s="5" t="s">
        <v>13</v>
      </c>
      <c r="G40" s="5" t="s">
        <v>6</v>
      </c>
      <c r="H40" s="5" t="s">
        <v>5</v>
      </c>
      <c r="I40" s="5" t="s">
        <v>3</v>
      </c>
      <c r="J40" s="5" t="s">
        <v>19</v>
      </c>
      <c r="K40" s="5" t="s">
        <v>20</v>
      </c>
      <c r="L40" s="5" t="s">
        <v>21</v>
      </c>
      <c r="M40" s="5" t="s">
        <v>22</v>
      </c>
      <c r="N40" s="5" t="s">
        <v>23</v>
      </c>
      <c r="O40" s="5" t="s">
        <v>24</v>
      </c>
      <c r="P40" s="5" t="s">
        <v>25</v>
      </c>
    </row>
    <row r="41" spans="1:16" x14ac:dyDescent="0.35">
      <c r="A41" s="6" t="str">
        <f>B31</f>
        <v>market for storage capacity, stationary, primary</v>
      </c>
      <c r="B41" s="6">
        <v>1</v>
      </c>
      <c r="C41" s="6" t="str">
        <f>B32</f>
        <v>GLO</v>
      </c>
      <c r="D41" s="6" t="s">
        <v>64</v>
      </c>
      <c r="E41" s="6"/>
      <c r="F41" s="6"/>
      <c r="G41" s="6" t="s">
        <v>14</v>
      </c>
      <c r="H41" s="6" t="str">
        <f>B35</f>
        <v>electricity storage capacity</v>
      </c>
      <c r="I41" s="6" t="s">
        <v>16</v>
      </c>
      <c r="J41" s="6"/>
      <c r="K41" s="6"/>
      <c r="L41" s="6"/>
      <c r="M41" s="6"/>
      <c r="N41" s="6"/>
      <c r="O41" s="6"/>
      <c r="P41" s="6"/>
    </row>
    <row r="42" spans="1:16" x14ac:dyDescent="0.35">
      <c r="A42" s="6" t="s">
        <v>52</v>
      </c>
      <c r="B42" s="6">
        <f>5.70776255707762</f>
        <v>5.7077625570776203</v>
      </c>
      <c r="C42" s="6" t="s">
        <v>37</v>
      </c>
      <c r="D42" s="6" t="s">
        <v>9</v>
      </c>
      <c r="E42" s="6" t="s">
        <v>33</v>
      </c>
      <c r="F42" s="6"/>
      <c r="G42" s="6" t="s">
        <v>15</v>
      </c>
      <c r="H42" s="6" t="s">
        <v>54</v>
      </c>
      <c r="I42" s="6" t="s">
        <v>18</v>
      </c>
      <c r="J42" s="6"/>
      <c r="K42" s="6"/>
      <c r="L42" s="6"/>
      <c r="M42" s="6"/>
      <c r="N42" s="6"/>
      <c r="O42" s="6"/>
      <c r="P42" s="6"/>
    </row>
    <row r="43" spans="1:16" x14ac:dyDescent="0.35">
      <c r="A43" s="6" t="s">
        <v>53</v>
      </c>
      <c r="B43" s="6">
        <f>-5.70776255707762</f>
        <v>-5.7077625570776203</v>
      </c>
      <c r="C43" s="6" t="s">
        <v>37</v>
      </c>
      <c r="D43" s="6" t="s">
        <v>9</v>
      </c>
      <c r="E43" s="6" t="s">
        <v>33</v>
      </c>
      <c r="F43" s="6"/>
      <c r="G43" s="6" t="s">
        <v>15</v>
      </c>
      <c r="H43" s="6" t="s">
        <v>40</v>
      </c>
      <c r="I43" s="6" t="s">
        <v>18</v>
      </c>
      <c r="J43" s="6"/>
      <c r="K43" s="6"/>
      <c r="L43" s="6"/>
      <c r="M43" s="6"/>
      <c r="N43" s="6"/>
      <c r="O43" s="6"/>
      <c r="P43" s="6"/>
    </row>
    <row r="44" spans="1:16" x14ac:dyDescent="0.35">
      <c r="B44" s="3"/>
    </row>
    <row r="45" spans="1:16" x14ac:dyDescent="0.35">
      <c r="A45" s="5" t="s">
        <v>0</v>
      </c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5">
      <c r="A46" s="6" t="s">
        <v>1</v>
      </c>
      <c r="B46" s="6" t="s">
        <v>37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5">
      <c r="A47" s="6" t="s">
        <v>2</v>
      </c>
      <c r="B47" s="6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5">
      <c r="A48" s="6" t="s">
        <v>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5">
      <c r="A49" s="6" t="s">
        <v>5</v>
      </c>
      <c r="B49" s="5" t="s">
        <v>30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5">
      <c r="A50" s="6" t="s">
        <v>6</v>
      </c>
      <c r="B50" s="6" t="s">
        <v>29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5">
      <c r="A51" s="6" t="s">
        <v>8</v>
      </c>
      <c r="B51" s="6" t="s">
        <v>64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5">
      <c r="A53" s="5" t="s">
        <v>10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5">
      <c r="A54" s="5" t="s">
        <v>11</v>
      </c>
      <c r="B54" s="5" t="s">
        <v>12</v>
      </c>
      <c r="C54" s="5" t="s">
        <v>1</v>
      </c>
      <c r="D54" s="5" t="s">
        <v>8</v>
      </c>
      <c r="E54" s="5" t="s">
        <v>17</v>
      </c>
      <c r="F54" s="5" t="s">
        <v>13</v>
      </c>
      <c r="G54" s="5" t="s">
        <v>6</v>
      </c>
      <c r="H54" s="5" t="s">
        <v>5</v>
      </c>
      <c r="I54" s="5" t="s">
        <v>3</v>
      </c>
      <c r="J54" s="5" t="s">
        <v>19</v>
      </c>
      <c r="K54" s="5" t="s">
        <v>20</v>
      </c>
      <c r="L54" s="5" t="s">
        <v>21</v>
      </c>
      <c r="M54" s="5" t="s">
        <v>22</v>
      </c>
      <c r="N54" s="5" t="s">
        <v>23</v>
      </c>
      <c r="O54" s="5" t="s">
        <v>24</v>
      </c>
      <c r="P54" s="5" t="s">
        <v>25</v>
      </c>
    </row>
    <row r="55" spans="1:16" x14ac:dyDescent="0.35">
      <c r="A55" s="6" t="str">
        <f>B45</f>
        <v>market for storage capacity, EV battery, without 2nd life</v>
      </c>
      <c r="B55" s="6">
        <v>1</v>
      </c>
      <c r="C55" s="6" t="s">
        <v>37</v>
      </c>
      <c r="D55" s="6" t="s">
        <v>64</v>
      </c>
      <c r="E55" s="6"/>
      <c r="F55" s="6"/>
      <c r="G55" s="6" t="s">
        <v>14</v>
      </c>
      <c r="H55" s="6" t="str">
        <f>B49</f>
        <v>electricity storage capacity</v>
      </c>
      <c r="I55" s="6" t="s">
        <v>16</v>
      </c>
      <c r="J55" s="6"/>
      <c r="K55" s="6"/>
      <c r="L55" s="6"/>
      <c r="M55" s="6"/>
      <c r="N55" s="6"/>
      <c r="O55" s="6"/>
      <c r="P55" s="6"/>
    </row>
    <row r="56" spans="1:16" x14ac:dyDescent="0.35">
      <c r="A56" s="6" t="s">
        <v>52</v>
      </c>
      <c r="B56" s="6">
        <f>5.70776255707762</f>
        <v>5.7077625570776203</v>
      </c>
      <c r="C56" s="6" t="s">
        <v>37</v>
      </c>
      <c r="D56" s="6" t="s">
        <v>9</v>
      </c>
      <c r="E56" s="6" t="s">
        <v>33</v>
      </c>
      <c r="F56" s="6"/>
      <c r="G56" s="6" t="s">
        <v>15</v>
      </c>
      <c r="H56" s="6" t="s">
        <v>54</v>
      </c>
      <c r="I56" s="6" t="s">
        <v>18</v>
      </c>
      <c r="J56" s="6"/>
      <c r="K56" s="6"/>
      <c r="L56" s="6"/>
      <c r="M56" s="6"/>
      <c r="N56" s="6"/>
      <c r="O56" s="6"/>
      <c r="P56" s="6"/>
    </row>
    <row r="57" spans="1:16" x14ac:dyDescent="0.35">
      <c r="A57" s="6" t="s">
        <v>53</v>
      </c>
      <c r="B57" s="6">
        <f>-5.70776255707762</f>
        <v>-5.7077625570776203</v>
      </c>
      <c r="C57" s="6" t="s">
        <v>37</v>
      </c>
      <c r="D57" s="6" t="s">
        <v>9</v>
      </c>
      <c r="E57" s="6" t="s">
        <v>33</v>
      </c>
      <c r="F57" s="6"/>
      <c r="G57" s="6" t="s">
        <v>15</v>
      </c>
      <c r="H57" s="6" t="s">
        <v>40</v>
      </c>
      <c r="I57" s="6" t="s">
        <v>18</v>
      </c>
      <c r="J57" s="6"/>
      <c r="K57" s="6"/>
      <c r="L57" s="6"/>
      <c r="M57" s="6"/>
      <c r="N57" s="6"/>
      <c r="O57" s="6"/>
      <c r="P57" s="6"/>
    </row>
    <row r="59" spans="1:16" x14ac:dyDescent="0.35">
      <c r="A59" s="5" t="s">
        <v>0</v>
      </c>
      <c r="B59" s="5" t="s">
        <v>55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5">
      <c r="A60" s="6" t="s">
        <v>1</v>
      </c>
      <c r="B60" s="6" t="s">
        <v>37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5">
      <c r="A61" s="6" t="s">
        <v>2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5">
      <c r="A62" s="6" t="s">
        <v>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5">
      <c r="A63" s="6" t="s">
        <v>5</v>
      </c>
      <c r="B63" s="5" t="s">
        <v>30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5">
      <c r="A64" s="6" t="s">
        <v>6</v>
      </c>
      <c r="B64" s="6" t="s">
        <v>29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5">
      <c r="A65" s="6" t="s">
        <v>8</v>
      </c>
      <c r="B65" s="6" t="s">
        <v>64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5">
      <c r="A67" s="5" t="s">
        <v>10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5">
      <c r="A68" s="5" t="s">
        <v>11</v>
      </c>
      <c r="B68" s="5" t="s">
        <v>12</v>
      </c>
      <c r="C68" s="5" t="s">
        <v>1</v>
      </c>
      <c r="D68" s="5" t="s">
        <v>8</v>
      </c>
      <c r="E68" s="5" t="s">
        <v>17</v>
      </c>
      <c r="F68" s="5" t="s">
        <v>13</v>
      </c>
      <c r="G68" s="5" t="s">
        <v>6</v>
      </c>
      <c r="H68" s="5" t="s">
        <v>5</v>
      </c>
      <c r="I68" s="5" t="s">
        <v>3</v>
      </c>
      <c r="J68" s="5" t="s">
        <v>19</v>
      </c>
      <c r="K68" s="5" t="s">
        <v>20</v>
      </c>
      <c r="L68" s="5" t="s">
        <v>21</v>
      </c>
      <c r="M68" s="5" t="s">
        <v>22</v>
      </c>
      <c r="N68" s="5" t="s">
        <v>23</v>
      </c>
      <c r="O68" s="5" t="s">
        <v>24</v>
      </c>
      <c r="P68" s="5" t="s">
        <v>25</v>
      </c>
    </row>
    <row r="69" spans="1:16" x14ac:dyDescent="0.35">
      <c r="A69" s="6" t="str">
        <f>B59</f>
        <v>market for storage capacity, stationary, from 2nd life</v>
      </c>
      <c r="B69" s="6">
        <v>1</v>
      </c>
      <c r="C69" s="6" t="s">
        <v>37</v>
      </c>
      <c r="D69" s="6" t="str">
        <f>B65</f>
        <v>kilowatt hour</v>
      </c>
      <c r="E69" s="6"/>
      <c r="F69" s="6"/>
      <c r="G69" s="6" t="s">
        <v>14</v>
      </c>
      <c r="H69" s="6" t="str">
        <f>B63</f>
        <v>electricity storage capacity</v>
      </c>
      <c r="I69" s="6" t="s">
        <v>16</v>
      </c>
      <c r="J69" s="6"/>
      <c r="K69" s="6"/>
      <c r="L69" s="6"/>
      <c r="M69" s="6"/>
      <c r="N69" s="6"/>
      <c r="O69" s="6"/>
      <c r="P69" s="6"/>
    </row>
    <row r="70" spans="1:16" x14ac:dyDescent="0.35">
      <c r="A70" s="6" t="str">
        <f>B73</f>
        <v>market for storage capacity, EV battery, with 2nd life</v>
      </c>
      <c r="B70" s="6">
        <v>1</v>
      </c>
      <c r="C70" s="6" t="s">
        <v>37</v>
      </c>
      <c r="D70" s="6" t="s">
        <v>64</v>
      </c>
      <c r="E70" s="6"/>
      <c r="F70" s="6"/>
      <c r="G70" s="6" t="s">
        <v>15</v>
      </c>
      <c r="H70" s="6" t="str">
        <f>H69</f>
        <v>electricity storage capacity</v>
      </c>
      <c r="I70" s="6" t="s">
        <v>18</v>
      </c>
      <c r="J70" s="6"/>
      <c r="K70" s="6"/>
      <c r="L70" s="6"/>
      <c r="M70" s="6"/>
      <c r="N70" s="6"/>
      <c r="O70" s="6"/>
      <c r="P70" s="6"/>
    </row>
    <row r="71" spans="1:16" x14ac:dyDescent="0.35">
      <c r="A71" s="6" t="str">
        <f>B90</f>
        <v>remanufacturing of EV battery</v>
      </c>
      <c r="B71" s="6">
        <v>1</v>
      </c>
      <c r="C71" s="6" t="s">
        <v>37</v>
      </c>
      <c r="D71" s="6" t="s">
        <v>64</v>
      </c>
      <c r="E71" s="6"/>
      <c r="F71" s="6"/>
      <c r="G71" s="6" t="s">
        <v>15</v>
      </c>
      <c r="H71" s="6" t="s">
        <v>45</v>
      </c>
      <c r="I71" s="6" t="s">
        <v>18</v>
      </c>
      <c r="J71" s="6"/>
      <c r="K71" s="6"/>
      <c r="L71" s="6"/>
      <c r="M71" s="6"/>
      <c r="N71" s="6"/>
      <c r="O71" s="6"/>
      <c r="P71" s="6"/>
    </row>
    <row r="72" spans="1:16" x14ac:dyDescent="0.35">
      <c r="B72" s="3"/>
    </row>
    <row r="73" spans="1:16" x14ac:dyDescent="0.35">
      <c r="A73" s="5" t="s">
        <v>0</v>
      </c>
      <c r="B73" s="5" t="s">
        <v>32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5">
      <c r="A74" s="6" t="s">
        <v>1</v>
      </c>
      <c r="B74" s="6" t="s">
        <v>37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5">
      <c r="A75" s="6" t="s">
        <v>2</v>
      </c>
      <c r="B75" s="6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5">
      <c r="A76" s="6" t="s">
        <v>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5">
      <c r="A77" s="6" t="s">
        <v>5</v>
      </c>
      <c r="B77" s="5" t="s">
        <v>30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5">
      <c r="A78" s="6" t="s">
        <v>6</v>
      </c>
      <c r="B78" s="6" t="s">
        <v>29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5">
      <c r="A79" s="6" t="s">
        <v>8</v>
      </c>
      <c r="B79" s="6" t="s">
        <v>64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5">
      <c r="A81" s="5" t="s">
        <v>27</v>
      </c>
      <c r="B81" s="9" t="s">
        <v>31</v>
      </c>
      <c r="C81" s="6"/>
      <c r="D81" s="6"/>
      <c r="E81" s="6"/>
      <c r="F81" s="6"/>
      <c r="G81" s="6"/>
      <c r="H81" s="6"/>
      <c r="I81" s="6"/>
      <c r="J81" s="5"/>
      <c r="K81" s="5"/>
      <c r="L81" s="5"/>
      <c r="M81" s="5"/>
      <c r="N81" s="5"/>
      <c r="O81" s="5"/>
      <c r="P81" s="5"/>
    </row>
    <row r="82" spans="1:16" x14ac:dyDescent="0.35">
      <c r="A82" s="8" t="s">
        <v>11</v>
      </c>
      <c r="B82" s="8" t="s">
        <v>12</v>
      </c>
      <c r="C82" s="8" t="s">
        <v>8</v>
      </c>
      <c r="D82" s="8" t="s">
        <v>26</v>
      </c>
      <c r="E82" s="8" t="s">
        <v>20</v>
      </c>
      <c r="F82" s="8" t="s">
        <v>21</v>
      </c>
      <c r="G82" s="8" t="s">
        <v>22</v>
      </c>
      <c r="H82" s="8" t="s">
        <v>23</v>
      </c>
      <c r="I82" s="8" t="s">
        <v>24</v>
      </c>
      <c r="J82" s="8" t="s">
        <v>25</v>
      </c>
      <c r="K82" s="6"/>
      <c r="L82" s="6"/>
      <c r="M82" s="6"/>
      <c r="N82" s="6"/>
      <c r="O82" s="6"/>
      <c r="P82" s="6"/>
    </row>
    <row r="83" spans="1:16" ht="31" x14ac:dyDescent="0.35">
      <c r="A83" s="10" t="s">
        <v>51</v>
      </c>
      <c r="B83" s="10">
        <f>30%</f>
        <v>0.3</v>
      </c>
      <c r="C83" s="10" t="s">
        <v>8</v>
      </c>
      <c r="D83" s="14" t="s">
        <v>58</v>
      </c>
      <c r="E83" s="10">
        <v>3</v>
      </c>
      <c r="F83" s="10">
        <v>0.3</v>
      </c>
      <c r="G83" s="10">
        <v>0.1</v>
      </c>
      <c r="H83" s="10"/>
      <c r="I83" s="10">
        <v>0.1</v>
      </c>
      <c r="J83" s="10">
        <v>0.5</v>
      </c>
      <c r="K83" s="6"/>
      <c r="L83" s="6"/>
      <c r="M83" s="6"/>
      <c r="N83" s="6"/>
      <c r="O83" s="6"/>
      <c r="P83" s="6"/>
    </row>
    <row r="84" spans="1:16" x14ac:dyDescent="0.3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5">
      <c r="A85" s="5" t="s">
        <v>10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5">
      <c r="A86" s="5" t="s">
        <v>11</v>
      </c>
      <c r="B86" s="5" t="s">
        <v>12</v>
      </c>
      <c r="C86" s="5" t="s">
        <v>1</v>
      </c>
      <c r="D86" s="5" t="s">
        <v>8</v>
      </c>
      <c r="E86" s="5" t="s">
        <v>17</v>
      </c>
      <c r="F86" s="5" t="s">
        <v>13</v>
      </c>
      <c r="G86" s="5" t="s">
        <v>6</v>
      </c>
      <c r="H86" s="5" t="s">
        <v>5</v>
      </c>
      <c r="I86" s="5" t="s">
        <v>3</v>
      </c>
      <c r="J86" s="5" t="s">
        <v>19</v>
      </c>
      <c r="K86" s="5" t="s">
        <v>20</v>
      </c>
      <c r="L86" s="5" t="s">
        <v>21</v>
      </c>
      <c r="M86" s="5" t="s">
        <v>22</v>
      </c>
      <c r="N86" s="5" t="s">
        <v>23</v>
      </c>
      <c r="O86" s="5" t="s">
        <v>24</v>
      </c>
      <c r="P86" s="5" t="s">
        <v>25</v>
      </c>
    </row>
    <row r="87" spans="1:16" x14ac:dyDescent="0.35">
      <c r="A87" s="6" t="str">
        <f>B73</f>
        <v>market for storage capacity, EV battery, with 2nd life</v>
      </c>
      <c r="B87" s="6">
        <v>1</v>
      </c>
      <c r="C87" s="6" t="s">
        <v>37</v>
      </c>
      <c r="D87" s="6" t="s">
        <v>64</v>
      </c>
      <c r="E87" s="6"/>
      <c r="F87" s="6"/>
      <c r="G87" s="6" t="s">
        <v>14</v>
      </c>
      <c r="H87" s="6" t="str">
        <f>B77</f>
        <v>electricity storage capacity</v>
      </c>
      <c r="I87" s="6" t="s">
        <v>16</v>
      </c>
      <c r="J87" s="6"/>
      <c r="K87" s="6"/>
      <c r="L87" s="6"/>
      <c r="M87" s="6"/>
      <c r="N87" s="6"/>
      <c r="O87" s="6"/>
      <c r="P87" s="6"/>
    </row>
    <row r="88" spans="1:16" x14ac:dyDescent="0.35">
      <c r="A88" s="6" t="str">
        <f>B45</f>
        <v>market for storage capacity, EV battery, without 2nd life</v>
      </c>
      <c r="B88" s="12" t="str">
        <f>"1-"&amp;A83</f>
        <v>1-energy_to_stationary</v>
      </c>
      <c r="C88" s="6" t="s">
        <v>37</v>
      </c>
      <c r="D88" s="6" t="s">
        <v>64</v>
      </c>
      <c r="E88" s="6"/>
      <c r="F88" s="6"/>
      <c r="G88" s="6" t="s">
        <v>15</v>
      </c>
      <c r="H88" s="6" t="str">
        <f>B49</f>
        <v>electricity storage capacity</v>
      </c>
      <c r="I88" s="6" t="s">
        <v>18</v>
      </c>
      <c r="J88" s="6"/>
      <c r="K88" s="6"/>
      <c r="L88" s="6"/>
      <c r="M88" s="6"/>
      <c r="N88" s="6"/>
      <c r="O88" s="6"/>
      <c r="P88" s="6"/>
    </row>
    <row r="89" spans="1:16" x14ac:dyDescent="0.35">
      <c r="B89" s="3"/>
    </row>
    <row r="90" spans="1:16" x14ac:dyDescent="0.35">
      <c r="A90" s="5" t="s">
        <v>0</v>
      </c>
      <c r="B90" s="5" t="s">
        <v>63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5">
      <c r="A91" s="6" t="s">
        <v>1</v>
      </c>
      <c r="B91" s="6" t="s">
        <v>37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5">
      <c r="A92" s="6" t="s">
        <v>2</v>
      </c>
      <c r="B92" s="6">
        <v>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5">
      <c r="A93" s="6" t="s">
        <v>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5">
      <c r="A94" s="6" t="s">
        <v>5</v>
      </c>
      <c r="B94" s="6" t="s">
        <v>45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5">
      <c r="A95" s="6" t="s">
        <v>6</v>
      </c>
      <c r="B95" s="6" t="s">
        <v>7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5">
      <c r="A96" s="6" t="s">
        <v>8</v>
      </c>
      <c r="B96" s="6" t="s">
        <v>64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5">
      <c r="A98" s="5" t="s">
        <v>27</v>
      </c>
      <c r="B98" s="9" t="s">
        <v>31</v>
      </c>
      <c r="C98" s="6"/>
      <c r="D98" s="6"/>
      <c r="E98" s="6"/>
      <c r="F98" s="6"/>
      <c r="G98" s="6"/>
      <c r="H98" s="6"/>
      <c r="I98" s="6"/>
      <c r="J98" s="5"/>
      <c r="K98" s="5"/>
      <c r="L98" s="5"/>
      <c r="M98" s="5"/>
      <c r="N98" s="5"/>
      <c r="O98" s="5"/>
      <c r="P98" s="5"/>
    </row>
    <row r="99" spans="1:16" x14ac:dyDescent="0.35">
      <c r="A99" s="8" t="s">
        <v>11</v>
      </c>
      <c r="B99" s="8" t="s">
        <v>12</v>
      </c>
      <c r="C99" s="8" t="s">
        <v>8</v>
      </c>
      <c r="D99" s="8" t="s">
        <v>26</v>
      </c>
      <c r="E99" s="8" t="s">
        <v>20</v>
      </c>
      <c r="F99" s="8" t="s">
        <v>21</v>
      </c>
      <c r="G99" s="8" t="s">
        <v>22</v>
      </c>
      <c r="H99" s="8" t="s">
        <v>23</v>
      </c>
      <c r="I99" s="8" t="s">
        <v>24</v>
      </c>
      <c r="J99" s="8" t="s">
        <v>25</v>
      </c>
      <c r="K99" s="6"/>
      <c r="L99" s="6"/>
      <c r="M99" s="6"/>
      <c r="N99" s="6"/>
      <c r="O99" s="6"/>
      <c r="P99" s="6"/>
    </row>
    <row r="100" spans="1:16" x14ac:dyDescent="0.35">
      <c r="A100" s="10" t="s">
        <v>47</v>
      </c>
      <c r="B100" s="10">
        <v>0.5</v>
      </c>
      <c r="C100" s="10" t="s">
        <v>28</v>
      </c>
      <c r="D100" s="11" t="s">
        <v>59</v>
      </c>
      <c r="E100" s="10">
        <v>3</v>
      </c>
      <c r="F100" s="10">
        <f>B100</f>
        <v>0.5</v>
      </c>
      <c r="G100" s="10">
        <v>0.25</v>
      </c>
      <c r="H100" s="10"/>
      <c r="I100" s="10">
        <v>0.05</v>
      </c>
      <c r="J100" s="10">
        <v>1</v>
      </c>
      <c r="K100" s="6"/>
      <c r="L100" s="6"/>
      <c r="M100" s="6"/>
      <c r="N100" s="6"/>
      <c r="O100" s="6"/>
      <c r="P100" s="6"/>
    </row>
    <row r="101" spans="1:16" x14ac:dyDescent="0.3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35">
      <c r="A102" s="5" t="s">
        <v>10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35">
      <c r="A103" s="5" t="s">
        <v>11</v>
      </c>
      <c r="B103" s="5" t="s">
        <v>12</v>
      </c>
      <c r="C103" s="5" t="s">
        <v>1</v>
      </c>
      <c r="D103" s="5" t="s">
        <v>8</v>
      </c>
      <c r="E103" s="5" t="s">
        <v>17</v>
      </c>
      <c r="F103" s="5" t="s">
        <v>13</v>
      </c>
      <c r="G103" s="5" t="s">
        <v>6</v>
      </c>
      <c r="H103" s="5" t="s">
        <v>5</v>
      </c>
      <c r="I103" s="5" t="s">
        <v>3</v>
      </c>
      <c r="J103" s="5" t="s">
        <v>19</v>
      </c>
      <c r="K103" s="5" t="s">
        <v>20</v>
      </c>
      <c r="L103" s="5" t="s">
        <v>21</v>
      </c>
      <c r="M103" s="5" t="s">
        <v>22</v>
      </c>
      <c r="N103" s="5" t="s">
        <v>23</v>
      </c>
      <c r="O103" s="5" t="s">
        <v>24</v>
      </c>
      <c r="P103" s="5" t="s">
        <v>25</v>
      </c>
    </row>
    <row r="104" spans="1:16" x14ac:dyDescent="0.35">
      <c r="A104" s="6" t="str">
        <f>B90</f>
        <v>remanufacturing of EV battery</v>
      </c>
      <c r="B104" s="6">
        <f>160000/160000</f>
        <v>1</v>
      </c>
      <c r="C104" s="6" t="s">
        <v>37</v>
      </c>
      <c r="D104" s="6" t="s">
        <v>64</v>
      </c>
      <c r="E104" s="6"/>
      <c r="F104" s="6"/>
      <c r="G104" s="6" t="s">
        <v>14</v>
      </c>
      <c r="H104" s="6" t="str">
        <f>B94</f>
        <v>remanufactured battery</v>
      </c>
      <c r="I104" s="6" t="s">
        <v>16</v>
      </c>
      <c r="J104" s="6"/>
      <c r="K104" s="6"/>
      <c r="L104" s="6"/>
      <c r="M104" s="6"/>
      <c r="N104" s="6"/>
      <c r="O104" s="6"/>
      <c r="P104" s="6"/>
    </row>
    <row r="105" spans="1:16" x14ac:dyDescent="0.35">
      <c r="A105" s="6" t="s">
        <v>46</v>
      </c>
      <c r="B105" s="10">
        <f>B100</f>
        <v>0.5</v>
      </c>
      <c r="C105" s="6" t="s">
        <v>62</v>
      </c>
      <c r="D105" s="6" t="s">
        <v>64</v>
      </c>
      <c r="E105" s="6" t="s">
        <v>33</v>
      </c>
      <c r="F105" s="6"/>
      <c r="G105" s="6" t="s">
        <v>15</v>
      </c>
      <c r="H105" s="6" t="s">
        <v>48</v>
      </c>
      <c r="I105" s="6" t="s">
        <v>18</v>
      </c>
      <c r="J105" s="10" t="s">
        <v>47</v>
      </c>
      <c r="K105" s="6"/>
      <c r="L105" s="6"/>
      <c r="M105" s="6"/>
      <c r="N105" s="6"/>
      <c r="O105" s="6"/>
      <c r="P105" s="6"/>
    </row>
    <row r="106" spans="1:16" x14ac:dyDescent="0.35">
      <c r="A106" s="6" t="s">
        <v>36</v>
      </c>
      <c r="B106" s="6">
        <v>0.112</v>
      </c>
      <c r="C106" s="6" t="s">
        <v>37</v>
      </c>
      <c r="D106" s="6" t="s">
        <v>34</v>
      </c>
      <c r="E106" s="6" t="s">
        <v>33</v>
      </c>
      <c r="F106" s="6"/>
      <c r="G106" s="6" t="s">
        <v>15</v>
      </c>
      <c r="H106" s="6" t="s">
        <v>35</v>
      </c>
      <c r="I106" s="6" t="s">
        <v>18</v>
      </c>
      <c r="J106" s="6"/>
      <c r="K106" s="6"/>
      <c r="L106" s="6"/>
      <c r="M106" s="6"/>
      <c r="N106" s="6"/>
      <c r="O106" s="6"/>
      <c r="P106" s="6"/>
    </row>
    <row r="107" spans="1:16" x14ac:dyDescent="0.35">
      <c r="A107" s="6" t="s">
        <v>39</v>
      </c>
      <c r="B107" s="6">
        <v>0.21149999999999999</v>
      </c>
      <c r="C107" s="6" t="s">
        <v>37</v>
      </c>
      <c r="D107" s="6" t="s">
        <v>34</v>
      </c>
      <c r="E107" s="6" t="s">
        <v>33</v>
      </c>
      <c r="F107" s="6"/>
      <c r="G107" s="6" t="s">
        <v>15</v>
      </c>
      <c r="H107" s="6" t="s">
        <v>38</v>
      </c>
      <c r="I107" s="6" t="s">
        <v>18</v>
      </c>
      <c r="J107" s="6"/>
      <c r="K107" s="6"/>
      <c r="L107" s="6"/>
      <c r="M107" s="6"/>
      <c r="N107" s="6"/>
      <c r="O107" s="6"/>
      <c r="P107" s="6"/>
    </row>
    <row r="108" spans="1:16" x14ac:dyDescent="0.35">
      <c r="A108" s="6" t="s">
        <v>42</v>
      </c>
      <c r="B108" s="6">
        <v>1.9900000000000001E-2</v>
      </c>
      <c r="C108" s="6" t="s">
        <v>37</v>
      </c>
      <c r="D108" s="6" t="s">
        <v>34</v>
      </c>
      <c r="E108" s="6" t="s">
        <v>33</v>
      </c>
      <c r="F108" s="6"/>
      <c r="G108" s="6" t="s">
        <v>15</v>
      </c>
      <c r="H108" s="6" t="s">
        <v>41</v>
      </c>
      <c r="I108" s="6" t="s">
        <v>18</v>
      </c>
      <c r="J108" s="6"/>
      <c r="K108" s="6"/>
      <c r="L108" s="6"/>
      <c r="M108" s="6"/>
      <c r="N108" s="6"/>
      <c r="O108" s="6"/>
      <c r="P108" s="6"/>
    </row>
    <row r="109" spans="1:16" x14ac:dyDescent="0.35">
      <c r="A109" s="6" t="s">
        <v>44</v>
      </c>
      <c r="B109" s="6">
        <v>0.19320000000000001</v>
      </c>
      <c r="C109" s="6" t="s">
        <v>37</v>
      </c>
      <c r="D109" s="6" t="s">
        <v>34</v>
      </c>
      <c r="E109" s="6" t="s">
        <v>33</v>
      </c>
      <c r="F109" s="6"/>
      <c r="G109" s="6" t="s">
        <v>15</v>
      </c>
      <c r="H109" s="6" t="s">
        <v>43</v>
      </c>
      <c r="I109" s="6" t="s">
        <v>18</v>
      </c>
      <c r="J109" s="6"/>
      <c r="K109" s="6"/>
      <c r="L109" s="6"/>
      <c r="M109" s="6"/>
      <c r="N109" s="6"/>
      <c r="O109" s="6"/>
      <c r="P109" s="6"/>
    </row>
    <row r="110" spans="1:16" x14ac:dyDescent="0.35">
      <c r="B1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2024-11-14T20:14:02Z</dcterms:modified>
</cp:coreProperties>
</file>