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A65336C7-DDA1-C244-9BF5-71DE7F09D2FA}" xr6:coauthVersionLast="47" xr6:coauthVersionMax="47" xr10:uidLastSave="{00000000-0000-0000-0000-000000000000}"/>
  <bookViews>
    <workbookView xWindow="31900" yWindow="-760" windowWidth="30240" windowHeight="18880" xr2:uid="{CF516D2F-FFD4-214F-BF62-5C2F0868DC96}"/>
  </bookViews>
  <sheets>
    <sheet name="hydrogen boiler" sheetId="1" r:id="rId1"/>
  </sheets>
  <definedNames>
    <definedName name="_xlnm._FilterDatabase" localSheetId="0" hidden="1">'hydrogen boiler'!$A$1:$W$93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5" i="1" l="1"/>
  <c r="A229" i="1"/>
  <c r="A193" i="1" l="1"/>
  <c r="B146" i="1"/>
  <c r="B128" i="1"/>
  <c r="B111" i="1"/>
  <c r="B91" i="1"/>
  <c r="B74" i="1"/>
  <c r="B58" i="1"/>
  <c r="B38" i="1"/>
</calcChain>
</file>

<file path=xl/sharedStrings.xml><?xml version="1.0" encoding="utf-8"?>
<sst xmlns="http://schemas.openxmlformats.org/spreadsheetml/2006/main" count="1721" uniqueCount="182">
  <si>
    <t>Activity</t>
  </si>
  <si>
    <t>comment</t>
  </si>
  <si>
    <t>source</t>
  </si>
  <si>
    <t>Sacchi, R. and Bauer, C. LCA of Power-to-X processes and applications in the residential sector. Paul Scherrer Institut, 2023.</t>
  </si>
  <si>
    <t>location</t>
  </si>
  <si>
    <t>reference product</t>
  </si>
  <si>
    <t>hydrogen, gaseous, from pipeline</t>
  </si>
  <si>
    <t>unit</t>
  </si>
  <si>
    <t>kilogram</t>
  </si>
  <si>
    <t>hydrogen</t>
  </si>
  <si>
    <t>electricity</t>
  </si>
  <si>
    <t>Exchanges</t>
  </si>
  <si>
    <t>name</t>
  </si>
  <si>
    <t>amount</t>
  </si>
  <si>
    <t>categories</t>
  </si>
  <si>
    <t>type</t>
  </si>
  <si>
    <t>tag</t>
  </si>
  <si>
    <t>uncertainty type</t>
  </si>
  <si>
    <t>loc</t>
  </si>
  <si>
    <t>u1</t>
  </si>
  <si>
    <t>u2</t>
  </si>
  <si>
    <t>u3</t>
  </si>
  <si>
    <t>u4</t>
  </si>
  <si>
    <t>u5</t>
  </si>
  <si>
    <t>u6</t>
  </si>
  <si>
    <t>ub</t>
  </si>
  <si>
    <t>scale</t>
  </si>
  <si>
    <t>negative</t>
  </si>
  <si>
    <t>production</t>
  </si>
  <si>
    <t>technosphere</t>
  </si>
  <si>
    <t>Hydrogen input.</t>
  </si>
  <si>
    <t>Hydrogen leak.</t>
  </si>
  <si>
    <t>pipeline, hydrogen, low pressure distribution network</t>
  </si>
  <si>
    <t>kilometer</t>
  </si>
  <si>
    <t>pipeline, for hydrogen distribution</t>
  </si>
  <si>
    <t>infrastructure</t>
  </si>
  <si>
    <t>0.22 Mton of hydrogen circulated over the pipeline's lifetime. Mass flow of 0.19 kg/second.</t>
  </si>
  <si>
    <t>pipeline, hydrogen, high pressure transmission network</t>
  </si>
  <si>
    <t>pipeline, for hydrogen transmission</t>
  </si>
  <si>
    <t>124.81 Mton of hydrogen circulated over the pipeline's lifetime. Mass flow of 108.34 kg/second.</t>
  </si>
  <si>
    <t>compressor assembly for transmission hydrogen pipeline</t>
  </si>
  <si>
    <t>RER</t>
  </si>
  <si>
    <t>compressor, for hydrogen transmission</t>
  </si>
  <si>
    <t>Hydrogen compressor for transmission pipeline.</t>
  </si>
  <si>
    <t>geological hydrogen storage</t>
  </si>
  <si>
    <t>hydrogen storage</t>
  </si>
  <si>
    <t>Geological cavity to store hydrogen. 30% of the supplied amount is stored.</t>
  </si>
  <si>
    <t/>
  </si>
  <si>
    <t>kilowatt hour</t>
  </si>
  <si>
    <t>electricity, low voltage</t>
  </si>
  <si>
    <t>To compress the H2 before and during transmission.</t>
  </si>
  <si>
    <t>To compress the H2 before storage.</t>
  </si>
  <si>
    <t>To compress the H2 before and during distribution.</t>
  </si>
  <si>
    <t>Hydrogen</t>
  </si>
  <si>
    <t>air</t>
  </si>
  <si>
    <t>biosphere</t>
  </si>
  <si>
    <t>emissions</t>
  </si>
  <si>
    <t>Hydrogen leaks. Equal to losses.</t>
  </si>
  <si>
    <t>database</t>
  </si>
  <si>
    <t>market for gas boiler</t>
  </si>
  <si>
    <t>GLO</t>
  </si>
  <si>
    <t>gas boiler</t>
  </si>
  <si>
    <t>1/(Total cap. (input-related) [kW] * lifetime [y] * annual operation [h] * 3.6 [MJ/kWh])</t>
  </si>
  <si>
    <t>market for chimney</t>
  </si>
  <si>
    <t>meter</t>
  </si>
  <si>
    <t>chimney</t>
  </si>
  <si>
    <t>To evacuate the flue gases.</t>
  </si>
  <si>
    <t>1/(Total cap. (input-related) [kW] * lifetime [y] * annual operation [h] * 1 or 3.6 [MJ/kWh])*allocation factor</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</si>
  <si>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</si>
  <si>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Assumes 80000 hours of lifetime. Life Cycle Inventories of new CHP systems. Data v2.0 (2007). Alex Primas, Basler &amp; Hofmann, Zurich. 1/(Total cap. (input-related) [kW] * lifetime [y] * annual operation [h] * 1 or 3.6 [MJ/kWh])*allocation factor</t>
  </si>
  <si>
    <t>maintenance, solid oxide fuel cell 125kW electrical, future</t>
  </si>
  <si>
    <t>maintenance, solid oxide fuel cell, 125kW electrical, future</t>
  </si>
  <si>
    <t>To operate the boiler.</t>
  </si>
  <si>
    <t>market for lubricating oil</t>
  </si>
  <si>
    <t>lubricating oil</t>
  </si>
  <si>
    <t>others</t>
  </si>
  <si>
    <t>market for waste mineral oil</t>
  </si>
  <si>
    <t>waste mineral oil</t>
  </si>
  <si>
    <t>market for tap water</t>
  </si>
  <si>
    <t>tap water</t>
  </si>
  <si>
    <t>Hydrogen input. 1 [MJ H2]/120 [MJ/kg H2]/ eff.(th)</t>
  </si>
  <si>
    <t>hydrogen loss makeup</t>
  </si>
  <si>
    <t>((1+storage loss)*(1+use loss)-1)*hydrogen input</t>
  </si>
  <si>
    <t>Water</t>
  </si>
  <si>
    <t>9kg of water produced per kg of H2 combusted.</t>
  </si>
  <si>
    <t>Nitrogen oxides</t>
  </si>
  <si>
    <t>Based on Greenstar 8000 Hydrogen-Ready specifications (25mg NOx/kWh).</t>
  </si>
  <si>
    <t>Hydrogen leakage.</t>
  </si>
  <si>
    <t>heat, residential, by combustion of hydrogen using boiler, distributed by pipeline, produced by Electrolysis, PEM using electricity from grid</t>
  </si>
  <si>
    <t>This dataset represents the supply of 1 megajoule of heat in a residence, by hydrogen combustion in a boiler. The hydrogen is produced by  Electrolysis, PEM, with electricity from grid as feedstock. Heat conversion efficiency [% LHV input]: 111%. LHV [MJ/kg]: 120. Market price [Euro/MJ]: 0.0266666666666667. Synthesis efficiency [% LHV input]: 0%. Total cap. Input-related [kW]: 14.954954954955. CO2 biogenic share [%]: 0%. Power [kW]: 16.6. Lifetime [years]: 20. Annual operation [hours]: 2100. Allocation factor: 1. On-site storage loss [%]: 0. Use loss [%]: 0.5. For more information, refer to: Sacchi, R. and Bauer, C. LCA of Power-to-X processes and applications in the residential sector. Paul Scherrer Institut, 2023.</t>
  </si>
  <si>
    <t>heat, from residential heating system</t>
  </si>
  <si>
    <t>megajoule</t>
  </si>
  <si>
    <t>heat and power co-generation unit construction, 160kW electrical, common components for heat+electricity</t>
  </si>
  <si>
    <t>heat and power co-generation unit, 160kW electrical, common components for heat+electricity</t>
  </si>
  <si>
    <t>heat and power co-generation unit construction, 160kW electrical, components for electricity only</t>
  </si>
  <si>
    <t>heat and power co-generation unit, 160kW electrical, components for electricity only</t>
  </si>
  <si>
    <t>heat and power co-generation unit construction, 160kW electrical, components for heat only</t>
  </si>
  <si>
    <t>heat and power co-generation unit, 160kW electrical, components for heat only</t>
  </si>
  <si>
    <t>fuel cell system assembly, 1 kWe, proton exchange membrane (PEM)</t>
  </si>
  <si>
    <t>fuel cell system, 1 kWe, proton exchange membrane (PEM)</t>
  </si>
  <si>
    <t>fuel cell production, stack solid oxide, 125kW electrical, future</t>
  </si>
  <si>
    <t>fuel cell, stack solid oxide, 125kW electrical, future</t>
  </si>
  <si>
    <t>heat, residential, by combustion of hydrogen using CHP, allocated by exergy, distributed by pipeline, produced by Electrolysis, PEM using electricity from grid</t>
  </si>
  <si>
    <t>This dataset represents the supply of 1 megajoule of heat in a residence, by hydrogen combustion in a CHP. The hydrogen is produced by  Electrolysis, PEM, with electricity from grid as feedstock. Heat conversion efficiency [% LHV input]: 41.7%. LHV [MJ/kg]: 120. Market price [Euro/MJ]: 0.0266666666666667. Synthesis efficiency [% LHV input]: 0%. Total cap. Input-related [kW]: 443.896424167694. CO2 biogenic share [%]: 0%. Power [kW]: 200. Lifetime [years]: 19.5121951219512. Annual operation [hours]: 4100. Allocation factor: 0.0832162585012293. On-site storage loss [%]: 0. Use loss [%]: 0.5. For more information, refer to: Sacchi, R. and Bauer, C. LCA of Power-to-X processes and applications in the residential sector. Paul Scherrer Institut, 2023.</t>
  </si>
  <si>
    <t>heat, residential, by conversion of hydrogen using fuel cell, PEM, allocated by exergy, distributed by pipeline, produced by Electrolysis, PEM using electricity from grid</t>
  </si>
  <si>
    <t>This dataset represents the supply of 1 megajoule of heat in a residence, by hydrogen conversion in a fuel cell, PEM. The hydrogen is produced by  Electrolysis, PEM, with electricity from grid as feedstock. Heat conversion efficiency [% LHV input]: 50%. LHV [MJ/kg]: 120. Market price [Euro/MJ]: 0.0266666666666667. Synthesis efficiency [% LHV input]: 0%. Total cap. Input-related [kW]: 2.73684210526316. CO2 biogenic share [%]: 0%. Power [kW]: 1.6. Lifetime [years]: 4.8780487804878. Annual operation [hours]: 4100. Allocation factor: 0.123336767415877. On-site storage loss [%]: 0. Use loss [%]: 0.56. For more information, refer to: Sacchi, R. and Bauer, C. LCA of Power-to-X processes and applications in the residential sector. Paul Scherrer Institut, 2023.</t>
  </si>
  <si>
    <t>heat, residential, by conversion of hydrogen using fuel cell, SOFC, allocated by exergy, distributed by pipeline, produced by Electrolysis, PEM using electricity from grid</t>
  </si>
  <si>
    <t>This dataset represents the supply of 1 megajoule of heat in a residence, by hydrogen conversion in a fuel cell, SOFC. The hydrogen is produced by  Electrolysis, PEM, with electricity from grid as feedstock. Heat conversion efficiency [% LHV input]: 33%. LHV [MJ/kg]: 120. Market price [Euro/MJ]: 0.0266666666666667. Synthesis efficiency [% LHV input]: 0%. Total cap. Input-related [kW]: 268.75. CO2 biogenic share [%]: 0%. Power [kW]: 90. Lifetime [years]: 19.5121951219512. Annual operation [hours]: 4100. Allocation factor: 0.0816448898448893. On-site storage loss [%]: 0. Use loss [%]: 0.56. For more information, refer to: Sacchi, R. and Bauer, C. LCA of Power-to-X processes and applications in the residential sector. Paul Scherrer Institut, 2023.</t>
  </si>
  <si>
    <t>residential heating with hydrogen</t>
  </si>
  <si>
    <t>market group for electricity, low voltage</t>
  </si>
  <si>
    <t>Europe without Switzerland</t>
  </si>
  <si>
    <t>CH</t>
  </si>
  <si>
    <t>cubic meter</t>
  </si>
  <si>
    <t>hydrogen supply, distributed by pipeline</t>
  </si>
  <si>
    <t>market for hydrogen, gaseous</t>
  </si>
  <si>
    <t>hydrogen, gaseous</t>
  </si>
  <si>
    <t>This dataset represents the supply of 1 kilogram of hydrogen. The hydrogen is distributed by pipeline over 250 km to the regional storage (Geological cavity) and transported another 250 km to the consumer.  The hydrogen represents the market average for the region. Transmission loss [% output]: 0.0007125%. Regional storage loss [% output]: 0.69.  Arrives at 30 bar of pressure. For more information, refer to: Sacchi, R. and Bauer, C. LCA of Power-to-X processes and applications in the residential sector. Paul Scherrer Institut, 2023.</t>
  </si>
  <si>
    <t>input type</t>
  </si>
  <si>
    <t>dataset name</t>
  </si>
  <si>
    <t>simapro category</t>
  </si>
  <si>
    <t>Energy/Heat/Synthetic/Transformation</t>
  </si>
  <si>
    <t>CHP heat+elec</t>
  </si>
  <si>
    <t>CHP - heat</t>
  </si>
  <si>
    <t>CHP - elec</t>
  </si>
  <si>
    <t>stationary PEMFC</t>
  </si>
  <si>
    <t>stationary SOFC</t>
  </si>
  <si>
    <t>AEC electrolyzer - grid</t>
  </si>
  <si>
    <t>electricity, residential, by combustion of hydrogen using CHP, allocated by exergy, distributed by pipeline, produced by Electrolysis, PEM using electricity from grid</t>
  </si>
  <si>
    <t>This dataset represents the supply of 1 kilowatt hour of electricity in a residence, by hydrogen combustion in a CHP. The hydrogen is produced by  Electrolysis, PEM, with electricity from grid as feedstock. Electricity conversion efficiency [% LHV input]: 39.4%. LHV [kWh/kg]: 33.3333333333333. Market price [Euro/MJ]: 0.0266666666666667. Synthesis efficiency [% LHV input]: 0%. Total cap. Input-related [kW]: 443.896424167694. CO2 biogenic share [%]: 0%. Power [kW]: 200. Lifetime [years]: 19.5121951219512. Annual operation [hours]: 4100. Allocation factor: 0.916783741498771. On-site storage loss [%]: 0. Use loss [%]: 0.5. For more information, refer to: Sacchi, R. and Bauer, C. LCA of Power-to-X processes and applications in the residential sector. Paul Scherrer Institut, 2023.</t>
  </si>
  <si>
    <t>electricity, from residential heating system</t>
  </si>
  <si>
    <t>electricity, residential, by conversion of hydrogen using fuel cell, PEM, allocated by exergy, distributed by pipeline, produced by Electrolysis, PEM using electricity from grid</t>
  </si>
  <si>
    <t>This dataset represents the supply of 1 kilowatt hour of electricity in a residence, by hydrogen conversion in a fuel cell, PEM. The hydrogen is produced by  Electrolysis, PEM, with electricity from grid as feedstock. Electricity conversion efficiency [% LHV input]: 45%. LHV [kWh/kg]: 33.3333333333333. Market price [Euro/MJ]: 0.0266666666666667. Synthesis efficiency [% LHV input]: 0%. Total cap. Input-related [kW]: 2.73684210526316. CO2 biogenic share [%]: 0%. Power [kW]: 1.6. Lifetime [years]: 4.8780487804878. Annual operation [hours]: 4100. Allocation factor: 0.876663232584123. On-site storage loss [%]: 0. Use loss [%]: 0.56. For more information, refer to: Sacchi, R. and Bauer, C. LCA of Power-to-X processes and applications in the residential sector. Paul Scherrer Institut, 2023.</t>
  </si>
  <si>
    <t>electricity, residential, by conversion of hydrogen using fuel cell, SOFC, allocated by exergy, distributed by pipeline, produced by Electrolysis, PEM using electricity from grid</t>
  </si>
  <si>
    <t>This dataset represents the supply of 1 kilowatt hour of electricity in a residence, by hydrogen conversion in a fuel cell, SOFC. The hydrogen is produced by  Electrolysis, PEM, with electricity from grid as feedstock. Electricity conversion efficiency [% LHV input]: 47%. LHV [kWh/kg]: 33.3333333333333. Market price [Euro/MJ]: 0.0266666666666667. Synthesis efficiency [% LHV input]: 0%. Total cap. Input-related [kW]: 268.75. CO2 biogenic share [%]: 0%. Power [kW]: 90. Lifetime [years]: 19.5121951219512. Annual operation [hours]: 4100. Allocation factor: 0.918355110155111. On-site storage loss [%]: 0. Use loss [%]: 0.56. For more information, refer to: Sacchi, R. and Bauer, C. LCA of Power-to-X processes and applications in the residential sector. Paul Scherrer Institut, 2023.</t>
  </si>
  <si>
    <t>heat, residential, by combustion of synthetic natural gas from catalytic methanation using boiler, distributed by pipeline, produced by Electrolysis, PEM using electricity from grid and carbon sourced from DAC</t>
  </si>
  <si>
    <t>This dataset represents the supply of 1 megajoule of heat in a residence, by synthetic natural gas from catalytic methanation combustion in a boiler.  The synthetic natural gas from catalytic methanation is produced by  Electrolysis, PEM, with electricity from grid as feedstock. The carbon is sourced from DAC.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</si>
  <si>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1/(Cap. [kW] * lifetime [y] * annual operation [h] * 3.6 [MJ/kWh])</t>
  </si>
  <si>
    <t>grid electricity</t>
  </si>
  <si>
    <t>synthetic natural gas</t>
  </si>
  <si>
    <t>Methane input. 1 [MJ SNG]/ 47.5 [MJ/kg SNG]/ eff.(th)</t>
  </si>
  <si>
    <t>SNG biological - w CO2 from DAC</t>
  </si>
  <si>
    <t>Acetaldehyde</t>
  </si>
  <si>
    <t>air::urban air close to ground</t>
  </si>
  <si>
    <t>Adapted from "heat production, biomethane, at boiler condensing modulating &lt;100kW"</t>
  </si>
  <si>
    <t>Acetic acid</t>
  </si>
  <si>
    <t>Benzene</t>
  </si>
  <si>
    <t>Benzo(a)pyrene</t>
  </si>
  <si>
    <t>Carbon dioxide, fossil</t>
  </si>
  <si>
    <t>Carbon dioxide, non-fossil</t>
  </si>
  <si>
    <t>Carbon monoxide, non-fossil</t>
  </si>
  <si>
    <t>Dinitrogen monoxide</t>
  </si>
  <si>
    <t>Dioxins, measured as 2,3,7,8-tetrachlorodibenzo-p-dioxin</t>
  </si>
  <si>
    <t>Formaldehyde</t>
  </si>
  <si>
    <t>Mercury II</t>
  </si>
  <si>
    <t>Methane, non-fossil</t>
  </si>
  <si>
    <t>Methane, fossil</t>
  </si>
  <si>
    <t>PAH, polycyclic aromatic hydrocarbons</t>
  </si>
  <si>
    <t>Particulate Matter, &lt; 2.5 um</t>
  </si>
  <si>
    <t>Pentane</t>
  </si>
  <si>
    <t>Propionic acid</t>
  </si>
  <si>
    <t>Sulfur dioxide</t>
  </si>
  <si>
    <t>Toluene</t>
  </si>
  <si>
    <t>Nitrate</t>
  </si>
  <si>
    <t>water::surface water</t>
  </si>
  <si>
    <t>Nitrite</t>
  </si>
  <si>
    <t>Sulfate</t>
  </si>
  <si>
    <t>Sulfite</t>
  </si>
  <si>
    <t>methane, from electrochemical methanation, with carbon from atmosphere</t>
  </si>
  <si>
    <t>methane, from electrochemical methanation</t>
  </si>
  <si>
    <t>heat, residential, by combustion of coal-based natural gas using boiler, distributed by pipeline</t>
  </si>
  <si>
    <t>methane, synthetic, gaseous, 5 bar, from coal-based hydrogen, at fuelling station</t>
  </si>
  <si>
    <t>methane, high pressure</t>
  </si>
  <si>
    <t>Carbon monoxide, fossil</t>
  </si>
  <si>
    <t>heat, residential, by combustion of biomethane using boiler, distributed by pipeline</t>
  </si>
  <si>
    <t>biomethane, gaseous, 5 bar, from sewage sludge fermentation, at fuelling station</t>
  </si>
  <si>
    <t>biomethane, high pressure</t>
  </si>
  <si>
    <t>heat, residential, by combustion of liquefied petroleum gas using boiler, distributed by pipeline</t>
  </si>
  <si>
    <t>This dataset represents the supply of 1 megajoule of heat in a residence, by coal-based natural gas combustion in a boiler.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</si>
  <si>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This dataset represents the supply of 1 megajoule of heat in a residence, by biomethane methanation combustion in a boiler.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</si>
  <si>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This dataset represents the supply of 1 megajoule of heat in a residence, by LPG combustion in a boiler. Assumptions and perforances of a natural gas boiler used.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</si>
  <si>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market for liquefied petroleum gas</t>
  </si>
  <si>
    <t>liquefied petroleum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</si>
</sst>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 x14ac:knownFonts="1">
    <font>
      <sz val="12"/>
      <color theme="1"/>
      <name val="Calibri"/>
      <family val="2"/>
      <scheme val="minor"/>
    </font>
    <font>
      <b/>
      <sz val="12"/>
      <color theme="1"/>
      <name val="Calibri"/>
      <family val="2"/>
      <scheme val="minor"/>
    </font>
    <font>
      <b/>
      <sz val="12"/>
      <color rgb="FF000000"/>
      <name val="Calibri"/>
      <family val="2"/>
    </font>
    <font>
      <sz val="12"/>
      <color theme="1"/>
      <name val="Calibri"/>
      <family val="2"/>
    </font>
    <font>
      <b/>
      <sz val="11"/>
      <color rgb="FF000000"/>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3" fillId="0" borderId="0" xfId="0" applyFont="1" applyAlignment="1">
      <alignment horizontal="left"/>
    </xf>
    <xf numFmtId="0" fontId="4" fillId="0" borderId="0" xfId="0" applyFont="1"/>
    <xf numFmtId="11" fontId="3" fillId="0" borderId="0" xfId="0" applyNumberFormat="1" applyFont="1" applyAlignment="1">
      <alignment horizontal="left"/>
    </xf>
    <xf numFmtId="164" fontId="3" fillId="0" borderId="0" xfId="0" applyNumberFormat="1" applyFont="1"/>
    <xf numFmtId="165" fontId="3" fillId="0" borderId="0" xfId="0" applyNumberFormat="1"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A153-E6EA-3E4B-BE1A-EC0443996927}">
  <dimension ref="A1:W292"/>
  <sheetViews>
    <sheetView tabSelected="1" topLeftCell="A252" workbookViewId="0">
      <selection activeCell="C269" sqref="C269"/>
    </sheetView>
  </sheetViews>
  <sheetFormatPr baseColWidth="10" defaultRowHeight="16" x14ac:dyDescent="0.2"/>
  <cols>
    <col min="1" max="1" width="80" customWidth="1"/>
    <col min="2" max="2" width="12.6640625" customWidth="1"/>
    <col min="7" max="7" width="26.5" customWidth="1"/>
    <col min="9" max="9" width="28.33203125" customWidth="1"/>
  </cols>
  <sheetData>
    <row r="1" spans="1:23" x14ac:dyDescent="0.2">
      <c r="A1" s="1" t="s">
        <v>58</v>
      </c>
      <c r="B1" s="1" t="s">
        <v>108</v>
      </c>
    </row>
    <row r="4" spans="1:23" x14ac:dyDescent="0.2">
      <c r="A4" s="1" t="s">
        <v>0</v>
      </c>
      <c r="B4" s="1" t="s">
        <v>113</v>
      </c>
    </row>
    <row r="5" spans="1:23" x14ac:dyDescent="0.2">
      <c r="A5" t="s">
        <v>1</v>
      </c>
      <c r="B5" t="s">
        <v>116</v>
      </c>
    </row>
    <row r="6" spans="1:23" x14ac:dyDescent="0.2">
      <c r="A6" t="s">
        <v>2</v>
      </c>
      <c r="B6" t="s">
        <v>3</v>
      </c>
    </row>
    <row r="7" spans="1:23" x14ac:dyDescent="0.2">
      <c r="A7" t="s">
        <v>4</v>
      </c>
      <c r="B7" t="s">
        <v>60</v>
      </c>
    </row>
    <row r="8" spans="1:23" x14ac:dyDescent="0.2">
      <c r="A8" t="s">
        <v>5</v>
      </c>
      <c r="B8" t="s">
        <v>6</v>
      </c>
    </row>
    <row r="9" spans="1:23" x14ac:dyDescent="0.2">
      <c r="A9" t="s">
        <v>7</v>
      </c>
      <c r="B9" t="s">
        <v>8</v>
      </c>
    </row>
    <row r="10" spans="1:23" x14ac:dyDescent="0.2">
      <c r="A10" s="1" t="s">
        <v>11</v>
      </c>
      <c r="B10" s="1"/>
      <c r="C10" s="1"/>
      <c r="D10" s="1"/>
      <c r="E10" s="1"/>
      <c r="F10" s="1"/>
      <c r="G10" s="1"/>
      <c r="H10" s="1"/>
      <c r="I10" s="1"/>
      <c r="J10" s="1"/>
      <c r="K10" s="1"/>
      <c r="L10" s="1"/>
      <c r="M10" s="1"/>
      <c r="N10" s="1"/>
      <c r="O10" s="1"/>
      <c r="P10" s="1"/>
      <c r="Q10" s="1"/>
      <c r="R10" s="1"/>
      <c r="S10" s="1"/>
      <c r="T10" s="1"/>
      <c r="U10" s="1"/>
      <c r="V10" s="1"/>
      <c r="W10" s="1"/>
    </row>
    <row r="11" spans="1:23" x14ac:dyDescent="0.2">
      <c r="A11" s="1" t="s">
        <v>12</v>
      </c>
      <c r="B11" s="1" t="s">
        <v>13</v>
      </c>
      <c r="C11" s="1" t="s">
        <v>7</v>
      </c>
      <c r="D11" s="1" t="s">
        <v>14</v>
      </c>
      <c r="E11" s="1" t="s">
        <v>4</v>
      </c>
      <c r="F11" s="1" t="s">
        <v>15</v>
      </c>
      <c r="G11" s="1" t="s">
        <v>5</v>
      </c>
      <c r="H11" s="1" t="s">
        <v>16</v>
      </c>
      <c r="I11" s="1" t="s">
        <v>1</v>
      </c>
      <c r="J11" s="1" t="s">
        <v>17</v>
      </c>
      <c r="K11" s="1" t="s">
        <v>18</v>
      </c>
      <c r="L11" s="1" t="s">
        <v>19</v>
      </c>
      <c r="M11" s="1" t="s">
        <v>20</v>
      </c>
      <c r="N11" s="1" t="s">
        <v>21</v>
      </c>
      <c r="O11" s="1" t="s">
        <v>22</v>
      </c>
      <c r="P11" s="1" t="s">
        <v>23</v>
      </c>
      <c r="Q11" s="1" t="s">
        <v>24</v>
      </c>
      <c r="R11" s="1" t="s">
        <v>25</v>
      </c>
      <c r="S11" s="1" t="s">
        <v>26</v>
      </c>
      <c r="T11" s="1" t="s">
        <v>27</v>
      </c>
      <c r="U11" s="1"/>
    </row>
    <row r="12" spans="1:23" x14ac:dyDescent="0.2">
      <c r="A12" t="s">
        <v>113</v>
      </c>
      <c r="B12">
        <v>1</v>
      </c>
      <c r="C12" t="s">
        <v>8</v>
      </c>
      <c r="E12" t="s">
        <v>60</v>
      </c>
      <c r="F12" t="s">
        <v>28</v>
      </c>
      <c r="G12" t="s">
        <v>6</v>
      </c>
    </row>
    <row r="13" spans="1:23" x14ac:dyDescent="0.2">
      <c r="A13" t="s">
        <v>114</v>
      </c>
      <c r="B13">
        <v>1</v>
      </c>
      <c r="C13" t="s">
        <v>8</v>
      </c>
      <c r="E13" t="s">
        <v>60</v>
      </c>
      <c r="F13" t="s">
        <v>29</v>
      </c>
      <c r="G13" t="s">
        <v>115</v>
      </c>
      <c r="H13" t="s">
        <v>9</v>
      </c>
      <c r="I13" t="s">
        <v>30</v>
      </c>
      <c r="J13">
        <v>2</v>
      </c>
      <c r="K13">
        <v>0</v>
      </c>
      <c r="L13">
        <v>1.5</v>
      </c>
      <c r="M13">
        <v>1.2</v>
      </c>
      <c r="N13">
        <v>1.5</v>
      </c>
      <c r="O13">
        <v>1.1000000000000001</v>
      </c>
      <c r="P13">
        <v>2</v>
      </c>
      <c r="Q13">
        <v>1.2</v>
      </c>
      <c r="R13">
        <v>1.05</v>
      </c>
      <c r="S13">
        <v>0.47095746419981693</v>
      </c>
    </row>
    <row r="14" spans="1:23" x14ac:dyDescent="0.2">
      <c r="A14" t="s">
        <v>114</v>
      </c>
      <c r="B14">
        <v>6.9143483761158198E-3</v>
      </c>
      <c r="C14" t="s">
        <v>8</v>
      </c>
      <c r="E14" t="s">
        <v>60</v>
      </c>
      <c r="F14" t="s">
        <v>29</v>
      </c>
      <c r="G14" t="s">
        <v>115</v>
      </c>
      <c r="H14" t="s">
        <v>9</v>
      </c>
      <c r="I14" t="s">
        <v>31</v>
      </c>
      <c r="J14">
        <v>2</v>
      </c>
      <c r="K14">
        <v>-4.9741565516945512</v>
      </c>
      <c r="L14">
        <v>1.5</v>
      </c>
      <c r="M14">
        <v>1.2</v>
      </c>
      <c r="N14">
        <v>1.5</v>
      </c>
      <c r="O14">
        <v>1.1000000000000001</v>
      </c>
      <c r="P14">
        <v>2</v>
      </c>
      <c r="Q14">
        <v>1.2</v>
      </c>
      <c r="R14">
        <v>1.05</v>
      </c>
      <c r="S14">
        <v>0.47095746419981693</v>
      </c>
    </row>
    <row r="15" spans="1:23" x14ac:dyDescent="0.2">
      <c r="A15" t="s">
        <v>32</v>
      </c>
      <c r="B15">
        <v>1.1442208504274044E-6</v>
      </c>
      <c r="C15" t="s">
        <v>33</v>
      </c>
      <c r="E15" s="10" t="s">
        <v>41</v>
      </c>
      <c r="F15" t="s">
        <v>29</v>
      </c>
      <c r="G15" t="s">
        <v>34</v>
      </c>
      <c r="H15" t="s">
        <v>35</v>
      </c>
      <c r="I15" t="s">
        <v>36</v>
      </c>
      <c r="J15">
        <v>2</v>
      </c>
      <c r="K15">
        <v>-13.680786632565722</v>
      </c>
      <c r="L15">
        <v>1.5</v>
      </c>
      <c r="M15">
        <v>1.2</v>
      </c>
      <c r="N15">
        <v>1.5</v>
      </c>
      <c r="O15">
        <v>1.1000000000000001</v>
      </c>
      <c r="P15">
        <v>2</v>
      </c>
      <c r="Q15">
        <v>1.2</v>
      </c>
      <c r="R15">
        <v>3</v>
      </c>
      <c r="S15">
        <v>0.72314801614797197</v>
      </c>
    </row>
    <row r="16" spans="1:23" x14ac:dyDescent="0.2">
      <c r="A16" t="s">
        <v>37</v>
      </c>
      <c r="B16">
        <v>2.0170559863303602E-9</v>
      </c>
      <c r="C16" t="s">
        <v>33</v>
      </c>
      <c r="E16" s="10" t="s">
        <v>41</v>
      </c>
      <c r="F16" t="s">
        <v>29</v>
      </c>
      <c r="G16" t="s">
        <v>38</v>
      </c>
      <c r="H16" t="s">
        <v>35</v>
      </c>
      <c r="I16" t="s">
        <v>39</v>
      </c>
      <c r="J16">
        <v>2</v>
      </c>
      <c r="K16">
        <v>-20.021626821130827</v>
      </c>
      <c r="L16">
        <v>1.5</v>
      </c>
      <c r="M16">
        <v>1.2</v>
      </c>
      <c r="N16">
        <v>1.5</v>
      </c>
      <c r="O16">
        <v>1.1000000000000001</v>
      </c>
      <c r="P16">
        <v>2</v>
      </c>
      <c r="Q16">
        <v>1.2</v>
      </c>
      <c r="R16">
        <v>3</v>
      </c>
      <c r="S16">
        <v>0.72314801614797197</v>
      </c>
    </row>
    <row r="17" spans="1:21" x14ac:dyDescent="0.2">
      <c r="A17" t="s">
        <v>40</v>
      </c>
      <c r="B17">
        <v>3.2270310019264991E-11</v>
      </c>
      <c r="C17" t="s">
        <v>7</v>
      </c>
      <c r="E17" t="s">
        <v>41</v>
      </c>
      <c r="F17" t="s">
        <v>29</v>
      </c>
      <c r="G17" t="s">
        <v>42</v>
      </c>
      <c r="H17" t="s">
        <v>35</v>
      </c>
      <c r="I17" t="s">
        <v>43</v>
      </c>
      <c r="J17">
        <v>2</v>
      </c>
      <c r="K17">
        <v>-24.156873502868216</v>
      </c>
      <c r="L17">
        <v>1.5</v>
      </c>
      <c r="M17">
        <v>1.2</v>
      </c>
      <c r="N17">
        <v>1.5</v>
      </c>
      <c r="O17">
        <v>1.1000000000000001</v>
      </c>
      <c r="P17">
        <v>2</v>
      </c>
      <c r="Q17">
        <v>1.2</v>
      </c>
      <c r="R17">
        <v>3</v>
      </c>
      <c r="S17">
        <v>0.72314801614797197</v>
      </c>
    </row>
    <row r="18" spans="1:21" x14ac:dyDescent="0.2">
      <c r="A18" t="s">
        <v>44</v>
      </c>
      <c r="B18">
        <v>0.30207430451283473</v>
      </c>
      <c r="C18" t="s">
        <v>8</v>
      </c>
      <c r="E18" s="10" t="s">
        <v>41</v>
      </c>
      <c r="F18" t="s">
        <v>29</v>
      </c>
      <c r="G18" t="s">
        <v>45</v>
      </c>
      <c r="H18" t="s">
        <v>35</v>
      </c>
      <c r="I18" t="s">
        <v>46</v>
      </c>
      <c r="J18">
        <v>2</v>
      </c>
      <c r="K18">
        <v>-1.1970822504372693</v>
      </c>
      <c r="L18">
        <v>1.5</v>
      </c>
      <c r="M18">
        <v>1.2</v>
      </c>
      <c r="N18">
        <v>1.5</v>
      </c>
      <c r="O18">
        <v>1.1000000000000001</v>
      </c>
      <c r="P18">
        <v>2</v>
      </c>
      <c r="Q18">
        <v>1.2</v>
      </c>
      <c r="R18">
        <v>3</v>
      </c>
      <c r="S18">
        <v>0.72314801614797197</v>
      </c>
    </row>
    <row r="19" spans="1:21" x14ac:dyDescent="0.2">
      <c r="A19" t="s">
        <v>109</v>
      </c>
      <c r="B19">
        <v>1.0291066405763645</v>
      </c>
      <c r="C19" t="s">
        <v>48</v>
      </c>
      <c r="E19" s="10" t="s">
        <v>60</v>
      </c>
      <c r="F19" t="s">
        <v>29</v>
      </c>
      <c r="G19" t="s">
        <v>49</v>
      </c>
      <c r="H19" t="s">
        <v>10</v>
      </c>
      <c r="I19" t="s">
        <v>50</v>
      </c>
      <c r="J19">
        <v>2</v>
      </c>
      <c r="K19">
        <v>2.8691086638977469E-2</v>
      </c>
      <c r="L19">
        <v>1.5</v>
      </c>
      <c r="M19">
        <v>1.2</v>
      </c>
      <c r="N19">
        <v>1.5</v>
      </c>
      <c r="O19">
        <v>1.1000000000000001</v>
      </c>
      <c r="P19">
        <v>2</v>
      </c>
      <c r="Q19">
        <v>1.2</v>
      </c>
      <c r="R19">
        <v>1.05</v>
      </c>
      <c r="S19">
        <v>0.47095746419981693</v>
      </c>
    </row>
    <row r="20" spans="1:21" x14ac:dyDescent="0.2">
      <c r="A20" t="s">
        <v>109</v>
      </c>
      <c r="B20">
        <v>0.64442518296071416</v>
      </c>
      <c r="C20" t="s">
        <v>48</v>
      </c>
      <c r="E20" s="10" t="s">
        <v>60</v>
      </c>
      <c r="F20" t="s">
        <v>29</v>
      </c>
      <c r="G20" t="s">
        <v>49</v>
      </c>
      <c r="H20" t="s">
        <v>10</v>
      </c>
      <c r="I20" t="s">
        <v>51</v>
      </c>
      <c r="J20">
        <v>2</v>
      </c>
      <c r="K20">
        <v>-0.43939654873975276</v>
      </c>
      <c r="L20">
        <v>1.5</v>
      </c>
      <c r="M20">
        <v>1.2</v>
      </c>
      <c r="N20">
        <v>1.5</v>
      </c>
      <c r="O20">
        <v>1.1000000000000001</v>
      </c>
      <c r="P20">
        <v>2</v>
      </c>
      <c r="Q20">
        <v>1.2</v>
      </c>
      <c r="R20">
        <v>1.05</v>
      </c>
      <c r="S20">
        <v>0.47095746419981693</v>
      </c>
    </row>
    <row r="21" spans="1:21" x14ac:dyDescent="0.2">
      <c r="A21" t="s">
        <v>109</v>
      </c>
      <c r="B21">
        <v>0.14302201400538245</v>
      </c>
      <c r="C21" t="s">
        <v>48</v>
      </c>
      <c r="E21" s="10" t="s">
        <v>60</v>
      </c>
      <c r="F21" t="s">
        <v>29</v>
      </c>
      <c r="G21" t="s">
        <v>49</v>
      </c>
      <c r="H21" t="s">
        <v>10</v>
      </c>
      <c r="I21" t="s">
        <v>52</v>
      </c>
      <c r="J21">
        <v>2</v>
      </c>
      <c r="K21">
        <v>-1.9447567164768222</v>
      </c>
      <c r="L21">
        <v>1.5</v>
      </c>
      <c r="M21">
        <v>1.2</v>
      </c>
      <c r="N21">
        <v>1.5</v>
      </c>
      <c r="O21">
        <v>1.1000000000000001</v>
      </c>
      <c r="P21">
        <v>2</v>
      </c>
      <c r="Q21">
        <v>1.2</v>
      </c>
      <c r="R21">
        <v>1.05</v>
      </c>
      <c r="S21">
        <v>0.47095746419981693</v>
      </c>
    </row>
    <row r="22" spans="1:21" x14ac:dyDescent="0.2">
      <c r="A22" t="s">
        <v>53</v>
      </c>
      <c r="B22">
        <v>6.9143483761158198E-3</v>
      </c>
      <c r="C22" t="s">
        <v>8</v>
      </c>
      <c r="D22" t="s">
        <v>54</v>
      </c>
      <c r="F22" t="s">
        <v>55</v>
      </c>
      <c r="H22" t="s">
        <v>56</v>
      </c>
      <c r="I22" t="s">
        <v>57</v>
      </c>
      <c r="J22">
        <v>2</v>
      </c>
      <c r="K22">
        <v>-4.9741565516945512</v>
      </c>
      <c r="L22">
        <v>1.5</v>
      </c>
      <c r="M22">
        <v>1.2</v>
      </c>
      <c r="N22">
        <v>1.5</v>
      </c>
      <c r="O22">
        <v>1.1000000000000001</v>
      </c>
      <c r="P22">
        <v>2</v>
      </c>
      <c r="Q22">
        <v>1.2</v>
      </c>
      <c r="R22">
        <v>1.05</v>
      </c>
      <c r="S22">
        <v>0.47095746419981693</v>
      </c>
    </row>
    <row r="24" spans="1:21" s="4" customFormat="1" x14ac:dyDescent="0.2">
      <c r="A24" s="2" t="s">
        <v>0</v>
      </c>
      <c r="B24" s="3" t="s">
        <v>88</v>
      </c>
    </row>
    <row r="25" spans="1:21" s="4" customFormat="1" x14ac:dyDescent="0.2">
      <c r="A25" s="4" t="s">
        <v>1</v>
      </c>
      <c r="B25" s="5" t="s">
        <v>89</v>
      </c>
    </row>
    <row r="26" spans="1:21" s="4" customFormat="1" x14ac:dyDescent="0.2">
      <c r="A26" s="4" t="s">
        <v>2</v>
      </c>
      <c r="B26" s="5" t="s">
        <v>3</v>
      </c>
    </row>
    <row r="27" spans="1:21" s="4" customFormat="1" x14ac:dyDescent="0.2">
      <c r="A27" s="4" t="s">
        <v>4</v>
      </c>
      <c r="B27" t="s">
        <v>41</v>
      </c>
    </row>
    <row r="28" spans="1:21" s="4" customFormat="1" x14ac:dyDescent="0.2">
      <c r="A28" s="4" t="s">
        <v>5</v>
      </c>
      <c r="B28" s="5" t="s">
        <v>90</v>
      </c>
    </row>
    <row r="29" spans="1:21" s="4" customFormat="1" x14ac:dyDescent="0.2">
      <c r="A29" s="4" t="s">
        <v>7</v>
      </c>
      <c r="B29" s="5" t="s">
        <v>91</v>
      </c>
    </row>
    <row r="30" spans="1:21" s="4" customFormat="1" x14ac:dyDescent="0.2">
      <c r="A30" s="6" t="s">
        <v>11</v>
      </c>
      <c r="B30" s="5"/>
    </row>
    <row r="31" spans="1:21" s="4" customFormat="1" x14ac:dyDescent="0.2">
      <c r="A31" s="2" t="s">
        <v>12</v>
      </c>
      <c r="B31" s="3" t="s">
        <v>13</v>
      </c>
      <c r="C31" s="2" t="s">
        <v>7</v>
      </c>
      <c r="D31" s="2" t="s">
        <v>14</v>
      </c>
      <c r="E31" s="2" t="s">
        <v>4</v>
      </c>
      <c r="F31" s="2" t="s">
        <v>15</v>
      </c>
      <c r="G31" s="2" t="s">
        <v>5</v>
      </c>
      <c r="H31" s="2" t="s">
        <v>16</v>
      </c>
      <c r="I31" s="2" t="s">
        <v>1</v>
      </c>
      <c r="J31" s="2" t="s">
        <v>17</v>
      </c>
      <c r="K31" s="2" t="s">
        <v>18</v>
      </c>
      <c r="L31" s="2" t="s">
        <v>19</v>
      </c>
      <c r="M31" s="2" t="s">
        <v>20</v>
      </c>
      <c r="N31" s="2" t="s">
        <v>21</v>
      </c>
      <c r="O31" s="2" t="s">
        <v>22</v>
      </c>
      <c r="P31" s="2" t="s">
        <v>23</v>
      </c>
      <c r="Q31" s="2" t="s">
        <v>24</v>
      </c>
      <c r="R31" s="2" t="s">
        <v>25</v>
      </c>
      <c r="S31" s="2" t="s">
        <v>26</v>
      </c>
      <c r="T31" s="2" t="s">
        <v>27</v>
      </c>
      <c r="U31" s="2"/>
    </row>
    <row r="32" spans="1:21" s="4" customFormat="1" x14ac:dyDescent="0.2">
      <c r="A32" s="4" t="s">
        <v>88</v>
      </c>
      <c r="B32" s="5">
        <v>1</v>
      </c>
      <c r="C32" s="4" t="s">
        <v>91</v>
      </c>
      <c r="E32" t="s">
        <v>41</v>
      </c>
      <c r="F32" s="4" t="s">
        <v>28</v>
      </c>
      <c r="G32" s="4" t="s">
        <v>90</v>
      </c>
    </row>
    <row r="33" spans="1:19" s="4" customFormat="1" x14ac:dyDescent="0.2">
      <c r="A33" s="4" t="s">
        <v>59</v>
      </c>
      <c r="B33" s="7">
        <v>3.984190731178683E-7</v>
      </c>
      <c r="C33" s="4" t="s">
        <v>7</v>
      </c>
      <c r="E33" s="4" t="s">
        <v>60</v>
      </c>
      <c r="F33" s="4" t="s">
        <v>29</v>
      </c>
      <c r="G33" s="4" t="s">
        <v>61</v>
      </c>
      <c r="H33" s="4" t="s">
        <v>35</v>
      </c>
      <c r="I33" s="4" t="s">
        <v>62</v>
      </c>
      <c r="J33" s="4">
        <v>2</v>
      </c>
      <c r="K33" s="4">
        <v>-14.735761438090067</v>
      </c>
      <c r="L33" s="4">
        <v>1.05</v>
      </c>
      <c r="M33" s="8">
        <v>1.2</v>
      </c>
      <c r="N33" s="4">
        <v>1</v>
      </c>
      <c r="O33" s="4">
        <v>1.01</v>
      </c>
      <c r="P33" s="4">
        <v>1.2</v>
      </c>
      <c r="Q33" s="4">
        <v>1.2</v>
      </c>
      <c r="R33" s="4">
        <v>3</v>
      </c>
      <c r="S33" s="4">
        <v>0.57209088006881903</v>
      </c>
    </row>
    <row r="34" spans="1:19" s="4" customFormat="1" x14ac:dyDescent="0.2">
      <c r="A34" s="4" t="s">
        <v>63</v>
      </c>
      <c r="B34" s="7">
        <v>7.9683814623573661E-7</v>
      </c>
      <c r="C34" s="4" t="s">
        <v>64</v>
      </c>
      <c r="E34" s="4" t="s">
        <v>60</v>
      </c>
      <c r="F34" s="4" t="s">
        <v>29</v>
      </c>
      <c r="G34" s="4" t="s">
        <v>65</v>
      </c>
      <c r="H34" s="4" t="s">
        <v>35</v>
      </c>
      <c r="I34" s="4" t="s">
        <v>66</v>
      </c>
      <c r="J34" s="4">
        <v>2</v>
      </c>
      <c r="K34" s="4">
        <v>-14.042614257530122</v>
      </c>
      <c r="L34" s="4">
        <v>1.05</v>
      </c>
      <c r="M34" s="8">
        <v>1.2</v>
      </c>
      <c r="N34" s="4">
        <v>1</v>
      </c>
      <c r="O34" s="4">
        <v>1.01</v>
      </c>
      <c r="P34" s="4">
        <v>1.2</v>
      </c>
      <c r="Q34" s="4">
        <v>1.2</v>
      </c>
      <c r="R34" s="4">
        <v>3</v>
      </c>
      <c r="S34" s="4">
        <v>0.57209088006881903</v>
      </c>
    </row>
    <row r="35" spans="1:19" s="4" customFormat="1" x14ac:dyDescent="0.2">
      <c r="A35" s="4" t="s">
        <v>109</v>
      </c>
      <c r="B35" s="7">
        <v>7.3399999999999995E-4</v>
      </c>
      <c r="C35" s="4" t="s">
        <v>48</v>
      </c>
      <c r="E35" t="s">
        <v>41</v>
      </c>
      <c r="F35" s="4" t="s">
        <v>29</v>
      </c>
      <c r="G35" s="4" t="s">
        <v>49</v>
      </c>
      <c r="H35" s="4" t="s">
        <v>10</v>
      </c>
      <c r="I35" s="4" t="s">
        <v>72</v>
      </c>
      <c r="J35" s="4">
        <v>2</v>
      </c>
      <c r="K35" s="4">
        <v>-7.2170015293497585</v>
      </c>
      <c r="L35" s="4">
        <v>1.05</v>
      </c>
      <c r="M35" s="8">
        <v>1.2</v>
      </c>
      <c r="N35" s="4">
        <v>1</v>
      </c>
      <c r="O35" s="4">
        <v>1.01</v>
      </c>
      <c r="P35" s="4">
        <v>1.2</v>
      </c>
      <c r="Q35" s="4">
        <v>1.2</v>
      </c>
      <c r="R35" s="4">
        <v>1.05</v>
      </c>
      <c r="S35" s="4">
        <v>0.16169679924070957</v>
      </c>
    </row>
    <row r="36" spans="1:19" s="4" customFormat="1" x14ac:dyDescent="0.2">
      <c r="A36" t="s">
        <v>113</v>
      </c>
      <c r="B36" s="9">
        <v>7.5075075075075066E-3</v>
      </c>
      <c r="C36" s="4" t="s">
        <v>8</v>
      </c>
      <c r="E36" t="s">
        <v>60</v>
      </c>
      <c r="F36" s="4" t="s">
        <v>29</v>
      </c>
      <c r="G36" s="4" t="s">
        <v>6</v>
      </c>
      <c r="H36" s="4" t="s">
        <v>9</v>
      </c>
      <c r="I36" s="4" t="s">
        <v>80</v>
      </c>
      <c r="J36" s="4">
        <v>2</v>
      </c>
      <c r="K36" s="4">
        <v>-4.8918517581062888</v>
      </c>
      <c r="L36" s="4">
        <v>1.05</v>
      </c>
      <c r="M36" s="8">
        <v>1.2</v>
      </c>
      <c r="N36" s="4">
        <v>1</v>
      </c>
      <c r="O36" s="4">
        <v>1.01</v>
      </c>
      <c r="P36" s="4">
        <v>1.2</v>
      </c>
      <c r="Q36" s="4">
        <v>1.2</v>
      </c>
      <c r="R36" s="4">
        <v>1.05</v>
      </c>
      <c r="S36" s="4">
        <v>0.16169679924070957</v>
      </c>
    </row>
    <row r="37" spans="1:19" s="4" customFormat="1" x14ac:dyDescent="0.2">
      <c r="A37" t="s">
        <v>113</v>
      </c>
      <c r="B37" s="9">
        <v>3.7537537537536729E-5</v>
      </c>
      <c r="C37" s="4" t="s">
        <v>8</v>
      </c>
      <c r="E37" t="s">
        <v>60</v>
      </c>
      <c r="F37" s="4" t="s">
        <v>29</v>
      </c>
      <c r="G37" s="4" t="s">
        <v>6</v>
      </c>
      <c r="H37" s="4" t="s">
        <v>81</v>
      </c>
      <c r="I37" s="4" t="s">
        <v>82</v>
      </c>
      <c r="J37" s="4">
        <v>2</v>
      </c>
      <c r="K37" s="4">
        <v>-10.190169124654346</v>
      </c>
      <c r="L37" s="4">
        <v>1.05</v>
      </c>
      <c r="M37" s="8">
        <v>1.2</v>
      </c>
      <c r="N37" s="4">
        <v>1</v>
      </c>
      <c r="O37" s="4">
        <v>1.01</v>
      </c>
      <c r="P37" s="4">
        <v>1.2</v>
      </c>
      <c r="Q37" s="4">
        <v>1.2</v>
      </c>
      <c r="R37" s="4">
        <v>1.05</v>
      </c>
      <c r="S37" s="4">
        <v>0.16169679924070957</v>
      </c>
    </row>
    <row r="38" spans="1:19" s="4" customFormat="1" x14ac:dyDescent="0.2">
      <c r="A38" s="4" t="s">
        <v>83</v>
      </c>
      <c r="B38" s="5">
        <f>0.0675675675675676/1000</f>
        <v>6.7567567567567596E-5</v>
      </c>
      <c r="C38" s="4" t="s">
        <v>112</v>
      </c>
      <c r="D38" s="4" t="s">
        <v>54</v>
      </c>
      <c r="F38" s="4" t="s">
        <v>55</v>
      </c>
      <c r="H38" s="4" t="s">
        <v>56</v>
      </c>
      <c r="I38" s="4" t="s">
        <v>84</v>
      </c>
      <c r="J38" s="4">
        <v>2</v>
      </c>
      <c r="K38" s="4">
        <v>-2.6946271807700697</v>
      </c>
      <c r="L38" s="4">
        <v>1.05</v>
      </c>
      <c r="M38" s="8">
        <v>1.2</v>
      </c>
      <c r="N38" s="4">
        <v>1</v>
      </c>
      <c r="O38" s="4">
        <v>1.01</v>
      </c>
      <c r="P38" s="4">
        <v>1.2</v>
      </c>
      <c r="Q38" s="4">
        <v>1.2</v>
      </c>
      <c r="R38" s="4">
        <v>1.05</v>
      </c>
      <c r="S38" s="4">
        <v>0.16169679924070957</v>
      </c>
    </row>
    <row r="39" spans="1:19" s="4" customFormat="1" x14ac:dyDescent="0.2">
      <c r="A39" s="4" t="s">
        <v>85</v>
      </c>
      <c r="B39" s="5">
        <v>6.9444444444444448E-6</v>
      </c>
      <c r="C39" s="4" t="s">
        <v>8</v>
      </c>
      <c r="D39" s="4" t="s">
        <v>54</v>
      </c>
      <c r="F39" s="4" t="s">
        <v>55</v>
      </c>
      <c r="H39" s="4" t="s">
        <v>56</v>
      </c>
      <c r="I39" s="4" t="s">
        <v>86</v>
      </c>
      <c r="J39" s="4">
        <v>2</v>
      </c>
      <c r="K39" s="4">
        <v>-11.877568578558138</v>
      </c>
      <c r="L39" s="4">
        <v>1.05</v>
      </c>
      <c r="M39" s="8">
        <v>1.2</v>
      </c>
      <c r="N39" s="4">
        <v>1</v>
      </c>
      <c r="O39" s="4">
        <v>1.01</v>
      </c>
      <c r="P39" s="4">
        <v>1.2</v>
      </c>
      <c r="Q39" s="4">
        <v>1.2</v>
      </c>
      <c r="R39" s="4">
        <v>1.5</v>
      </c>
      <c r="S39" s="4">
        <v>0.25816898211842121</v>
      </c>
    </row>
    <row r="40" spans="1:19" s="4" customFormat="1" x14ac:dyDescent="0.2">
      <c r="A40" s="4" t="s">
        <v>53</v>
      </c>
      <c r="B40" s="9">
        <v>3.7537537537536729E-5</v>
      </c>
      <c r="C40" s="4" t="s">
        <v>8</v>
      </c>
      <c r="D40" s="4" t="s">
        <v>54</v>
      </c>
      <c r="F40" s="4" t="s">
        <v>55</v>
      </c>
      <c r="H40" s="4" t="s">
        <v>56</v>
      </c>
      <c r="I40" s="4" t="s">
        <v>87</v>
      </c>
      <c r="M40" s="8"/>
    </row>
    <row r="41" spans="1:19" s="4" customFormat="1" x14ac:dyDescent="0.2">
      <c r="B41" s="5"/>
    </row>
    <row r="42" spans="1:19" s="4" customFormat="1" x14ac:dyDescent="0.2">
      <c r="A42" s="2" t="s">
        <v>0</v>
      </c>
      <c r="B42" s="3" t="s">
        <v>102</v>
      </c>
    </row>
    <row r="43" spans="1:19" s="4" customFormat="1" x14ac:dyDescent="0.2">
      <c r="A43" s="4" t="s">
        <v>1</v>
      </c>
      <c r="B43" s="5" t="s">
        <v>103</v>
      </c>
    </row>
    <row r="44" spans="1:19" s="4" customFormat="1" x14ac:dyDescent="0.2">
      <c r="A44" s="4" t="s">
        <v>2</v>
      </c>
      <c r="B44" s="5" t="s">
        <v>3</v>
      </c>
    </row>
    <row r="45" spans="1:19" s="4" customFormat="1" x14ac:dyDescent="0.2">
      <c r="A45" s="4" t="s">
        <v>4</v>
      </c>
      <c r="B45" s="10" t="s">
        <v>41</v>
      </c>
    </row>
    <row r="46" spans="1:19" s="4" customFormat="1" x14ac:dyDescent="0.2">
      <c r="A46" s="4" t="s">
        <v>5</v>
      </c>
      <c r="B46" s="5" t="s">
        <v>90</v>
      </c>
    </row>
    <row r="47" spans="1:19" s="4" customFormat="1" x14ac:dyDescent="0.2">
      <c r="A47" s="4" t="s">
        <v>7</v>
      </c>
      <c r="B47" s="5" t="s">
        <v>91</v>
      </c>
    </row>
    <row r="48" spans="1:19" s="4" customFormat="1" x14ac:dyDescent="0.2">
      <c r="A48" s="6" t="s">
        <v>11</v>
      </c>
      <c r="B48" s="5"/>
    </row>
    <row r="49" spans="1:21" s="4" customFormat="1" x14ac:dyDescent="0.2">
      <c r="A49" s="2" t="s">
        <v>12</v>
      </c>
      <c r="B49" s="3" t="s">
        <v>13</v>
      </c>
      <c r="C49" s="2" t="s">
        <v>7</v>
      </c>
      <c r="D49" s="2" t="s">
        <v>14</v>
      </c>
      <c r="E49" s="2" t="s">
        <v>4</v>
      </c>
      <c r="F49" s="2" t="s">
        <v>15</v>
      </c>
      <c r="G49" s="2" t="s">
        <v>5</v>
      </c>
      <c r="H49" s="2" t="s">
        <v>16</v>
      </c>
      <c r="I49" s="2" t="s">
        <v>1</v>
      </c>
      <c r="J49" s="2" t="s">
        <v>17</v>
      </c>
      <c r="K49" s="2" t="s">
        <v>18</v>
      </c>
      <c r="L49" s="2" t="s">
        <v>19</v>
      </c>
      <c r="M49" s="2" t="s">
        <v>20</v>
      </c>
      <c r="N49" s="2" t="s">
        <v>21</v>
      </c>
      <c r="O49" s="2" t="s">
        <v>22</v>
      </c>
      <c r="P49" s="2" t="s">
        <v>23</v>
      </c>
      <c r="Q49" s="2" t="s">
        <v>24</v>
      </c>
      <c r="R49" s="2" t="s">
        <v>25</v>
      </c>
      <c r="S49" s="2" t="s">
        <v>26</v>
      </c>
      <c r="T49" s="2" t="s">
        <v>27</v>
      </c>
      <c r="U49" s="2"/>
    </row>
    <row r="50" spans="1:21" s="4" customFormat="1" x14ac:dyDescent="0.2">
      <c r="A50" s="4" t="s">
        <v>102</v>
      </c>
      <c r="B50" s="5">
        <v>1</v>
      </c>
      <c r="C50" s="4" t="s">
        <v>91</v>
      </c>
      <c r="E50" s="10" t="s">
        <v>41</v>
      </c>
      <c r="F50" s="4" t="s">
        <v>28</v>
      </c>
      <c r="G50" s="4" t="s">
        <v>90</v>
      </c>
    </row>
    <row r="51" spans="1:21" s="4" customFormat="1" x14ac:dyDescent="0.2">
      <c r="A51" s="4" t="s">
        <v>92</v>
      </c>
      <c r="B51" s="7">
        <v>6.509296454909041E-10</v>
      </c>
      <c r="C51" s="4" t="s">
        <v>7</v>
      </c>
      <c r="E51" s="4" t="s">
        <v>41</v>
      </c>
      <c r="F51" s="4" t="s">
        <v>29</v>
      </c>
      <c r="G51" s="4" t="s">
        <v>93</v>
      </c>
      <c r="H51" s="4" t="s">
        <v>35</v>
      </c>
      <c r="I51" s="4" t="s">
        <v>67</v>
      </c>
      <c r="J51" s="4">
        <v>2</v>
      </c>
      <c r="K51" s="4">
        <v>-21.152619551002662</v>
      </c>
      <c r="L51" s="4">
        <v>1.05</v>
      </c>
      <c r="M51" s="8">
        <v>1.2</v>
      </c>
      <c r="N51" s="4">
        <v>1</v>
      </c>
      <c r="O51" s="4">
        <v>1.01</v>
      </c>
      <c r="P51" s="4">
        <v>1.2</v>
      </c>
      <c r="Q51" s="4">
        <v>1.2</v>
      </c>
      <c r="R51" s="4">
        <v>3</v>
      </c>
      <c r="S51" s="4">
        <v>0.57209088006881903</v>
      </c>
    </row>
    <row r="52" spans="1:21" s="4" customFormat="1" x14ac:dyDescent="0.2">
      <c r="A52" s="4" t="s">
        <v>94</v>
      </c>
      <c r="B52" s="7">
        <v>6.509296454909041E-10</v>
      </c>
      <c r="C52" s="4" t="s">
        <v>7</v>
      </c>
      <c r="E52" s="4" t="s">
        <v>41</v>
      </c>
      <c r="F52" s="4" t="s">
        <v>29</v>
      </c>
      <c r="G52" s="4" t="s">
        <v>95</v>
      </c>
      <c r="H52" s="4" t="s">
        <v>35</v>
      </c>
      <c r="I52" s="4" t="s">
        <v>67</v>
      </c>
      <c r="J52" s="4">
        <v>2</v>
      </c>
      <c r="K52" s="4">
        <v>-21.152619551002662</v>
      </c>
      <c r="L52" s="4">
        <v>1.05</v>
      </c>
      <c r="M52" s="8">
        <v>1.2</v>
      </c>
      <c r="N52" s="4">
        <v>1</v>
      </c>
      <c r="O52" s="4">
        <v>1.01</v>
      </c>
      <c r="P52" s="4">
        <v>1.2</v>
      </c>
      <c r="Q52" s="4">
        <v>1.2</v>
      </c>
      <c r="R52" s="4">
        <v>3</v>
      </c>
      <c r="S52" s="4">
        <v>0.57209088006881903</v>
      </c>
    </row>
    <row r="53" spans="1:21" s="4" customFormat="1" x14ac:dyDescent="0.2">
      <c r="A53" s="4" t="s">
        <v>96</v>
      </c>
      <c r="B53" s="7">
        <v>6.509296454909041E-10</v>
      </c>
      <c r="C53" s="4" t="s">
        <v>7</v>
      </c>
      <c r="E53" s="4" t="s">
        <v>41</v>
      </c>
      <c r="F53" s="4" t="s">
        <v>29</v>
      </c>
      <c r="G53" s="4" t="s">
        <v>97</v>
      </c>
      <c r="H53" s="4" t="s">
        <v>35</v>
      </c>
      <c r="I53" s="4" t="s">
        <v>67</v>
      </c>
      <c r="J53" s="4">
        <v>2</v>
      </c>
      <c r="K53" s="4">
        <v>-21.152619551002662</v>
      </c>
      <c r="L53" s="4">
        <v>1.05</v>
      </c>
      <c r="M53" s="8">
        <v>1.2</v>
      </c>
      <c r="N53" s="4">
        <v>1</v>
      </c>
      <c r="O53" s="4">
        <v>1.01</v>
      </c>
      <c r="P53" s="4">
        <v>1.2</v>
      </c>
      <c r="Q53" s="4">
        <v>1.2</v>
      </c>
      <c r="R53" s="4">
        <v>3</v>
      </c>
      <c r="S53" s="4">
        <v>0.57209088006881903</v>
      </c>
    </row>
    <row r="54" spans="1:21" s="4" customFormat="1" x14ac:dyDescent="0.2">
      <c r="A54" s="4" t="s">
        <v>73</v>
      </c>
      <c r="B54" s="7">
        <v>9.4583599412497203E-9</v>
      </c>
      <c r="C54" s="4" t="s">
        <v>8</v>
      </c>
      <c r="E54" s="4" t="s">
        <v>41</v>
      </c>
      <c r="F54" s="4" t="s">
        <v>29</v>
      </c>
      <c r="G54" s="4" t="s">
        <v>74</v>
      </c>
      <c r="H54" s="4" t="s">
        <v>75</v>
      </c>
      <c r="J54" s="4">
        <v>2</v>
      </c>
      <c r="K54" s="4">
        <v>-18.476366836645134</v>
      </c>
      <c r="L54" s="4">
        <v>1.05</v>
      </c>
      <c r="M54" s="8">
        <v>1.2</v>
      </c>
      <c r="N54" s="4">
        <v>1</v>
      </c>
      <c r="O54" s="4">
        <v>1.01</v>
      </c>
      <c r="P54" s="4">
        <v>1.2</v>
      </c>
      <c r="Q54" s="4">
        <v>1.2</v>
      </c>
      <c r="R54" s="4">
        <v>1.05</v>
      </c>
      <c r="S54" s="4">
        <v>0.16169679924070957</v>
      </c>
    </row>
    <row r="55" spans="1:21" s="4" customFormat="1" x14ac:dyDescent="0.2">
      <c r="A55" s="4" t="s">
        <v>76</v>
      </c>
      <c r="B55" s="7">
        <v>-9.4583599412497203E-9</v>
      </c>
      <c r="C55" s="4" t="s">
        <v>8</v>
      </c>
      <c r="E55" s="10" t="s">
        <v>110</v>
      </c>
      <c r="F55" s="4" t="s">
        <v>29</v>
      </c>
      <c r="G55" s="4" t="s">
        <v>77</v>
      </c>
      <c r="H55" s="4" t="s">
        <v>75</v>
      </c>
      <c r="J55" s="4">
        <v>1</v>
      </c>
      <c r="K55" s="4" t="s">
        <v>47</v>
      </c>
      <c r="L55" s="4">
        <v>1.05</v>
      </c>
      <c r="M55" s="8">
        <v>1.2</v>
      </c>
      <c r="N55" s="4">
        <v>1</v>
      </c>
      <c r="O55" s="4">
        <v>1.01</v>
      </c>
      <c r="P55" s="4">
        <v>1.2</v>
      </c>
      <c r="Q55" s="4">
        <v>1.2</v>
      </c>
      <c r="R55" s="4">
        <v>3</v>
      </c>
      <c r="S55" s="4">
        <v>0.57209088006881903</v>
      </c>
      <c r="T55" s="4" t="b">
        <v>1</v>
      </c>
    </row>
    <row r="56" spans="1:21" s="4" customFormat="1" x14ac:dyDescent="0.2">
      <c r="A56" t="s">
        <v>113</v>
      </c>
      <c r="B56" s="9">
        <v>1.6629947742052215E-3</v>
      </c>
      <c r="C56" s="4" t="s">
        <v>8</v>
      </c>
      <c r="E56" t="s">
        <v>60</v>
      </c>
      <c r="F56" s="4" t="s">
        <v>29</v>
      </c>
      <c r="G56" s="4" t="s">
        <v>6</v>
      </c>
      <c r="H56" s="4" t="s">
        <v>9</v>
      </c>
      <c r="I56" s="4" t="s">
        <v>80</v>
      </c>
      <c r="J56" s="4">
        <v>2</v>
      </c>
      <c r="K56" s="4">
        <v>-6.399135221166409</v>
      </c>
      <c r="L56" s="4">
        <v>1.05</v>
      </c>
      <c r="M56" s="8">
        <v>1.2</v>
      </c>
      <c r="N56" s="4">
        <v>1</v>
      </c>
      <c r="O56" s="4">
        <v>1.01</v>
      </c>
      <c r="P56" s="4">
        <v>1.2</v>
      </c>
      <c r="Q56" s="4">
        <v>1.2</v>
      </c>
      <c r="R56" s="4">
        <v>1.05</v>
      </c>
      <c r="S56" s="4">
        <v>0.16169679924070957</v>
      </c>
    </row>
    <row r="57" spans="1:21" s="4" customFormat="1" x14ac:dyDescent="0.2">
      <c r="A57" t="s">
        <v>113</v>
      </c>
      <c r="B57" s="9">
        <v>8.31497387102593E-6</v>
      </c>
      <c r="C57" s="4" t="s">
        <v>8</v>
      </c>
      <c r="E57" t="s">
        <v>60</v>
      </c>
      <c r="F57" s="4" t="s">
        <v>29</v>
      </c>
      <c r="G57" s="4" t="s">
        <v>6</v>
      </c>
      <c r="H57" s="4" t="s">
        <v>81</v>
      </c>
      <c r="I57" s="4" t="s">
        <v>82</v>
      </c>
      <c r="J57" s="4">
        <v>2</v>
      </c>
      <c r="K57" s="4">
        <v>-11.697452587714467</v>
      </c>
      <c r="L57" s="4">
        <v>1.05</v>
      </c>
      <c r="M57" s="8">
        <v>1.2</v>
      </c>
      <c r="N57" s="4">
        <v>1</v>
      </c>
      <c r="O57" s="4">
        <v>1.01</v>
      </c>
      <c r="P57" s="4">
        <v>1.2</v>
      </c>
      <c r="Q57" s="4">
        <v>1.2</v>
      </c>
      <c r="R57" s="4">
        <v>1.05</v>
      </c>
      <c r="S57" s="4">
        <v>0.16169679924070957</v>
      </c>
    </row>
    <row r="58" spans="1:21" s="4" customFormat="1" x14ac:dyDescent="0.2">
      <c r="A58" s="4" t="s">
        <v>83</v>
      </c>
      <c r="B58" s="5">
        <f>0.014966952967847/1000</f>
        <v>1.4966952967847001E-5</v>
      </c>
      <c r="C58" s="4" t="s">
        <v>112</v>
      </c>
      <c r="D58" s="4" t="s">
        <v>54</v>
      </c>
      <c r="F58" s="4" t="s">
        <v>55</v>
      </c>
      <c r="H58" s="4" t="s">
        <v>56</v>
      </c>
      <c r="I58" s="4" t="s">
        <v>84</v>
      </c>
      <c r="J58" s="4">
        <v>2</v>
      </c>
      <c r="K58" s="4">
        <v>-4.2019106438301899</v>
      </c>
      <c r="L58" s="4">
        <v>1.05</v>
      </c>
      <c r="M58" s="8">
        <v>1.2</v>
      </c>
      <c r="N58" s="4">
        <v>1</v>
      </c>
      <c r="O58" s="4">
        <v>1.01</v>
      </c>
      <c r="P58" s="4">
        <v>1.2</v>
      </c>
      <c r="Q58" s="4">
        <v>1.2</v>
      </c>
      <c r="R58" s="4">
        <v>1.05</v>
      </c>
      <c r="S58" s="4">
        <v>0.16169679924070957</v>
      </c>
    </row>
    <row r="59" spans="1:21" s="4" customFormat="1" x14ac:dyDescent="0.2">
      <c r="A59" s="4" t="s">
        <v>85</v>
      </c>
      <c r="B59" s="5">
        <v>6.9444444444444448E-6</v>
      </c>
      <c r="C59" s="4" t="s">
        <v>8</v>
      </c>
      <c r="D59" s="4" t="s">
        <v>54</v>
      </c>
      <c r="F59" s="4" t="s">
        <v>55</v>
      </c>
      <c r="H59" s="4" t="s">
        <v>56</v>
      </c>
      <c r="I59" s="4" t="s">
        <v>86</v>
      </c>
      <c r="J59" s="4">
        <v>2</v>
      </c>
      <c r="K59" s="4">
        <v>-11.877568578558138</v>
      </c>
      <c r="L59" s="4">
        <v>1.05</v>
      </c>
      <c r="M59" s="8">
        <v>1.2</v>
      </c>
      <c r="N59" s="4">
        <v>1</v>
      </c>
      <c r="O59" s="4">
        <v>1.01</v>
      </c>
      <c r="P59" s="4">
        <v>1.2</v>
      </c>
      <c r="Q59" s="4">
        <v>1.2</v>
      </c>
      <c r="R59" s="4">
        <v>1.5</v>
      </c>
      <c r="S59" s="4">
        <v>0.25816898211842121</v>
      </c>
    </row>
    <row r="60" spans="1:21" s="4" customFormat="1" x14ac:dyDescent="0.2">
      <c r="A60" s="4" t="s">
        <v>53</v>
      </c>
      <c r="B60" s="9">
        <v>8.31497387102593E-6</v>
      </c>
      <c r="C60" s="4" t="s">
        <v>8</v>
      </c>
      <c r="D60" s="4" t="s">
        <v>54</v>
      </c>
      <c r="F60" s="4" t="s">
        <v>55</v>
      </c>
      <c r="H60" s="4" t="s">
        <v>56</v>
      </c>
      <c r="I60" s="4" t="s">
        <v>87</v>
      </c>
      <c r="M60" s="8"/>
    </row>
    <row r="61" spans="1:21" s="4" customFormat="1" x14ac:dyDescent="0.2">
      <c r="B61" s="5"/>
    </row>
    <row r="62" spans="1:21" s="4" customFormat="1" x14ac:dyDescent="0.2">
      <c r="A62" s="2" t="s">
        <v>0</v>
      </c>
      <c r="B62" s="3" t="s">
        <v>104</v>
      </c>
    </row>
    <row r="63" spans="1:21" s="4" customFormat="1" x14ac:dyDescent="0.2">
      <c r="A63" s="4" t="s">
        <v>1</v>
      </c>
      <c r="B63" s="5" t="s">
        <v>105</v>
      </c>
    </row>
    <row r="64" spans="1:21" s="4" customFormat="1" x14ac:dyDescent="0.2">
      <c r="A64" s="4" t="s">
        <v>2</v>
      </c>
      <c r="B64" s="5" t="s">
        <v>3</v>
      </c>
    </row>
    <row r="65" spans="1:21" s="4" customFormat="1" x14ac:dyDescent="0.2">
      <c r="A65" s="4" t="s">
        <v>4</v>
      </c>
      <c r="B65" s="10" t="s">
        <v>41</v>
      </c>
    </row>
    <row r="66" spans="1:21" s="4" customFormat="1" x14ac:dyDescent="0.2">
      <c r="A66" s="4" t="s">
        <v>5</v>
      </c>
      <c r="B66" s="5" t="s">
        <v>90</v>
      </c>
    </row>
    <row r="67" spans="1:21" s="4" customFormat="1" x14ac:dyDescent="0.2">
      <c r="A67" s="4" t="s">
        <v>7</v>
      </c>
      <c r="B67" s="5" t="s">
        <v>91</v>
      </c>
    </row>
    <row r="68" spans="1:21" s="4" customFormat="1" x14ac:dyDescent="0.2">
      <c r="A68" s="6" t="s">
        <v>11</v>
      </c>
      <c r="B68" s="5"/>
    </row>
    <row r="69" spans="1:21" s="4" customFormat="1" x14ac:dyDescent="0.2">
      <c r="A69" s="2" t="s">
        <v>12</v>
      </c>
      <c r="B69" s="3" t="s">
        <v>13</v>
      </c>
      <c r="C69" s="2" t="s">
        <v>7</v>
      </c>
      <c r="D69" s="2" t="s">
        <v>14</v>
      </c>
      <c r="E69" s="2" t="s">
        <v>4</v>
      </c>
      <c r="F69" s="2" t="s">
        <v>15</v>
      </c>
      <c r="G69" s="2" t="s">
        <v>5</v>
      </c>
      <c r="H69" s="2" t="s">
        <v>16</v>
      </c>
      <c r="I69" s="2" t="s">
        <v>1</v>
      </c>
      <c r="J69" s="2" t="s">
        <v>17</v>
      </c>
      <c r="K69" s="2" t="s">
        <v>18</v>
      </c>
      <c r="L69" s="2" t="s">
        <v>19</v>
      </c>
      <c r="M69" s="2" t="s">
        <v>20</v>
      </c>
      <c r="N69" s="2" t="s">
        <v>21</v>
      </c>
      <c r="O69" s="2" t="s">
        <v>22</v>
      </c>
      <c r="P69" s="2" t="s">
        <v>23</v>
      </c>
      <c r="Q69" s="2" t="s">
        <v>24</v>
      </c>
      <c r="R69" s="2" t="s">
        <v>25</v>
      </c>
      <c r="S69" s="2" t="s">
        <v>26</v>
      </c>
      <c r="T69" s="2" t="s">
        <v>27</v>
      </c>
      <c r="U69" s="2"/>
    </row>
    <row r="70" spans="1:21" s="4" customFormat="1" x14ac:dyDescent="0.2">
      <c r="A70" s="4" t="s">
        <v>104</v>
      </c>
      <c r="B70" s="5">
        <v>1</v>
      </c>
      <c r="C70" s="4" t="s">
        <v>91</v>
      </c>
      <c r="E70" s="10" t="s">
        <v>41</v>
      </c>
      <c r="F70" s="4" t="s">
        <v>28</v>
      </c>
      <c r="G70" s="4" t="s">
        <v>90</v>
      </c>
    </row>
    <row r="71" spans="1:21" s="4" customFormat="1" x14ac:dyDescent="0.2">
      <c r="A71" s="4" t="s">
        <v>98</v>
      </c>
      <c r="B71" s="7">
        <v>6.2590774062544461E-7</v>
      </c>
      <c r="C71" s="4" t="s">
        <v>7</v>
      </c>
      <c r="E71" s="4" t="s">
        <v>60</v>
      </c>
      <c r="F71" s="4" t="s">
        <v>29</v>
      </c>
      <c r="G71" s="4" t="s">
        <v>99</v>
      </c>
      <c r="H71" s="4" t="s">
        <v>35</v>
      </c>
      <c r="I71" s="4" t="s">
        <v>68</v>
      </c>
      <c r="J71" s="4">
        <v>2</v>
      </c>
      <c r="K71" s="4">
        <v>-14.284062855900274</v>
      </c>
      <c r="L71" s="4">
        <v>1</v>
      </c>
      <c r="M71" s="8">
        <v>1.2</v>
      </c>
      <c r="N71" s="4">
        <v>1</v>
      </c>
      <c r="O71" s="4">
        <v>1.01</v>
      </c>
      <c r="P71" s="4">
        <v>1.2</v>
      </c>
      <c r="Q71" s="4">
        <v>1.2</v>
      </c>
      <c r="R71" s="4">
        <v>3</v>
      </c>
      <c r="S71" s="4">
        <v>0.57157051623399524</v>
      </c>
    </row>
    <row r="72" spans="1:21" s="4" customFormat="1" x14ac:dyDescent="0.2">
      <c r="A72" t="s">
        <v>113</v>
      </c>
      <c r="B72" s="9">
        <v>2.0556127902646181E-3</v>
      </c>
      <c r="C72" s="4" t="s">
        <v>8</v>
      </c>
      <c r="E72" t="s">
        <v>60</v>
      </c>
      <c r="F72" s="4" t="s">
        <v>29</v>
      </c>
      <c r="G72" s="4" t="s">
        <v>6</v>
      </c>
      <c r="H72" s="4" t="s">
        <v>9</v>
      </c>
      <c r="I72" s="4" t="s">
        <v>80</v>
      </c>
      <c r="J72" s="4">
        <v>2</v>
      </c>
      <c r="K72" s="4">
        <v>-6.1871812807091953</v>
      </c>
      <c r="L72" s="4">
        <v>1.05</v>
      </c>
      <c r="M72" s="8">
        <v>1.2</v>
      </c>
      <c r="N72" s="4">
        <v>1</v>
      </c>
      <c r="O72" s="4">
        <v>1.01</v>
      </c>
      <c r="P72" s="4">
        <v>1.2</v>
      </c>
      <c r="Q72" s="4">
        <v>1.2</v>
      </c>
      <c r="R72" s="4">
        <v>1.05</v>
      </c>
      <c r="S72" s="4">
        <v>0.16169679924070957</v>
      </c>
    </row>
    <row r="73" spans="1:21" s="4" customFormat="1" x14ac:dyDescent="0.2">
      <c r="A73" t="s">
        <v>113</v>
      </c>
      <c r="B73" s="9">
        <v>1.1511431625481964E-5</v>
      </c>
      <c r="C73" s="4" t="s">
        <v>8</v>
      </c>
      <c r="E73" t="s">
        <v>60</v>
      </c>
      <c r="F73" s="4" t="s">
        <v>29</v>
      </c>
      <c r="G73" s="4" t="s">
        <v>6</v>
      </c>
      <c r="H73" s="4" t="s">
        <v>81</v>
      </c>
      <c r="I73" s="4" t="s">
        <v>82</v>
      </c>
      <c r="J73" s="4">
        <v>2</v>
      </c>
      <c r="K73" s="4">
        <v>-11.37216996195022</v>
      </c>
      <c r="L73" s="4">
        <v>1.05</v>
      </c>
      <c r="M73" s="8">
        <v>1.2</v>
      </c>
      <c r="N73" s="4">
        <v>1</v>
      </c>
      <c r="O73" s="4">
        <v>1.01</v>
      </c>
      <c r="P73" s="4">
        <v>1.2</v>
      </c>
      <c r="Q73" s="4">
        <v>1.2</v>
      </c>
      <c r="R73" s="4">
        <v>1.05</v>
      </c>
      <c r="S73" s="4">
        <v>0.16169679924070957</v>
      </c>
    </row>
    <row r="74" spans="1:21" s="4" customFormat="1" x14ac:dyDescent="0.2">
      <c r="A74" s="4" t="s">
        <v>83</v>
      </c>
      <c r="B74" s="5">
        <f>0.0185005151123816/1000</f>
        <v>1.8500515112381598E-5</v>
      </c>
      <c r="C74" s="4" t="s">
        <v>112</v>
      </c>
      <c r="D74" s="4" t="s">
        <v>54</v>
      </c>
      <c r="F74" s="4" t="s">
        <v>55</v>
      </c>
      <c r="H74" s="4" t="s">
        <v>56</v>
      </c>
      <c r="I74" s="4" t="s">
        <v>84</v>
      </c>
      <c r="J74" s="4">
        <v>2</v>
      </c>
      <c r="K74" s="4">
        <v>-3.9899567033729753</v>
      </c>
      <c r="L74" s="4">
        <v>1.05</v>
      </c>
      <c r="M74" s="8">
        <v>1.2</v>
      </c>
      <c r="N74" s="4">
        <v>1</v>
      </c>
      <c r="O74" s="4">
        <v>1.01</v>
      </c>
      <c r="P74" s="4">
        <v>1.2</v>
      </c>
      <c r="Q74" s="4">
        <v>1.2</v>
      </c>
      <c r="R74" s="4">
        <v>1.05</v>
      </c>
      <c r="S74" s="4">
        <v>0.16169679924070957</v>
      </c>
    </row>
    <row r="75" spans="1:21" s="4" customFormat="1" x14ac:dyDescent="0.2">
      <c r="A75" s="4" t="s">
        <v>53</v>
      </c>
      <c r="B75" s="9">
        <v>1.1511431625481964E-5</v>
      </c>
      <c r="C75" s="4" t="s">
        <v>8</v>
      </c>
      <c r="D75" s="4" t="s">
        <v>54</v>
      </c>
      <c r="F75" s="4" t="s">
        <v>55</v>
      </c>
      <c r="H75" s="4" t="s">
        <v>56</v>
      </c>
      <c r="I75" s="4" t="s">
        <v>87</v>
      </c>
      <c r="M75" s="8"/>
    </row>
    <row r="76" spans="1:21" s="4" customFormat="1" x14ac:dyDescent="0.2">
      <c r="B76" s="5"/>
    </row>
    <row r="77" spans="1:21" s="4" customFormat="1" x14ac:dyDescent="0.2">
      <c r="A77" s="2" t="s">
        <v>0</v>
      </c>
      <c r="B77" s="3" t="s">
        <v>106</v>
      </c>
    </row>
    <row r="78" spans="1:21" s="4" customFormat="1" x14ac:dyDescent="0.2">
      <c r="A78" s="4" t="s">
        <v>1</v>
      </c>
      <c r="B78" s="5" t="s">
        <v>107</v>
      </c>
    </row>
    <row r="79" spans="1:21" s="4" customFormat="1" x14ac:dyDescent="0.2">
      <c r="A79" s="4" t="s">
        <v>2</v>
      </c>
      <c r="B79" s="5" t="s">
        <v>3</v>
      </c>
    </row>
    <row r="80" spans="1:21" s="4" customFormat="1" x14ac:dyDescent="0.2">
      <c r="A80" s="4" t="s">
        <v>4</v>
      </c>
      <c r="B80" s="10" t="s">
        <v>41</v>
      </c>
    </row>
    <row r="81" spans="1:21" s="4" customFormat="1" x14ac:dyDescent="0.2">
      <c r="A81" s="4" t="s">
        <v>5</v>
      </c>
      <c r="B81" s="5" t="s">
        <v>90</v>
      </c>
    </row>
    <row r="82" spans="1:21" s="4" customFormat="1" x14ac:dyDescent="0.2">
      <c r="A82" s="4" t="s">
        <v>7</v>
      </c>
      <c r="B82" s="5" t="s">
        <v>91</v>
      </c>
    </row>
    <row r="83" spans="1:21" s="4" customFormat="1" x14ac:dyDescent="0.2">
      <c r="A83" s="6" t="s">
        <v>11</v>
      </c>
      <c r="B83" s="5"/>
    </row>
    <row r="84" spans="1:21" s="4" customFormat="1" x14ac:dyDescent="0.2">
      <c r="A84" s="2" t="s">
        <v>12</v>
      </c>
      <c r="B84" s="3" t="s">
        <v>13</v>
      </c>
      <c r="C84" s="2" t="s">
        <v>7</v>
      </c>
      <c r="D84" s="2" t="s">
        <v>14</v>
      </c>
      <c r="E84" s="2" t="s">
        <v>4</v>
      </c>
      <c r="F84" s="2" t="s">
        <v>15</v>
      </c>
      <c r="G84" s="2" t="s">
        <v>5</v>
      </c>
      <c r="H84" s="2" t="s">
        <v>16</v>
      </c>
      <c r="I84" s="2" t="s">
        <v>1</v>
      </c>
      <c r="J84" s="2" t="s">
        <v>17</v>
      </c>
      <c r="K84" s="2" t="s">
        <v>18</v>
      </c>
      <c r="L84" s="2" t="s">
        <v>19</v>
      </c>
      <c r="M84" s="2" t="s">
        <v>20</v>
      </c>
      <c r="N84" s="2" t="s">
        <v>21</v>
      </c>
      <c r="O84" s="2" t="s">
        <v>22</v>
      </c>
      <c r="P84" s="2" t="s">
        <v>23</v>
      </c>
      <c r="Q84" s="2" t="s">
        <v>24</v>
      </c>
      <c r="R84" s="2" t="s">
        <v>25</v>
      </c>
      <c r="S84" s="2" t="s">
        <v>26</v>
      </c>
      <c r="T84" s="2" t="s">
        <v>27</v>
      </c>
      <c r="U84" s="2"/>
    </row>
    <row r="85" spans="1:21" s="4" customFormat="1" x14ac:dyDescent="0.2">
      <c r="A85" s="4" t="s">
        <v>106</v>
      </c>
      <c r="B85" s="5">
        <v>1</v>
      </c>
      <c r="C85" s="4" t="s">
        <v>91</v>
      </c>
      <c r="E85" s="10" t="s">
        <v>41</v>
      </c>
      <c r="F85" s="4" t="s">
        <v>28</v>
      </c>
      <c r="G85" s="4" t="s">
        <v>90</v>
      </c>
    </row>
    <row r="86" spans="1:21" s="4" customFormat="1" x14ac:dyDescent="0.2">
      <c r="A86" s="4" t="s">
        <v>100</v>
      </c>
      <c r="B86" s="7">
        <v>1.0548435380476651E-9</v>
      </c>
      <c r="C86" s="4" t="s">
        <v>7</v>
      </c>
      <c r="E86" s="10" t="s">
        <v>111</v>
      </c>
      <c r="F86" s="4" t="s">
        <v>29</v>
      </c>
      <c r="G86" s="4" t="s">
        <v>101</v>
      </c>
      <c r="H86" s="4" t="s">
        <v>35</v>
      </c>
      <c r="I86" s="4" t="s">
        <v>69</v>
      </c>
      <c r="J86" s="4">
        <v>2</v>
      </c>
      <c r="K86" s="4">
        <v>-20.669873386184769</v>
      </c>
      <c r="L86" s="4">
        <v>1</v>
      </c>
      <c r="M86" s="8">
        <v>1.2</v>
      </c>
      <c r="N86" s="4">
        <v>1</v>
      </c>
      <c r="O86" s="4">
        <v>1.01</v>
      </c>
      <c r="P86" s="4">
        <v>1.2</v>
      </c>
      <c r="Q86" s="4">
        <v>1.2</v>
      </c>
      <c r="R86" s="4">
        <v>3</v>
      </c>
      <c r="S86" s="4">
        <v>0.57157051623399524</v>
      </c>
    </row>
    <row r="87" spans="1:21" s="4" customFormat="1" x14ac:dyDescent="0.2">
      <c r="A87" s="4" t="s">
        <v>70</v>
      </c>
      <c r="B87" s="7">
        <v>1.0548435380476651E-9</v>
      </c>
      <c r="C87" s="4" t="s">
        <v>7</v>
      </c>
      <c r="E87" s="10" t="s">
        <v>111</v>
      </c>
      <c r="F87" s="4" t="s">
        <v>29</v>
      </c>
      <c r="G87" s="4" t="s">
        <v>71</v>
      </c>
      <c r="H87" s="4" t="s">
        <v>35</v>
      </c>
      <c r="I87" s="4" t="s">
        <v>69</v>
      </c>
      <c r="J87" s="4">
        <v>2</v>
      </c>
      <c r="K87" s="4">
        <v>-20.669873386184769</v>
      </c>
      <c r="L87" s="4">
        <v>1</v>
      </c>
      <c r="M87" s="8">
        <v>1.2</v>
      </c>
      <c r="N87" s="4">
        <v>1</v>
      </c>
      <c r="O87" s="4">
        <v>1.01</v>
      </c>
      <c r="P87" s="4">
        <v>1.2</v>
      </c>
      <c r="Q87" s="4">
        <v>1.2</v>
      </c>
      <c r="R87" s="4">
        <v>3</v>
      </c>
      <c r="S87" s="4">
        <v>0.57157051623399524</v>
      </c>
    </row>
    <row r="88" spans="1:21" s="4" customFormat="1" x14ac:dyDescent="0.2">
      <c r="A88" s="4" t="s">
        <v>78</v>
      </c>
      <c r="B88" s="7">
        <v>1.9594773562773428E-6</v>
      </c>
      <c r="C88" s="4" t="s">
        <v>8</v>
      </c>
      <c r="E88" s="10" t="s">
        <v>110</v>
      </c>
      <c r="F88" s="4" t="s">
        <v>29</v>
      </c>
      <c r="G88" s="4" t="s">
        <v>79</v>
      </c>
      <c r="H88" s="4" t="s">
        <v>35</v>
      </c>
      <c r="J88" s="4">
        <v>2</v>
      </c>
      <c r="K88" s="4">
        <v>-13.142832775241143</v>
      </c>
      <c r="L88" s="4">
        <v>1</v>
      </c>
      <c r="M88" s="8">
        <v>1.2</v>
      </c>
      <c r="N88" s="4">
        <v>1</v>
      </c>
      <c r="O88" s="4">
        <v>1.01</v>
      </c>
      <c r="P88" s="4">
        <v>1.2</v>
      </c>
      <c r="Q88" s="4">
        <v>1.2</v>
      </c>
      <c r="R88" s="4">
        <v>1.05</v>
      </c>
      <c r="S88" s="4">
        <v>0.15984597228197622</v>
      </c>
    </row>
    <row r="89" spans="1:21" s="4" customFormat="1" x14ac:dyDescent="0.2">
      <c r="A89" t="s">
        <v>113</v>
      </c>
      <c r="B89" s="9">
        <v>2.061739642547709E-3</v>
      </c>
      <c r="C89" s="4" t="s">
        <v>8</v>
      </c>
      <c r="E89" t="s">
        <v>60</v>
      </c>
      <c r="F89" s="4" t="s">
        <v>29</v>
      </c>
      <c r="G89" s="4" t="s">
        <v>6</v>
      </c>
      <c r="H89" s="4" t="s">
        <v>9</v>
      </c>
      <c r="I89" s="4" t="s">
        <v>80</v>
      </c>
      <c r="J89" s="4">
        <v>2</v>
      </c>
      <c r="K89" s="4">
        <v>-6.1842051658852499</v>
      </c>
      <c r="L89" s="4">
        <v>1.05</v>
      </c>
      <c r="M89" s="8">
        <v>1.2</v>
      </c>
      <c r="N89" s="4">
        <v>1</v>
      </c>
      <c r="O89" s="4">
        <v>1.01</v>
      </c>
      <c r="P89" s="4">
        <v>1.2</v>
      </c>
      <c r="Q89" s="4">
        <v>1.2</v>
      </c>
      <c r="R89" s="4">
        <v>1.05</v>
      </c>
      <c r="S89" s="4">
        <v>0.16169679924070957</v>
      </c>
    </row>
    <row r="90" spans="1:21" s="4" customFormat="1" x14ac:dyDescent="0.2">
      <c r="A90" t="s">
        <v>113</v>
      </c>
      <c r="B90" s="9">
        <v>1.1545741998267272E-5</v>
      </c>
      <c r="C90" s="4" t="s">
        <v>8</v>
      </c>
      <c r="E90" t="s">
        <v>60</v>
      </c>
      <c r="F90" s="4" t="s">
        <v>29</v>
      </c>
      <c r="G90" s="4" t="s">
        <v>6</v>
      </c>
      <c r="H90" s="4" t="s">
        <v>81</v>
      </c>
      <c r="I90" s="4" t="s">
        <v>82</v>
      </c>
      <c r="J90" s="4">
        <v>2</v>
      </c>
      <c r="K90" s="4">
        <v>-11.369193847126274</v>
      </c>
      <c r="L90" s="4">
        <v>1.05</v>
      </c>
      <c r="M90" s="8">
        <v>1.2</v>
      </c>
      <c r="N90" s="4">
        <v>1</v>
      </c>
      <c r="O90" s="4">
        <v>1.01</v>
      </c>
      <c r="P90" s="4">
        <v>1.2</v>
      </c>
      <c r="Q90" s="4">
        <v>1.2</v>
      </c>
      <c r="R90" s="4">
        <v>1.05</v>
      </c>
      <c r="S90" s="4">
        <v>0.16169679924070957</v>
      </c>
    </row>
    <row r="91" spans="1:21" s="4" customFormat="1" x14ac:dyDescent="0.2">
      <c r="A91" s="4" t="s">
        <v>83</v>
      </c>
      <c r="B91" s="5">
        <f>0.0185556567829294/1000</f>
        <v>1.8555656782929398E-5</v>
      </c>
      <c r="C91" s="4" t="s">
        <v>112</v>
      </c>
      <c r="D91" s="4" t="s">
        <v>54</v>
      </c>
      <c r="F91" s="4" t="s">
        <v>55</v>
      </c>
      <c r="H91" s="4" t="s">
        <v>56</v>
      </c>
      <c r="I91" s="4" t="s">
        <v>84</v>
      </c>
      <c r="J91" s="4">
        <v>2</v>
      </c>
      <c r="K91" s="4">
        <v>-3.9869805885490299</v>
      </c>
      <c r="L91" s="4">
        <v>1.05</v>
      </c>
      <c r="M91" s="8">
        <v>1.2</v>
      </c>
      <c r="N91" s="4">
        <v>1</v>
      </c>
      <c r="O91" s="4">
        <v>1.01</v>
      </c>
      <c r="P91" s="4">
        <v>1.2</v>
      </c>
      <c r="Q91" s="4">
        <v>1.2</v>
      </c>
      <c r="R91" s="4">
        <v>1.05</v>
      </c>
      <c r="S91" s="4">
        <v>0.16169679924070957</v>
      </c>
    </row>
    <row r="92" spans="1:21" s="4" customFormat="1" x14ac:dyDescent="0.2">
      <c r="A92" s="4" t="s">
        <v>53</v>
      </c>
      <c r="B92" s="9">
        <v>1.1545741998267272E-5</v>
      </c>
      <c r="C92" s="4" t="s">
        <v>8</v>
      </c>
      <c r="D92" s="4" t="s">
        <v>54</v>
      </c>
      <c r="F92" s="4" t="s">
        <v>55</v>
      </c>
      <c r="H92" s="4" t="s">
        <v>56</v>
      </c>
      <c r="I92" s="4" t="s">
        <v>87</v>
      </c>
      <c r="M92" s="8"/>
    </row>
    <row r="93" spans="1:21" s="4" customFormat="1" x14ac:dyDescent="0.2">
      <c r="B93" s="5"/>
    </row>
    <row r="94" spans="1:21" s="4" customFormat="1" x14ac:dyDescent="0.2">
      <c r="A94" s="2" t="s">
        <v>0</v>
      </c>
      <c r="B94" s="3" t="s">
        <v>127</v>
      </c>
    </row>
    <row r="95" spans="1:21" s="4" customFormat="1" x14ac:dyDescent="0.2">
      <c r="A95" s="4" t="s">
        <v>1</v>
      </c>
      <c r="B95" s="5" t="s">
        <v>128</v>
      </c>
    </row>
    <row r="96" spans="1:21" s="4" customFormat="1" x14ac:dyDescent="0.2">
      <c r="A96" s="4" t="s">
        <v>2</v>
      </c>
      <c r="B96" s="5" t="s">
        <v>3</v>
      </c>
    </row>
    <row r="97" spans="1:23" s="4" customFormat="1" x14ac:dyDescent="0.2">
      <c r="A97" s="4" t="s">
        <v>4</v>
      </c>
      <c r="B97" s="5" t="s">
        <v>111</v>
      </c>
    </row>
    <row r="98" spans="1:23" s="4" customFormat="1" x14ac:dyDescent="0.2">
      <c r="A98" s="4" t="s">
        <v>5</v>
      </c>
      <c r="B98" s="5" t="s">
        <v>129</v>
      </c>
    </row>
    <row r="99" spans="1:23" s="4" customFormat="1" x14ac:dyDescent="0.2">
      <c r="A99" s="4" t="s">
        <v>7</v>
      </c>
      <c r="B99" s="5" t="s">
        <v>48</v>
      </c>
    </row>
    <row r="100" spans="1:23" s="4" customFormat="1" x14ac:dyDescent="0.2">
      <c r="B100" s="5"/>
    </row>
    <row r="101" spans="1:23" s="4" customFormat="1" x14ac:dyDescent="0.2">
      <c r="A101" s="6" t="s">
        <v>11</v>
      </c>
      <c r="B101" s="5"/>
    </row>
    <row r="102" spans="1:23" s="4" customFormat="1" x14ac:dyDescent="0.2">
      <c r="A102" s="2" t="s">
        <v>12</v>
      </c>
      <c r="B102" s="3" t="s">
        <v>13</v>
      </c>
      <c r="C102" s="2" t="s">
        <v>7</v>
      </c>
      <c r="D102" s="2" t="s">
        <v>14</v>
      </c>
      <c r="E102" s="2" t="s">
        <v>4</v>
      </c>
      <c r="F102" s="2" t="s">
        <v>15</v>
      </c>
      <c r="G102" s="2" t="s">
        <v>5</v>
      </c>
      <c r="H102" s="2" t="s">
        <v>16</v>
      </c>
      <c r="I102" s="2" t="s">
        <v>1</v>
      </c>
      <c r="J102" s="2" t="s">
        <v>117</v>
      </c>
      <c r="K102" s="2" t="s">
        <v>118</v>
      </c>
      <c r="L102" s="2" t="s">
        <v>17</v>
      </c>
      <c r="M102" s="2" t="s">
        <v>18</v>
      </c>
      <c r="N102" s="2" t="s">
        <v>19</v>
      </c>
      <c r="O102" s="2" t="s">
        <v>20</v>
      </c>
      <c r="P102" s="2" t="s">
        <v>21</v>
      </c>
      <c r="Q102" s="2" t="s">
        <v>22</v>
      </c>
      <c r="R102" s="2" t="s">
        <v>23</v>
      </c>
      <c r="S102" s="2" t="s">
        <v>24</v>
      </c>
      <c r="T102" s="2" t="s">
        <v>25</v>
      </c>
      <c r="U102" s="2" t="s">
        <v>26</v>
      </c>
      <c r="V102" s="2" t="s">
        <v>27</v>
      </c>
      <c r="W102" s="2" t="s">
        <v>119</v>
      </c>
    </row>
    <row r="103" spans="1:23" s="4" customFormat="1" x14ac:dyDescent="0.2">
      <c r="A103" s="4" t="s">
        <v>127</v>
      </c>
      <c r="B103" s="5">
        <v>1</v>
      </c>
      <c r="C103" s="4" t="s">
        <v>48</v>
      </c>
      <c r="E103" s="4" t="s">
        <v>111</v>
      </c>
      <c r="F103" s="4" t="s">
        <v>28</v>
      </c>
      <c r="G103" s="4" t="s">
        <v>129</v>
      </c>
      <c r="K103" s="4" t="s">
        <v>127</v>
      </c>
      <c r="W103" s="4" t="s">
        <v>120</v>
      </c>
    </row>
    <row r="104" spans="1:23" s="4" customFormat="1" x14ac:dyDescent="0.2">
      <c r="A104" s="4" t="s">
        <v>92</v>
      </c>
      <c r="B104" s="7">
        <v>2.5816375498454966E-8</v>
      </c>
      <c r="C104" s="4" t="s">
        <v>7</v>
      </c>
      <c r="E104" s="4" t="s">
        <v>41</v>
      </c>
      <c r="F104" s="4" t="s">
        <v>29</v>
      </c>
      <c r="G104" s="4" t="s">
        <v>93</v>
      </c>
      <c r="H104" s="4" t="s">
        <v>35</v>
      </c>
      <c r="I104" s="4" t="s">
        <v>67</v>
      </c>
      <c r="J104" s="4" t="s">
        <v>121</v>
      </c>
      <c r="K104" s="4" t="s">
        <v>127</v>
      </c>
      <c r="L104" s="4">
        <v>2</v>
      </c>
      <c r="M104" s="4">
        <v>-17.472256837119119</v>
      </c>
      <c r="N104" s="4">
        <v>1.05</v>
      </c>
      <c r="O104" s="8">
        <v>1.2</v>
      </c>
      <c r="P104" s="4">
        <v>1</v>
      </c>
      <c r="Q104" s="4">
        <v>1.01</v>
      </c>
      <c r="R104" s="4">
        <v>1.2</v>
      </c>
      <c r="S104" s="4">
        <v>1.2</v>
      </c>
      <c r="T104" s="4">
        <v>3</v>
      </c>
      <c r="U104" s="4">
        <v>0.57209088006881903</v>
      </c>
    </row>
    <row r="105" spans="1:23" s="4" customFormat="1" x14ac:dyDescent="0.2">
      <c r="A105" s="4" t="s">
        <v>94</v>
      </c>
      <c r="B105" s="7">
        <v>2.5816375498454966E-8</v>
      </c>
      <c r="C105" s="4" t="s">
        <v>7</v>
      </c>
      <c r="E105" s="4" t="s">
        <v>41</v>
      </c>
      <c r="F105" s="4" t="s">
        <v>29</v>
      </c>
      <c r="G105" s="4" t="s">
        <v>95</v>
      </c>
      <c r="H105" s="4" t="s">
        <v>35</v>
      </c>
      <c r="I105" s="4" t="s">
        <v>67</v>
      </c>
      <c r="J105" s="4" t="s">
        <v>122</v>
      </c>
      <c r="K105" s="4" t="s">
        <v>127</v>
      </c>
      <c r="L105" s="4">
        <v>2</v>
      </c>
      <c r="M105" s="4">
        <v>-17.472256837119119</v>
      </c>
      <c r="N105" s="4">
        <v>1.05</v>
      </c>
      <c r="O105" s="8">
        <v>1.2</v>
      </c>
      <c r="P105" s="4">
        <v>1</v>
      </c>
      <c r="Q105" s="4">
        <v>1.01</v>
      </c>
      <c r="R105" s="4">
        <v>1.2</v>
      </c>
      <c r="S105" s="4">
        <v>1.2</v>
      </c>
      <c r="T105" s="4">
        <v>3</v>
      </c>
      <c r="U105" s="4">
        <v>0.57209088006881903</v>
      </c>
    </row>
    <row r="106" spans="1:23" s="4" customFormat="1" x14ac:dyDescent="0.2">
      <c r="A106" s="4" t="s">
        <v>96</v>
      </c>
      <c r="B106" s="7">
        <v>2.5816375498454966E-8</v>
      </c>
      <c r="C106" s="4" t="s">
        <v>7</v>
      </c>
      <c r="E106" s="4" t="s">
        <v>41</v>
      </c>
      <c r="F106" s="4" t="s">
        <v>29</v>
      </c>
      <c r="G106" s="4" t="s">
        <v>97</v>
      </c>
      <c r="H106" s="4" t="s">
        <v>35</v>
      </c>
      <c r="I106" s="4" t="s">
        <v>67</v>
      </c>
      <c r="J106" s="4" t="s">
        <v>123</v>
      </c>
      <c r="K106" s="4" t="s">
        <v>127</v>
      </c>
      <c r="L106" s="4">
        <v>2</v>
      </c>
      <c r="M106" s="4">
        <v>-17.472256837119119</v>
      </c>
      <c r="N106" s="4">
        <v>1.05</v>
      </c>
      <c r="O106" s="8">
        <v>1.2</v>
      </c>
      <c r="P106" s="4">
        <v>1</v>
      </c>
      <c r="Q106" s="4">
        <v>1.01</v>
      </c>
      <c r="R106" s="4">
        <v>1.2</v>
      </c>
      <c r="S106" s="4">
        <v>1.2</v>
      </c>
      <c r="T106" s="4">
        <v>3</v>
      </c>
      <c r="U106" s="4">
        <v>0.57209088006881903</v>
      </c>
    </row>
    <row r="107" spans="1:23" s="4" customFormat="1" x14ac:dyDescent="0.2">
      <c r="A107" s="4" t="s">
        <v>73</v>
      </c>
      <c r="B107" s="7">
        <v>1.0420164005875028E-7</v>
      </c>
      <c r="C107" s="4" t="s">
        <v>8</v>
      </c>
      <c r="E107" s="4" t="s">
        <v>41</v>
      </c>
      <c r="F107" s="4" t="s">
        <v>29</v>
      </c>
      <c r="G107" s="4" t="s">
        <v>74</v>
      </c>
      <c r="H107" s="4" t="s">
        <v>75</v>
      </c>
      <c r="K107" s="4" t="s">
        <v>127</v>
      </c>
      <c r="L107" s="4">
        <v>2</v>
      </c>
      <c r="M107" s="4">
        <v>-16.076937968223657</v>
      </c>
      <c r="N107" s="4">
        <v>1.05</v>
      </c>
      <c r="O107" s="8">
        <v>1.2</v>
      </c>
      <c r="P107" s="4">
        <v>1</v>
      </c>
      <c r="Q107" s="4">
        <v>1.01</v>
      </c>
      <c r="R107" s="4">
        <v>1.2</v>
      </c>
      <c r="S107" s="4">
        <v>1.2</v>
      </c>
      <c r="T107" s="4">
        <v>1.05</v>
      </c>
      <c r="U107" s="4">
        <v>0.16169679924070957</v>
      </c>
    </row>
    <row r="108" spans="1:23" s="4" customFormat="1" x14ac:dyDescent="0.2">
      <c r="A108" s="4" t="s">
        <v>76</v>
      </c>
      <c r="B108" s="7">
        <v>-1.0420164005875028E-7</v>
      </c>
      <c r="C108" s="4" t="s">
        <v>8</v>
      </c>
      <c r="E108" s="4" t="s">
        <v>111</v>
      </c>
      <c r="F108" s="4" t="s">
        <v>29</v>
      </c>
      <c r="G108" s="4" t="s">
        <v>77</v>
      </c>
      <c r="H108" s="4" t="s">
        <v>75</v>
      </c>
      <c r="K108" s="4" t="s">
        <v>127</v>
      </c>
      <c r="L108" s="4">
        <v>1</v>
      </c>
      <c r="M108" s="4" t="s">
        <v>47</v>
      </c>
      <c r="N108" s="4">
        <v>1.05</v>
      </c>
      <c r="O108" s="8">
        <v>1.2</v>
      </c>
      <c r="P108" s="4">
        <v>1</v>
      </c>
      <c r="Q108" s="4">
        <v>1.01</v>
      </c>
      <c r="R108" s="4">
        <v>1.2</v>
      </c>
      <c r="S108" s="4">
        <v>1.2</v>
      </c>
      <c r="T108" s="4">
        <v>3</v>
      </c>
      <c r="U108" s="4">
        <v>0.57209088006881903</v>
      </c>
      <c r="V108" s="4" t="b">
        <v>1</v>
      </c>
    </row>
    <row r="109" spans="1:23" s="4" customFormat="1" x14ac:dyDescent="0.2">
      <c r="A109" t="s">
        <v>113</v>
      </c>
      <c r="B109" s="9">
        <v>6.9805868642038374E-2</v>
      </c>
      <c r="C109" s="4" t="s">
        <v>8</v>
      </c>
      <c r="E109" t="s">
        <v>60</v>
      </c>
      <c r="F109" s="4" t="s">
        <v>29</v>
      </c>
      <c r="G109" s="4" t="s">
        <v>6</v>
      </c>
      <c r="H109" s="4" t="s">
        <v>9</v>
      </c>
      <c r="I109" s="4" t="s">
        <v>80</v>
      </c>
      <c r="J109" s="4" t="s">
        <v>126</v>
      </c>
      <c r="K109" s="4" t="s">
        <v>127</v>
      </c>
      <c r="L109" s="4">
        <v>2</v>
      </c>
      <c r="M109" s="4">
        <v>-2.6620371947819987</v>
      </c>
      <c r="N109" s="4">
        <v>1.05</v>
      </c>
      <c r="O109" s="8">
        <v>1.2</v>
      </c>
      <c r="P109" s="4">
        <v>1</v>
      </c>
      <c r="Q109" s="4">
        <v>1.01</v>
      </c>
      <c r="R109" s="4">
        <v>1.2</v>
      </c>
      <c r="S109" s="4">
        <v>1.2</v>
      </c>
      <c r="T109" s="4">
        <v>1.05</v>
      </c>
      <c r="U109" s="4">
        <v>0.16169679924070957</v>
      </c>
    </row>
    <row r="110" spans="1:23" s="4" customFormat="1" x14ac:dyDescent="0.2">
      <c r="A110" t="s">
        <v>113</v>
      </c>
      <c r="B110" s="9">
        <v>3.4902934321018444E-4</v>
      </c>
      <c r="C110" s="4" t="s">
        <v>8</v>
      </c>
      <c r="E110" t="s">
        <v>60</v>
      </c>
      <c r="F110" s="4" t="s">
        <v>29</v>
      </c>
      <c r="G110" s="4" t="s">
        <v>6</v>
      </c>
      <c r="H110" s="4" t="s">
        <v>81</v>
      </c>
      <c r="I110" s="4" t="s">
        <v>82</v>
      </c>
      <c r="J110" s="4" t="s">
        <v>126</v>
      </c>
      <c r="K110" s="4" t="s">
        <v>127</v>
      </c>
      <c r="L110" s="4">
        <v>2</v>
      </c>
      <c r="M110" s="4">
        <v>-7.9603545613300568</v>
      </c>
      <c r="N110" s="4">
        <v>1.05</v>
      </c>
      <c r="O110" s="8">
        <v>1.2</v>
      </c>
      <c r="P110" s="4">
        <v>1</v>
      </c>
      <c r="Q110" s="4">
        <v>1.01</v>
      </c>
      <c r="R110" s="4">
        <v>1.2</v>
      </c>
      <c r="S110" s="4">
        <v>1.2</v>
      </c>
      <c r="T110" s="4">
        <v>1.05</v>
      </c>
      <c r="U110" s="4">
        <v>0.16169679924070957</v>
      </c>
    </row>
    <row r="111" spans="1:23" s="4" customFormat="1" x14ac:dyDescent="0.2">
      <c r="A111" s="4" t="s">
        <v>83</v>
      </c>
      <c r="B111" s="5">
        <f>0.628252817778345/1000</f>
        <v>6.2825281777834498E-4</v>
      </c>
      <c r="C111" s="4" t="s">
        <v>112</v>
      </c>
      <c r="D111" s="4" t="s">
        <v>54</v>
      </c>
      <c r="F111" s="4" t="s">
        <v>55</v>
      </c>
      <c r="H111" s="4" t="s">
        <v>56</v>
      </c>
      <c r="I111" s="4" t="s">
        <v>84</v>
      </c>
      <c r="K111" s="4" t="s">
        <v>127</v>
      </c>
      <c r="L111" s="4">
        <v>2</v>
      </c>
      <c r="M111" s="4">
        <v>-0.46481261744577906</v>
      </c>
      <c r="N111" s="4">
        <v>1.05</v>
      </c>
      <c r="O111" s="8">
        <v>1.2</v>
      </c>
      <c r="P111" s="4">
        <v>1</v>
      </c>
      <c r="Q111" s="4">
        <v>1.01</v>
      </c>
      <c r="R111" s="4">
        <v>1.2</v>
      </c>
      <c r="S111" s="4">
        <v>1.2</v>
      </c>
      <c r="T111" s="4">
        <v>1.05</v>
      </c>
      <c r="U111" s="4">
        <v>0.16169679924070957</v>
      </c>
    </row>
    <row r="112" spans="1:23" s="4" customFormat="1" x14ac:dyDescent="0.2">
      <c r="A112" s="4" t="s">
        <v>85</v>
      </c>
      <c r="B112" s="5">
        <v>2.5000000000000001E-5</v>
      </c>
      <c r="C112" s="4" t="s">
        <v>8</v>
      </c>
      <c r="D112" s="4" t="s">
        <v>54</v>
      </c>
      <c r="F112" s="4" t="s">
        <v>55</v>
      </c>
      <c r="H112" s="4" t="s">
        <v>56</v>
      </c>
      <c r="I112" s="4" t="s">
        <v>86</v>
      </c>
      <c r="K112" s="4" t="s">
        <v>127</v>
      </c>
      <c r="L112" s="4">
        <v>2</v>
      </c>
      <c r="M112" s="4">
        <v>-10.596634733096073</v>
      </c>
      <c r="N112" s="4">
        <v>1.05</v>
      </c>
      <c r="O112" s="8">
        <v>1.2</v>
      </c>
      <c r="P112" s="4">
        <v>1</v>
      </c>
      <c r="Q112" s="4">
        <v>1.01</v>
      </c>
      <c r="R112" s="4">
        <v>1.2</v>
      </c>
      <c r="S112" s="4">
        <v>1.2</v>
      </c>
      <c r="T112" s="4">
        <v>1.5</v>
      </c>
      <c r="U112" s="4">
        <v>0.25816898211842121</v>
      </c>
    </row>
    <row r="113" spans="1:23" s="4" customFormat="1" x14ac:dyDescent="0.2">
      <c r="A113" s="4" t="s">
        <v>53</v>
      </c>
      <c r="B113" s="9">
        <v>3.4902934321018444E-4</v>
      </c>
      <c r="C113" s="4" t="s">
        <v>8</v>
      </c>
      <c r="D113" s="4" t="s">
        <v>54</v>
      </c>
      <c r="F113" s="4" t="s">
        <v>55</v>
      </c>
      <c r="H113" s="4" t="s">
        <v>56</v>
      </c>
      <c r="I113" s="4" t="s">
        <v>87</v>
      </c>
      <c r="K113" s="4" t="s">
        <v>127</v>
      </c>
      <c r="O113" s="8"/>
    </row>
    <row r="114" spans="1:23" s="4" customFormat="1" x14ac:dyDescent="0.2">
      <c r="B114" s="5"/>
    </row>
    <row r="115" spans="1:23" s="4" customFormat="1" x14ac:dyDescent="0.2">
      <c r="A115" s="2" t="s">
        <v>0</v>
      </c>
      <c r="B115" s="3" t="s">
        <v>130</v>
      </c>
    </row>
    <row r="116" spans="1:23" s="4" customFormat="1" x14ac:dyDescent="0.2">
      <c r="A116" s="4" t="s">
        <v>1</v>
      </c>
      <c r="B116" s="5" t="s">
        <v>131</v>
      </c>
    </row>
    <row r="117" spans="1:23" s="4" customFormat="1" x14ac:dyDescent="0.2">
      <c r="A117" s="4" t="s">
        <v>2</v>
      </c>
      <c r="B117" s="5" t="s">
        <v>3</v>
      </c>
    </row>
    <row r="118" spans="1:23" s="4" customFormat="1" x14ac:dyDescent="0.2">
      <c r="A118" s="4" t="s">
        <v>4</v>
      </c>
      <c r="B118" s="5" t="s">
        <v>111</v>
      </c>
    </row>
    <row r="119" spans="1:23" s="4" customFormat="1" x14ac:dyDescent="0.2">
      <c r="A119" s="4" t="s">
        <v>5</v>
      </c>
      <c r="B119" s="5" t="s">
        <v>129</v>
      </c>
    </row>
    <row r="120" spans="1:23" s="4" customFormat="1" x14ac:dyDescent="0.2">
      <c r="A120" s="4" t="s">
        <v>7</v>
      </c>
      <c r="B120" s="5" t="s">
        <v>48</v>
      </c>
    </row>
    <row r="121" spans="1:23" s="4" customFormat="1" x14ac:dyDescent="0.2">
      <c r="B121" s="5"/>
    </row>
    <row r="122" spans="1:23" s="4" customFormat="1" x14ac:dyDescent="0.2">
      <c r="A122" s="6" t="s">
        <v>11</v>
      </c>
      <c r="B122" s="5"/>
    </row>
    <row r="123" spans="1:23" s="4" customFormat="1" x14ac:dyDescent="0.2">
      <c r="A123" s="2" t="s">
        <v>12</v>
      </c>
      <c r="B123" s="3" t="s">
        <v>13</v>
      </c>
      <c r="C123" s="2" t="s">
        <v>7</v>
      </c>
      <c r="D123" s="2" t="s">
        <v>14</v>
      </c>
      <c r="E123" s="2" t="s">
        <v>4</v>
      </c>
      <c r="F123" s="2" t="s">
        <v>15</v>
      </c>
      <c r="G123" s="2" t="s">
        <v>5</v>
      </c>
      <c r="H123" s="2" t="s">
        <v>16</v>
      </c>
      <c r="I123" s="2" t="s">
        <v>1</v>
      </c>
      <c r="J123" s="2" t="s">
        <v>117</v>
      </c>
      <c r="K123" s="2" t="s">
        <v>118</v>
      </c>
      <c r="L123" s="2" t="s">
        <v>17</v>
      </c>
      <c r="M123" s="2" t="s">
        <v>18</v>
      </c>
      <c r="N123" s="2" t="s">
        <v>19</v>
      </c>
      <c r="O123" s="2" t="s">
        <v>20</v>
      </c>
      <c r="P123" s="2" t="s">
        <v>21</v>
      </c>
      <c r="Q123" s="2" t="s">
        <v>22</v>
      </c>
      <c r="R123" s="2" t="s">
        <v>23</v>
      </c>
      <c r="S123" s="2" t="s">
        <v>24</v>
      </c>
      <c r="T123" s="2" t="s">
        <v>25</v>
      </c>
      <c r="U123" s="2" t="s">
        <v>26</v>
      </c>
      <c r="V123" s="2" t="s">
        <v>27</v>
      </c>
      <c r="W123" s="2" t="s">
        <v>119</v>
      </c>
    </row>
    <row r="124" spans="1:23" s="4" customFormat="1" x14ac:dyDescent="0.2">
      <c r="A124" s="4" t="s">
        <v>130</v>
      </c>
      <c r="B124" s="5">
        <v>1</v>
      </c>
      <c r="C124" s="4" t="s">
        <v>48</v>
      </c>
      <c r="E124" s="4" t="s">
        <v>111</v>
      </c>
      <c r="F124" s="4" t="s">
        <v>28</v>
      </c>
      <c r="G124" s="4" t="s">
        <v>129</v>
      </c>
      <c r="K124" s="4" t="s">
        <v>130</v>
      </c>
      <c r="W124" s="4" t="s">
        <v>120</v>
      </c>
    </row>
    <row r="125" spans="1:23" s="4" customFormat="1" x14ac:dyDescent="0.2">
      <c r="A125" s="4" t="s">
        <v>98</v>
      </c>
      <c r="B125" s="7">
        <v>1.6015962902979168E-5</v>
      </c>
      <c r="C125" s="4" t="s">
        <v>7</v>
      </c>
      <c r="E125" s="4" t="s">
        <v>60</v>
      </c>
      <c r="F125" s="4" t="s">
        <v>29</v>
      </c>
      <c r="G125" s="4" t="s">
        <v>99</v>
      </c>
      <c r="H125" s="4" t="s">
        <v>35</v>
      </c>
      <c r="I125" s="4" t="s">
        <v>68</v>
      </c>
      <c r="J125" s="4" t="s">
        <v>124</v>
      </c>
      <c r="K125" s="4" t="s">
        <v>130</v>
      </c>
      <c r="L125" s="4">
        <v>2</v>
      </c>
      <c r="M125" s="4">
        <v>-11.041924651641645</v>
      </c>
      <c r="N125" s="4">
        <v>1</v>
      </c>
      <c r="O125" s="8">
        <v>1.2</v>
      </c>
      <c r="P125" s="4">
        <v>1</v>
      </c>
      <c r="Q125" s="4">
        <v>1.01</v>
      </c>
      <c r="R125" s="4">
        <v>1.2</v>
      </c>
      <c r="S125" s="4">
        <v>1.2</v>
      </c>
      <c r="T125" s="4">
        <v>3</v>
      </c>
      <c r="U125" s="4">
        <v>0.57157051623399524</v>
      </c>
    </row>
    <row r="126" spans="1:23" s="4" customFormat="1" x14ac:dyDescent="0.2">
      <c r="A126" t="s">
        <v>113</v>
      </c>
      <c r="B126" s="9">
        <v>5.8444215505608195E-2</v>
      </c>
      <c r="C126" s="4" t="s">
        <v>8</v>
      </c>
      <c r="E126" t="s">
        <v>60</v>
      </c>
      <c r="F126" s="4" t="s">
        <v>29</v>
      </c>
      <c r="G126" s="4" t="s">
        <v>6</v>
      </c>
      <c r="H126" s="4" t="s">
        <v>9</v>
      </c>
      <c r="I126" s="4" t="s">
        <v>80</v>
      </c>
      <c r="J126" s="4" t="s">
        <v>126</v>
      </c>
      <c r="K126" s="4" t="s">
        <v>130</v>
      </c>
      <c r="L126" s="4">
        <v>2</v>
      </c>
      <c r="M126" s="4">
        <v>-2.8396825607927414</v>
      </c>
      <c r="N126" s="4">
        <v>1.05</v>
      </c>
      <c r="O126" s="8">
        <v>1.2</v>
      </c>
      <c r="P126" s="4">
        <v>1</v>
      </c>
      <c r="Q126" s="4">
        <v>1.01</v>
      </c>
      <c r="R126" s="4">
        <v>1.2</v>
      </c>
      <c r="S126" s="4">
        <v>1.2</v>
      </c>
      <c r="T126" s="4">
        <v>1.05</v>
      </c>
      <c r="U126" s="4">
        <v>0.16169679924070957</v>
      </c>
    </row>
    <row r="127" spans="1:23" s="4" customFormat="1" x14ac:dyDescent="0.2">
      <c r="A127" t="s">
        <v>113</v>
      </c>
      <c r="B127" s="9">
        <v>3.272876068314088E-4</v>
      </c>
      <c r="C127" s="4" t="s">
        <v>8</v>
      </c>
      <c r="E127" t="s">
        <v>60</v>
      </c>
      <c r="F127" s="4" t="s">
        <v>29</v>
      </c>
      <c r="G127" s="4" t="s">
        <v>6</v>
      </c>
      <c r="H127" s="4" t="s">
        <v>81</v>
      </c>
      <c r="I127" s="4" t="s">
        <v>82</v>
      </c>
      <c r="J127" s="4" t="s">
        <v>126</v>
      </c>
      <c r="K127" s="4" t="s">
        <v>130</v>
      </c>
      <c r="L127" s="4">
        <v>2</v>
      </c>
      <c r="M127" s="4">
        <v>-8.0246712420337651</v>
      </c>
      <c r="N127" s="4">
        <v>1.05</v>
      </c>
      <c r="O127" s="8">
        <v>1.2</v>
      </c>
      <c r="P127" s="4">
        <v>1</v>
      </c>
      <c r="Q127" s="4">
        <v>1.01</v>
      </c>
      <c r="R127" s="4">
        <v>1.2</v>
      </c>
      <c r="S127" s="4">
        <v>1.2</v>
      </c>
      <c r="T127" s="4">
        <v>1.05</v>
      </c>
      <c r="U127" s="4">
        <v>0.16169679924070957</v>
      </c>
    </row>
    <row r="128" spans="1:23" s="4" customFormat="1" x14ac:dyDescent="0.2">
      <c r="A128" s="4" t="s">
        <v>83</v>
      </c>
      <c r="B128" s="5">
        <f>0.525997939550474/1000</f>
        <v>5.2599793955047404E-4</v>
      </c>
      <c r="C128" s="4" t="s">
        <v>112</v>
      </c>
      <c r="D128" s="4" t="s">
        <v>54</v>
      </c>
      <c r="F128" s="4" t="s">
        <v>55</v>
      </c>
      <c r="H128" s="4" t="s">
        <v>56</v>
      </c>
      <c r="I128" s="4" t="s">
        <v>84</v>
      </c>
      <c r="K128" s="4" t="s">
        <v>130</v>
      </c>
      <c r="L128" s="4">
        <v>2</v>
      </c>
      <c r="M128" s="4">
        <v>-0.64245798345652183</v>
      </c>
      <c r="N128" s="4">
        <v>1.05</v>
      </c>
      <c r="O128" s="8">
        <v>1.2</v>
      </c>
      <c r="P128" s="4">
        <v>1</v>
      </c>
      <c r="Q128" s="4">
        <v>1.01</v>
      </c>
      <c r="R128" s="4">
        <v>1.2</v>
      </c>
      <c r="S128" s="4">
        <v>1.2</v>
      </c>
      <c r="T128" s="4">
        <v>1.05</v>
      </c>
      <c r="U128" s="4">
        <v>0.16169679924070957</v>
      </c>
    </row>
    <row r="129" spans="1:23" s="4" customFormat="1" x14ac:dyDescent="0.2">
      <c r="A129" s="4" t="s">
        <v>53</v>
      </c>
      <c r="B129" s="9">
        <v>3.272876068314088E-4</v>
      </c>
      <c r="C129" s="4" t="s">
        <v>8</v>
      </c>
      <c r="D129" s="4" t="s">
        <v>54</v>
      </c>
      <c r="F129" s="4" t="s">
        <v>55</v>
      </c>
      <c r="H129" s="4" t="s">
        <v>56</v>
      </c>
      <c r="I129" s="4" t="s">
        <v>87</v>
      </c>
      <c r="K129" s="4" t="s">
        <v>130</v>
      </c>
      <c r="O129" s="8"/>
    </row>
    <row r="130" spans="1:23" s="4" customFormat="1" x14ac:dyDescent="0.2">
      <c r="B130" s="5"/>
    </row>
    <row r="131" spans="1:23" s="4" customFormat="1" x14ac:dyDescent="0.2">
      <c r="A131" s="2" t="s">
        <v>0</v>
      </c>
      <c r="B131" s="3" t="s">
        <v>132</v>
      </c>
    </row>
    <row r="132" spans="1:23" s="4" customFormat="1" x14ac:dyDescent="0.2">
      <c r="A132" s="4" t="s">
        <v>1</v>
      </c>
      <c r="B132" s="5" t="s">
        <v>133</v>
      </c>
    </row>
    <row r="133" spans="1:23" s="4" customFormat="1" x14ac:dyDescent="0.2">
      <c r="A133" s="4" t="s">
        <v>2</v>
      </c>
      <c r="B133" s="5" t="s">
        <v>3</v>
      </c>
    </row>
    <row r="134" spans="1:23" s="4" customFormat="1" x14ac:dyDescent="0.2">
      <c r="A134" s="4" t="s">
        <v>4</v>
      </c>
      <c r="B134" s="5" t="s">
        <v>111</v>
      </c>
    </row>
    <row r="135" spans="1:23" s="4" customFormat="1" x14ac:dyDescent="0.2">
      <c r="A135" s="4" t="s">
        <v>5</v>
      </c>
      <c r="B135" s="5" t="s">
        <v>129</v>
      </c>
    </row>
    <row r="136" spans="1:23" s="4" customFormat="1" x14ac:dyDescent="0.2">
      <c r="A136" s="4" t="s">
        <v>7</v>
      </c>
      <c r="B136" s="5" t="s">
        <v>48</v>
      </c>
    </row>
    <row r="137" spans="1:23" s="4" customFormat="1" x14ac:dyDescent="0.2">
      <c r="B137" s="5"/>
    </row>
    <row r="138" spans="1:23" s="4" customFormat="1" x14ac:dyDescent="0.2">
      <c r="A138" s="6" t="s">
        <v>11</v>
      </c>
      <c r="B138" s="5"/>
    </row>
    <row r="139" spans="1:23" s="4" customFormat="1" x14ac:dyDescent="0.2">
      <c r="A139" s="2" t="s">
        <v>12</v>
      </c>
      <c r="B139" s="3" t="s">
        <v>13</v>
      </c>
      <c r="C139" s="2" t="s">
        <v>7</v>
      </c>
      <c r="D139" s="2" t="s">
        <v>14</v>
      </c>
      <c r="E139" s="2" t="s">
        <v>4</v>
      </c>
      <c r="F139" s="2" t="s">
        <v>15</v>
      </c>
      <c r="G139" s="2" t="s">
        <v>5</v>
      </c>
      <c r="H139" s="2" t="s">
        <v>16</v>
      </c>
      <c r="I139" s="2" t="s">
        <v>1</v>
      </c>
      <c r="J139" s="2" t="s">
        <v>117</v>
      </c>
      <c r="K139" s="2" t="s">
        <v>118</v>
      </c>
      <c r="L139" s="2" t="s">
        <v>17</v>
      </c>
      <c r="M139" s="2" t="s">
        <v>18</v>
      </c>
      <c r="N139" s="2" t="s">
        <v>19</v>
      </c>
      <c r="O139" s="2" t="s">
        <v>20</v>
      </c>
      <c r="P139" s="2" t="s">
        <v>21</v>
      </c>
      <c r="Q139" s="2" t="s">
        <v>22</v>
      </c>
      <c r="R139" s="2" t="s">
        <v>23</v>
      </c>
      <c r="S139" s="2" t="s">
        <v>24</v>
      </c>
      <c r="T139" s="2" t="s">
        <v>25</v>
      </c>
      <c r="U139" s="2" t="s">
        <v>26</v>
      </c>
      <c r="V139" s="2" t="s">
        <v>27</v>
      </c>
      <c r="W139" s="2" t="s">
        <v>119</v>
      </c>
    </row>
    <row r="140" spans="1:23" s="4" customFormat="1" x14ac:dyDescent="0.2">
      <c r="A140" s="4" t="s">
        <v>132</v>
      </c>
      <c r="B140" s="5">
        <v>1</v>
      </c>
      <c r="C140" s="4" t="s">
        <v>48</v>
      </c>
      <c r="E140" s="4" t="s">
        <v>111</v>
      </c>
      <c r="F140" s="4" t="s">
        <v>28</v>
      </c>
      <c r="G140" s="4" t="s">
        <v>129</v>
      </c>
      <c r="K140" s="4" t="s">
        <v>132</v>
      </c>
      <c r="W140" s="4" t="s">
        <v>120</v>
      </c>
    </row>
    <row r="141" spans="1:23" s="4" customFormat="1" x14ac:dyDescent="0.2">
      <c r="A141" s="4" t="s">
        <v>100</v>
      </c>
      <c r="B141" s="7">
        <v>4.271419117000515E-8</v>
      </c>
      <c r="C141" s="4" t="s">
        <v>7</v>
      </c>
      <c r="E141" s="4" t="s">
        <v>111</v>
      </c>
      <c r="F141" s="4" t="s">
        <v>29</v>
      </c>
      <c r="G141" s="4" t="s">
        <v>101</v>
      </c>
      <c r="H141" s="4" t="s">
        <v>35</v>
      </c>
      <c r="I141" s="4" t="s">
        <v>69</v>
      </c>
      <c r="J141" s="4" t="s">
        <v>125</v>
      </c>
      <c r="K141" s="4" t="s">
        <v>132</v>
      </c>
      <c r="L141" s="4">
        <v>2</v>
      </c>
      <c r="M141" s="4">
        <v>-16.968734626024737</v>
      </c>
      <c r="N141" s="4">
        <v>1</v>
      </c>
      <c r="O141" s="8">
        <v>1.2</v>
      </c>
      <c r="P141" s="4">
        <v>1</v>
      </c>
      <c r="Q141" s="4">
        <v>1.01</v>
      </c>
      <c r="R141" s="4">
        <v>1.2</v>
      </c>
      <c r="S141" s="4">
        <v>1.2</v>
      </c>
      <c r="T141" s="4">
        <v>3</v>
      </c>
      <c r="U141" s="4">
        <v>0.57157051623399524</v>
      </c>
    </row>
    <row r="142" spans="1:23" s="4" customFormat="1" x14ac:dyDescent="0.2">
      <c r="A142" s="4" t="s">
        <v>70</v>
      </c>
      <c r="B142" s="7">
        <v>4.271419117000515E-8</v>
      </c>
      <c r="C142" s="4" t="s">
        <v>7</v>
      </c>
      <c r="E142" s="4" t="s">
        <v>111</v>
      </c>
      <c r="F142" s="4" t="s">
        <v>29</v>
      </c>
      <c r="G142" s="4" t="s">
        <v>71</v>
      </c>
      <c r="H142" s="4" t="s">
        <v>35</v>
      </c>
      <c r="I142" s="4" t="s">
        <v>69</v>
      </c>
      <c r="K142" s="4" t="s">
        <v>132</v>
      </c>
      <c r="L142" s="4">
        <v>2</v>
      </c>
      <c r="M142" s="4">
        <v>-16.968734626024737</v>
      </c>
      <c r="N142" s="4">
        <v>1</v>
      </c>
      <c r="O142" s="8">
        <v>1.2</v>
      </c>
      <c r="P142" s="4">
        <v>1</v>
      </c>
      <c r="Q142" s="4">
        <v>1.01</v>
      </c>
      <c r="R142" s="4">
        <v>1.2</v>
      </c>
      <c r="S142" s="4">
        <v>1.2</v>
      </c>
      <c r="T142" s="4">
        <v>3</v>
      </c>
      <c r="U142" s="4">
        <v>0.57157051623399524</v>
      </c>
    </row>
    <row r="143" spans="1:23" s="4" customFormat="1" x14ac:dyDescent="0.2">
      <c r="A143" s="4" t="s">
        <v>78</v>
      </c>
      <c r="B143" s="7">
        <v>2.2040522643722658E-5</v>
      </c>
      <c r="C143" s="4" t="s">
        <v>8</v>
      </c>
      <c r="E143" s="4" t="s">
        <v>111</v>
      </c>
      <c r="F143" s="4" t="s">
        <v>29</v>
      </c>
      <c r="G143" s="4" t="s">
        <v>79</v>
      </c>
      <c r="H143" s="4" t="s">
        <v>35</v>
      </c>
      <c r="K143" s="4" t="s">
        <v>132</v>
      </c>
      <c r="L143" s="4">
        <v>2</v>
      </c>
      <c r="M143" s="4">
        <v>-10.722627860543176</v>
      </c>
      <c r="N143" s="4">
        <v>1</v>
      </c>
      <c r="O143" s="8">
        <v>1.2</v>
      </c>
      <c r="P143" s="4">
        <v>1</v>
      </c>
      <c r="Q143" s="4">
        <v>1.01</v>
      </c>
      <c r="R143" s="4">
        <v>1.2</v>
      </c>
      <c r="S143" s="4">
        <v>1.2</v>
      </c>
      <c r="T143" s="4">
        <v>1.05</v>
      </c>
      <c r="U143" s="4">
        <v>0.15984597228197622</v>
      </c>
    </row>
    <row r="144" spans="1:23" s="4" customFormat="1" x14ac:dyDescent="0.2">
      <c r="A144" t="s">
        <v>113</v>
      </c>
      <c r="B144" s="9">
        <v>5.8618411286496426E-2</v>
      </c>
      <c r="C144" s="4" t="s">
        <v>8</v>
      </c>
      <c r="E144" t="s">
        <v>60</v>
      </c>
      <c r="F144" s="4" t="s">
        <v>29</v>
      </c>
      <c r="G144" s="4" t="s">
        <v>6</v>
      </c>
      <c r="H144" s="4" t="s">
        <v>9</v>
      </c>
      <c r="I144" s="4" t="s">
        <v>80</v>
      </c>
      <c r="J144" s="4" t="s">
        <v>126</v>
      </c>
      <c r="K144" s="4" t="s">
        <v>132</v>
      </c>
      <c r="L144" s="4">
        <v>2</v>
      </c>
      <c r="M144" s="4">
        <v>-2.8367064459687961</v>
      </c>
      <c r="N144" s="4">
        <v>1.05</v>
      </c>
      <c r="O144" s="8">
        <v>1.2</v>
      </c>
      <c r="P144" s="4">
        <v>1</v>
      </c>
      <c r="Q144" s="4">
        <v>1.01</v>
      </c>
      <c r="R144" s="4">
        <v>1.2</v>
      </c>
      <c r="S144" s="4">
        <v>1.2</v>
      </c>
      <c r="T144" s="4">
        <v>1.05</v>
      </c>
      <c r="U144" s="4">
        <v>0.16169679924070957</v>
      </c>
    </row>
    <row r="145" spans="1:23" s="4" customFormat="1" x14ac:dyDescent="0.2">
      <c r="A145" t="s">
        <v>113</v>
      </c>
      <c r="B145" s="9">
        <v>3.2826310320438289E-4</v>
      </c>
      <c r="C145" s="4" t="s">
        <v>8</v>
      </c>
      <c r="E145" t="s">
        <v>60</v>
      </c>
      <c r="F145" s="4" t="s">
        <v>29</v>
      </c>
      <c r="G145" s="4" t="s">
        <v>6</v>
      </c>
      <c r="H145" s="4" t="s">
        <v>81</v>
      </c>
      <c r="I145" s="4" t="s">
        <v>82</v>
      </c>
      <c r="J145" s="4" t="s">
        <v>126</v>
      </c>
      <c r="K145" s="4" t="s">
        <v>132</v>
      </c>
      <c r="L145" s="4">
        <v>2</v>
      </c>
      <c r="M145" s="4">
        <v>-8.0216951272098207</v>
      </c>
      <c r="N145" s="4">
        <v>1.05</v>
      </c>
      <c r="O145" s="8">
        <v>1.2</v>
      </c>
      <c r="P145" s="4">
        <v>1</v>
      </c>
      <c r="Q145" s="4">
        <v>1.01</v>
      </c>
      <c r="R145" s="4">
        <v>1.2</v>
      </c>
      <c r="S145" s="4">
        <v>1.2</v>
      </c>
      <c r="T145" s="4">
        <v>1.05</v>
      </c>
      <c r="U145" s="4">
        <v>0.16169679924070957</v>
      </c>
    </row>
    <row r="146" spans="1:23" s="4" customFormat="1" x14ac:dyDescent="0.2">
      <c r="A146" s="4" t="s">
        <v>83</v>
      </c>
      <c r="B146" s="5">
        <f>0.527565701578468/1000</f>
        <v>5.2756570157846809E-4</v>
      </c>
      <c r="C146" s="4" t="s">
        <v>112</v>
      </c>
      <c r="D146" s="4" t="s">
        <v>54</v>
      </c>
      <c r="F146" s="4" t="s">
        <v>55</v>
      </c>
      <c r="H146" s="4" t="s">
        <v>56</v>
      </c>
      <c r="I146" s="4" t="s">
        <v>84</v>
      </c>
      <c r="K146" s="4" t="s">
        <v>132</v>
      </c>
      <c r="L146" s="4">
        <v>2</v>
      </c>
      <c r="M146" s="4">
        <v>-0.63948186863257661</v>
      </c>
      <c r="N146" s="4">
        <v>1.05</v>
      </c>
      <c r="O146" s="8">
        <v>1.2</v>
      </c>
      <c r="P146" s="4">
        <v>1</v>
      </c>
      <c r="Q146" s="4">
        <v>1.01</v>
      </c>
      <c r="R146" s="4">
        <v>1.2</v>
      </c>
      <c r="S146" s="4">
        <v>1.2</v>
      </c>
      <c r="T146" s="4">
        <v>1.05</v>
      </c>
      <c r="U146" s="4">
        <v>0.16169679924070957</v>
      </c>
    </row>
    <row r="147" spans="1:23" s="4" customFormat="1" x14ac:dyDescent="0.2">
      <c r="A147" s="4" t="s">
        <v>53</v>
      </c>
      <c r="B147" s="9">
        <v>3.2826310320438289E-4</v>
      </c>
      <c r="C147" s="4" t="s">
        <v>8</v>
      </c>
      <c r="D147" s="4" t="s">
        <v>54</v>
      </c>
      <c r="F147" s="4" t="s">
        <v>55</v>
      </c>
      <c r="H147" s="4" t="s">
        <v>56</v>
      </c>
      <c r="I147" s="4" t="s">
        <v>87</v>
      </c>
      <c r="K147" s="4" t="s">
        <v>132</v>
      </c>
      <c r="O147" s="8"/>
    </row>
    <row r="148" spans="1:23" s="4" customFormat="1" x14ac:dyDescent="0.2">
      <c r="B148" s="5"/>
    </row>
    <row r="149" spans="1:23" x14ac:dyDescent="0.2">
      <c r="A149" t="s">
        <v>0</v>
      </c>
      <c r="B149" s="1" t="s">
        <v>134</v>
      </c>
    </row>
    <row r="150" spans="1:23" x14ac:dyDescent="0.2">
      <c r="A150" t="s">
        <v>1</v>
      </c>
      <c r="B150" t="s">
        <v>135</v>
      </c>
    </row>
    <row r="151" spans="1:23" x14ac:dyDescent="0.2">
      <c r="A151" t="s">
        <v>2</v>
      </c>
      <c r="B151" t="s">
        <v>3</v>
      </c>
    </row>
    <row r="152" spans="1:23" x14ac:dyDescent="0.2">
      <c r="A152" t="s">
        <v>4</v>
      </c>
      <c r="B152" t="s">
        <v>41</v>
      </c>
    </row>
    <row r="153" spans="1:23" x14ac:dyDescent="0.2">
      <c r="A153" t="s">
        <v>5</v>
      </c>
      <c r="B153" t="s">
        <v>90</v>
      </c>
    </row>
    <row r="154" spans="1:23" s="1" customFormat="1" x14ac:dyDescent="0.2">
      <c r="A154" s="1" t="s">
        <v>11</v>
      </c>
    </row>
    <row r="155" spans="1:23" s="1" customFormat="1" x14ac:dyDescent="0.2">
      <c r="A155" s="1" t="s">
        <v>12</v>
      </c>
      <c r="B155" s="1" t="s">
        <v>13</v>
      </c>
      <c r="C155" s="1" t="s">
        <v>7</v>
      </c>
      <c r="D155" s="1" t="s">
        <v>14</v>
      </c>
      <c r="E155" s="1" t="s">
        <v>4</v>
      </c>
      <c r="F155" s="1" t="s">
        <v>15</v>
      </c>
      <c r="G155" s="1" t="s">
        <v>5</v>
      </c>
      <c r="H155" s="1" t="s">
        <v>16</v>
      </c>
      <c r="I155" s="1" t="s">
        <v>1</v>
      </c>
      <c r="J155" s="1" t="s">
        <v>117</v>
      </c>
      <c r="K155" s="1" t="s">
        <v>118</v>
      </c>
      <c r="L155" s="1" t="s">
        <v>17</v>
      </c>
      <c r="M155" s="1" t="s">
        <v>18</v>
      </c>
      <c r="N155" s="1" t="s">
        <v>19</v>
      </c>
      <c r="O155" s="1" t="s">
        <v>20</v>
      </c>
      <c r="P155" s="1" t="s">
        <v>21</v>
      </c>
      <c r="Q155" s="1" t="s">
        <v>22</v>
      </c>
      <c r="R155" s="1" t="s">
        <v>23</v>
      </c>
      <c r="S155" s="1" t="s">
        <v>24</v>
      </c>
      <c r="T155" s="1" t="s">
        <v>25</v>
      </c>
      <c r="U155" s="1" t="s">
        <v>26</v>
      </c>
      <c r="V155" s="1" t="s">
        <v>27</v>
      </c>
      <c r="W155" s="1" t="s">
        <v>119</v>
      </c>
    </row>
    <row r="156" spans="1:23" x14ac:dyDescent="0.2">
      <c r="A156" t="s">
        <v>134</v>
      </c>
      <c r="B156">
        <v>1</v>
      </c>
      <c r="C156" t="s">
        <v>91</v>
      </c>
      <c r="E156" t="s">
        <v>41</v>
      </c>
      <c r="F156" t="s">
        <v>28</v>
      </c>
      <c r="G156" t="s">
        <v>90</v>
      </c>
      <c r="K156" t="s">
        <v>134</v>
      </c>
      <c r="W156" t="s">
        <v>120</v>
      </c>
    </row>
    <row r="157" spans="1:23" x14ac:dyDescent="0.2">
      <c r="A157" t="s">
        <v>59</v>
      </c>
      <c r="B157">
        <v>4.0327784230223253E-7</v>
      </c>
      <c r="C157" t="s">
        <v>7</v>
      </c>
      <c r="E157" t="s">
        <v>60</v>
      </c>
      <c r="F157" t="s">
        <v>29</v>
      </c>
      <c r="G157" t="s">
        <v>61</v>
      </c>
      <c r="H157" t="s">
        <v>35</v>
      </c>
      <c r="I157" t="s">
        <v>136</v>
      </c>
      <c r="K157" t="s">
        <v>134</v>
      </c>
      <c r="L157">
        <v>2</v>
      </c>
      <c r="M157">
        <v>-14.723640077557722</v>
      </c>
      <c r="N157">
        <v>1.05</v>
      </c>
      <c r="O157">
        <v>1.2</v>
      </c>
      <c r="P157">
        <v>1</v>
      </c>
      <c r="Q157">
        <v>1.01</v>
      </c>
      <c r="R157">
        <v>1.2</v>
      </c>
      <c r="S157">
        <v>1.2</v>
      </c>
      <c r="T157">
        <v>3</v>
      </c>
      <c r="U157">
        <v>0.57209088006881903</v>
      </c>
    </row>
    <row r="158" spans="1:23" x14ac:dyDescent="0.2">
      <c r="A158" t="s">
        <v>63</v>
      </c>
      <c r="B158">
        <v>8.8199999999999998E-7</v>
      </c>
      <c r="C158" t="s">
        <v>64</v>
      </c>
      <c r="E158" t="s">
        <v>60</v>
      </c>
      <c r="F158" t="s">
        <v>29</v>
      </c>
      <c r="G158" t="s">
        <v>65</v>
      </c>
      <c r="H158" t="s">
        <v>35</v>
      </c>
      <c r="I158" t="s">
        <v>66</v>
      </c>
      <c r="K158" t="s">
        <v>134</v>
      </c>
      <c r="L158">
        <v>2</v>
      </c>
      <c r="M158">
        <v>-13.94107378093962</v>
      </c>
      <c r="N158">
        <v>1.05</v>
      </c>
      <c r="O158">
        <v>1.2</v>
      </c>
      <c r="P158">
        <v>1</v>
      </c>
      <c r="Q158">
        <v>1.01</v>
      </c>
      <c r="R158">
        <v>1.2</v>
      </c>
      <c r="S158">
        <v>1.2</v>
      </c>
      <c r="T158">
        <v>3</v>
      </c>
      <c r="U158">
        <v>0.57209088006881903</v>
      </c>
    </row>
    <row r="159" spans="1:23" x14ac:dyDescent="0.2">
      <c r="A159" t="s">
        <v>109</v>
      </c>
      <c r="B159">
        <v>7.3399999999999995E-4</v>
      </c>
      <c r="C159" t="s">
        <v>48</v>
      </c>
      <c r="E159" t="s">
        <v>41</v>
      </c>
      <c r="F159" t="s">
        <v>29</v>
      </c>
      <c r="G159" t="s">
        <v>49</v>
      </c>
      <c r="H159" t="s">
        <v>10</v>
      </c>
      <c r="I159" t="s">
        <v>72</v>
      </c>
      <c r="J159" t="s">
        <v>137</v>
      </c>
      <c r="K159" t="s">
        <v>134</v>
      </c>
      <c r="L159">
        <v>2</v>
      </c>
      <c r="M159">
        <v>-7.2170015293497585</v>
      </c>
      <c r="N159">
        <v>1.05</v>
      </c>
      <c r="O159">
        <v>1.2</v>
      </c>
      <c r="P159">
        <v>1</v>
      </c>
      <c r="Q159">
        <v>1.01</v>
      </c>
      <c r="R159">
        <v>1.2</v>
      </c>
      <c r="S159">
        <v>1.2</v>
      </c>
      <c r="T159">
        <v>1.05</v>
      </c>
      <c r="U159">
        <v>0.16169679924070957</v>
      </c>
    </row>
    <row r="160" spans="1:23" x14ac:dyDescent="0.2">
      <c r="A160" t="s">
        <v>167</v>
      </c>
      <c r="B160">
        <v>1.9025875190258751E-2</v>
      </c>
      <c r="C160" t="s">
        <v>8</v>
      </c>
      <c r="E160" t="s">
        <v>41</v>
      </c>
      <c r="F160" t="s">
        <v>29</v>
      </c>
      <c r="G160" t="s">
        <v>168</v>
      </c>
      <c r="H160" t="s">
        <v>138</v>
      </c>
      <c r="I160" t="s">
        <v>139</v>
      </c>
      <c r="J160" t="s">
        <v>140</v>
      </c>
      <c r="K160" t="s">
        <v>134</v>
      </c>
      <c r="L160">
        <v>2</v>
      </c>
      <c r="M160">
        <v>-3.9619553741763553</v>
      </c>
      <c r="N160">
        <v>1.05</v>
      </c>
      <c r="O160">
        <v>1.2</v>
      </c>
      <c r="P160">
        <v>1</v>
      </c>
      <c r="Q160">
        <v>1.01</v>
      </c>
      <c r="R160">
        <v>1.2</v>
      </c>
      <c r="S160">
        <v>1.2</v>
      </c>
      <c r="T160">
        <v>1.05</v>
      </c>
      <c r="U160">
        <v>0.16169679924070957</v>
      </c>
    </row>
    <row r="161" spans="1:21" x14ac:dyDescent="0.2">
      <c r="A161" t="s">
        <v>141</v>
      </c>
      <c r="B161">
        <v>9.7999999999999992E-10</v>
      </c>
      <c r="C161" t="s">
        <v>8</v>
      </c>
      <c r="D161" t="s">
        <v>142</v>
      </c>
      <c r="F161" t="s">
        <v>55</v>
      </c>
      <c r="H161" t="s">
        <v>56</v>
      </c>
      <c r="I161" t="s">
        <v>143</v>
      </c>
      <c r="K161" t="s">
        <v>134</v>
      </c>
      <c r="L161">
        <v>2</v>
      </c>
      <c r="M161">
        <v>-20.74346854426393</v>
      </c>
      <c r="N161">
        <v>1.5</v>
      </c>
      <c r="O161">
        <v>1.2</v>
      </c>
      <c r="P161">
        <v>1.5</v>
      </c>
      <c r="Q161">
        <v>1.1000000000000001</v>
      </c>
      <c r="R161">
        <v>2</v>
      </c>
      <c r="S161">
        <v>1.2</v>
      </c>
      <c r="T161">
        <v>1.5</v>
      </c>
      <c r="U161">
        <v>0.51215847306170115</v>
      </c>
    </row>
    <row r="162" spans="1:21" x14ac:dyDescent="0.2">
      <c r="A162" t="s">
        <v>144</v>
      </c>
      <c r="B162">
        <v>1.4700000000000001E-7</v>
      </c>
      <c r="C162" t="s">
        <v>8</v>
      </c>
      <c r="D162" t="s">
        <v>142</v>
      </c>
      <c r="F162" t="s">
        <v>55</v>
      </c>
      <c r="H162" t="s">
        <v>56</v>
      </c>
      <c r="I162" t="s">
        <v>143</v>
      </c>
      <c r="K162" t="s">
        <v>134</v>
      </c>
      <c r="L162">
        <v>2</v>
      </c>
      <c r="M162">
        <v>-15.732833250167674</v>
      </c>
      <c r="N162">
        <v>1.5</v>
      </c>
      <c r="O162">
        <v>1.2</v>
      </c>
      <c r="P162">
        <v>1.5</v>
      </c>
      <c r="Q162">
        <v>1.1000000000000001</v>
      </c>
      <c r="R162">
        <v>2</v>
      </c>
      <c r="S162">
        <v>1.2</v>
      </c>
      <c r="T162">
        <v>1.5</v>
      </c>
      <c r="U162">
        <v>0.51215847306170115</v>
      </c>
    </row>
    <row r="163" spans="1:21" x14ac:dyDescent="0.2">
      <c r="A163" t="s">
        <v>145</v>
      </c>
      <c r="B163">
        <v>3.9200000000000002E-7</v>
      </c>
      <c r="C163" t="s">
        <v>8</v>
      </c>
      <c r="D163" t="s">
        <v>142</v>
      </c>
      <c r="F163" t="s">
        <v>55</v>
      </c>
      <c r="H163" t="s">
        <v>56</v>
      </c>
      <c r="I163" t="s">
        <v>143</v>
      </c>
      <c r="K163" t="s">
        <v>134</v>
      </c>
      <c r="L163">
        <v>2</v>
      </c>
      <c r="M163">
        <v>-14.752003997155949</v>
      </c>
      <c r="N163">
        <v>1.5</v>
      </c>
      <c r="O163">
        <v>1.2</v>
      </c>
      <c r="P163">
        <v>1.5</v>
      </c>
      <c r="Q163">
        <v>1.1000000000000001</v>
      </c>
      <c r="R163">
        <v>2</v>
      </c>
      <c r="S163">
        <v>1.2</v>
      </c>
      <c r="T163">
        <v>1.5</v>
      </c>
      <c r="U163">
        <v>0.51215847306170115</v>
      </c>
    </row>
    <row r="164" spans="1:21" x14ac:dyDescent="0.2">
      <c r="A164" t="s">
        <v>146</v>
      </c>
      <c r="B164">
        <v>9.7999999999999994E-12</v>
      </c>
      <c r="C164" t="s">
        <v>8</v>
      </c>
      <c r="D164" t="s">
        <v>142</v>
      </c>
      <c r="F164" t="s">
        <v>55</v>
      </c>
      <c r="H164" t="s">
        <v>56</v>
      </c>
      <c r="I164" t="s">
        <v>143</v>
      </c>
      <c r="K164" t="s">
        <v>134</v>
      </c>
      <c r="L164">
        <v>2</v>
      </c>
      <c r="M164">
        <v>-25.348638730252024</v>
      </c>
      <c r="N164">
        <v>1.5</v>
      </c>
      <c r="O164">
        <v>1.2</v>
      </c>
      <c r="P164">
        <v>1.5</v>
      </c>
      <c r="Q164">
        <v>1.1000000000000001</v>
      </c>
      <c r="R164">
        <v>2</v>
      </c>
      <c r="S164">
        <v>1.2</v>
      </c>
      <c r="T164">
        <v>1.5</v>
      </c>
      <c r="U164">
        <v>0.51215847306170115</v>
      </c>
    </row>
    <row r="165" spans="1:21" x14ac:dyDescent="0.2">
      <c r="A165" t="s">
        <v>147</v>
      </c>
      <c r="B165">
        <v>0</v>
      </c>
      <c r="C165" t="s">
        <v>8</v>
      </c>
      <c r="D165" t="s">
        <v>142</v>
      </c>
      <c r="F165" t="s">
        <v>55</v>
      </c>
      <c r="H165" t="s">
        <v>56</v>
      </c>
      <c r="I165" t="s">
        <v>143</v>
      </c>
      <c r="K165" t="s">
        <v>134</v>
      </c>
      <c r="L165">
        <v>1</v>
      </c>
      <c r="M165" t="s">
        <v>47</v>
      </c>
    </row>
    <row r="166" spans="1:21" x14ac:dyDescent="0.2">
      <c r="A166" t="s">
        <v>148</v>
      </c>
      <c r="B166">
        <v>5.2130898021308984E-2</v>
      </c>
      <c r="C166" t="s">
        <v>8</v>
      </c>
      <c r="D166" t="s">
        <v>142</v>
      </c>
      <c r="F166" t="s">
        <v>55</v>
      </c>
      <c r="H166" t="s">
        <v>56</v>
      </c>
      <c r="I166" t="s">
        <v>143</v>
      </c>
      <c r="K166" t="s">
        <v>134</v>
      </c>
      <c r="L166">
        <v>2</v>
      </c>
      <c r="M166">
        <v>-2.9539974537763762</v>
      </c>
      <c r="N166">
        <v>1.5</v>
      </c>
      <c r="O166">
        <v>1.2</v>
      </c>
      <c r="P166">
        <v>1.5</v>
      </c>
      <c r="Q166">
        <v>1.1000000000000001</v>
      </c>
      <c r="R166">
        <v>2</v>
      </c>
      <c r="S166">
        <v>1.2</v>
      </c>
      <c r="T166">
        <v>1.05</v>
      </c>
      <c r="U166">
        <v>0.47095746419981693</v>
      </c>
    </row>
    <row r="167" spans="1:21" x14ac:dyDescent="0.2">
      <c r="A167" t="s">
        <v>149</v>
      </c>
      <c r="B167">
        <v>5.7819999999999999E-6</v>
      </c>
      <c r="C167" t="s">
        <v>8</v>
      </c>
      <c r="D167" t="s">
        <v>142</v>
      </c>
      <c r="F167" t="s">
        <v>55</v>
      </c>
      <c r="H167" t="s">
        <v>56</v>
      </c>
      <c r="I167" t="s">
        <v>143</v>
      </c>
      <c r="K167" t="s">
        <v>134</v>
      </c>
      <c r="L167">
        <v>2</v>
      </c>
      <c r="M167">
        <v>-12.060760914370119</v>
      </c>
      <c r="N167">
        <v>1.5</v>
      </c>
      <c r="O167">
        <v>1.2</v>
      </c>
      <c r="P167">
        <v>1.5</v>
      </c>
      <c r="Q167">
        <v>1.1000000000000001</v>
      </c>
      <c r="R167">
        <v>2</v>
      </c>
      <c r="S167">
        <v>1.2</v>
      </c>
      <c r="T167">
        <v>5</v>
      </c>
      <c r="U167">
        <v>0.93208283513358414</v>
      </c>
    </row>
    <row r="168" spans="1:21" x14ac:dyDescent="0.2">
      <c r="A168" t="s">
        <v>150</v>
      </c>
      <c r="B168">
        <v>4.8999999999999997E-7</v>
      </c>
      <c r="C168" t="s">
        <v>8</v>
      </c>
      <c r="D168" t="s">
        <v>142</v>
      </c>
      <c r="F168" t="s">
        <v>55</v>
      </c>
      <c r="H168" t="s">
        <v>56</v>
      </c>
      <c r="I168" t="s">
        <v>143</v>
      </c>
      <c r="K168" t="s">
        <v>134</v>
      </c>
      <c r="L168">
        <v>2</v>
      </c>
      <c r="M168">
        <v>-14.528860445841739</v>
      </c>
      <c r="N168">
        <v>1.5</v>
      </c>
      <c r="O168">
        <v>1.2</v>
      </c>
      <c r="P168">
        <v>1.5</v>
      </c>
      <c r="Q168">
        <v>1.1000000000000001</v>
      </c>
      <c r="R168">
        <v>2</v>
      </c>
      <c r="S168">
        <v>1.2</v>
      </c>
      <c r="T168">
        <v>1.5</v>
      </c>
      <c r="U168">
        <v>0.51215847306170115</v>
      </c>
    </row>
    <row r="169" spans="1:21" x14ac:dyDescent="0.2">
      <c r="A169" t="s">
        <v>151</v>
      </c>
      <c r="B169">
        <v>2.9400000000000001E-17</v>
      </c>
      <c r="C169" t="s">
        <v>8</v>
      </c>
      <c r="D169" t="s">
        <v>142</v>
      </c>
      <c r="F169" t="s">
        <v>55</v>
      </c>
      <c r="H169" t="s">
        <v>56</v>
      </c>
      <c r="I169" t="s">
        <v>143</v>
      </c>
      <c r="K169" t="s">
        <v>134</v>
      </c>
      <c r="L169">
        <v>2</v>
      </c>
      <c r="M169">
        <v>-38.065536999548186</v>
      </c>
      <c r="N169">
        <v>1.5</v>
      </c>
      <c r="O169">
        <v>1.2</v>
      </c>
      <c r="P169">
        <v>1.5</v>
      </c>
      <c r="Q169">
        <v>1.1000000000000001</v>
      </c>
      <c r="R169">
        <v>2</v>
      </c>
      <c r="S169">
        <v>1.2</v>
      </c>
      <c r="T169">
        <v>1.5</v>
      </c>
      <c r="U169">
        <v>0.51215847306170115</v>
      </c>
    </row>
    <row r="170" spans="1:21" x14ac:dyDescent="0.2">
      <c r="A170" t="s">
        <v>152</v>
      </c>
      <c r="B170">
        <v>9.8000000000000004E-8</v>
      </c>
      <c r="C170" t="s">
        <v>8</v>
      </c>
      <c r="D170" t="s">
        <v>142</v>
      </c>
      <c r="F170" t="s">
        <v>55</v>
      </c>
      <c r="H170" t="s">
        <v>56</v>
      </c>
      <c r="I170" t="s">
        <v>143</v>
      </c>
      <c r="K170" t="s">
        <v>134</v>
      </c>
      <c r="L170">
        <v>2</v>
      </c>
      <c r="M170">
        <v>-16.13829835827584</v>
      </c>
      <c r="N170">
        <v>1.5</v>
      </c>
      <c r="O170">
        <v>1.2</v>
      </c>
      <c r="P170">
        <v>1.5</v>
      </c>
      <c r="Q170">
        <v>1.1000000000000001</v>
      </c>
      <c r="R170">
        <v>2</v>
      </c>
      <c r="S170">
        <v>1.2</v>
      </c>
      <c r="T170">
        <v>1.5</v>
      </c>
      <c r="U170">
        <v>0.51215847306170115</v>
      </c>
    </row>
    <row r="171" spans="1:21" x14ac:dyDescent="0.2">
      <c r="A171" t="s">
        <v>153</v>
      </c>
      <c r="B171">
        <v>2.9400000000000003E-11</v>
      </c>
      <c r="C171" t="s">
        <v>8</v>
      </c>
      <c r="D171" t="s">
        <v>142</v>
      </c>
      <c r="F171" t="s">
        <v>55</v>
      </c>
      <c r="H171" t="s">
        <v>56</v>
      </c>
      <c r="I171" t="s">
        <v>143</v>
      </c>
      <c r="K171" t="s">
        <v>134</v>
      </c>
      <c r="L171">
        <v>2</v>
      </c>
      <c r="M171">
        <v>-24.250026441583913</v>
      </c>
      <c r="N171">
        <v>1.5</v>
      </c>
      <c r="O171">
        <v>1.2</v>
      </c>
      <c r="P171">
        <v>1.5</v>
      </c>
      <c r="Q171">
        <v>1.1000000000000001</v>
      </c>
      <c r="R171">
        <v>2</v>
      </c>
      <c r="S171">
        <v>1.2</v>
      </c>
      <c r="T171">
        <v>5</v>
      </c>
      <c r="U171">
        <v>0.93208283513358414</v>
      </c>
    </row>
    <row r="172" spans="1:21" x14ac:dyDescent="0.2">
      <c r="A172" t="s">
        <v>154</v>
      </c>
      <c r="B172">
        <v>1.9599999999999999E-6</v>
      </c>
      <c r="C172" t="s">
        <v>8</v>
      </c>
      <c r="D172" t="s">
        <v>142</v>
      </c>
      <c r="F172" t="s">
        <v>55</v>
      </c>
      <c r="H172" t="s">
        <v>56</v>
      </c>
      <c r="I172" t="s">
        <v>143</v>
      </c>
      <c r="K172" t="s">
        <v>134</v>
      </c>
      <c r="L172">
        <v>2</v>
      </c>
      <c r="M172">
        <v>-13.142566084721848</v>
      </c>
      <c r="N172">
        <v>1.5</v>
      </c>
      <c r="O172">
        <v>1.2</v>
      </c>
      <c r="P172">
        <v>1.5</v>
      </c>
      <c r="Q172">
        <v>1.1000000000000001</v>
      </c>
      <c r="R172">
        <v>2</v>
      </c>
      <c r="S172">
        <v>1.2</v>
      </c>
      <c r="T172">
        <v>1.5</v>
      </c>
      <c r="U172">
        <v>0.51215847306170115</v>
      </c>
    </row>
    <row r="173" spans="1:21" x14ac:dyDescent="0.2">
      <c r="A173" t="s">
        <v>155</v>
      </c>
      <c r="B173">
        <v>0</v>
      </c>
      <c r="C173" t="s">
        <v>8</v>
      </c>
      <c r="D173" t="s">
        <v>142</v>
      </c>
      <c r="F173" t="s">
        <v>55</v>
      </c>
      <c r="H173" t="s">
        <v>56</v>
      </c>
      <c r="I173" t="s">
        <v>143</v>
      </c>
      <c r="K173" t="s">
        <v>134</v>
      </c>
      <c r="L173">
        <v>1</v>
      </c>
      <c r="M173" t="s">
        <v>47</v>
      </c>
    </row>
    <row r="174" spans="1:21" x14ac:dyDescent="0.2">
      <c r="A174" t="s">
        <v>85</v>
      </c>
      <c r="B174">
        <v>9.7019999999999996E-6</v>
      </c>
      <c r="C174" t="s">
        <v>8</v>
      </c>
      <c r="D174" t="s">
        <v>142</v>
      </c>
      <c r="F174" t="s">
        <v>55</v>
      </c>
      <c r="H174" t="s">
        <v>56</v>
      </c>
      <c r="I174" t="s">
        <v>143</v>
      </c>
      <c r="K174" t="s">
        <v>134</v>
      </c>
      <c r="L174">
        <v>2</v>
      </c>
      <c r="M174">
        <v>-11.543178508141249</v>
      </c>
      <c r="N174">
        <v>1.5</v>
      </c>
      <c r="O174">
        <v>1.2</v>
      </c>
      <c r="P174">
        <v>1.5</v>
      </c>
      <c r="Q174">
        <v>1.1000000000000001</v>
      </c>
      <c r="R174">
        <v>2</v>
      </c>
      <c r="S174">
        <v>1.2</v>
      </c>
      <c r="T174">
        <v>1.5</v>
      </c>
      <c r="U174">
        <v>0.51215847306170115</v>
      </c>
    </row>
    <row r="175" spans="1:21" x14ac:dyDescent="0.2">
      <c r="A175" t="s">
        <v>156</v>
      </c>
      <c r="B175">
        <v>9.8000000000000001E-9</v>
      </c>
      <c r="C175" t="s">
        <v>8</v>
      </c>
      <c r="D175" t="s">
        <v>142</v>
      </c>
      <c r="F175" t="s">
        <v>55</v>
      </c>
      <c r="H175" t="s">
        <v>56</v>
      </c>
      <c r="I175" t="s">
        <v>143</v>
      </c>
      <c r="K175" t="s">
        <v>134</v>
      </c>
      <c r="L175">
        <v>2</v>
      </c>
      <c r="M175">
        <v>-18.440883451269883</v>
      </c>
      <c r="N175">
        <v>1.5</v>
      </c>
      <c r="O175">
        <v>1.2</v>
      </c>
      <c r="P175">
        <v>1.5</v>
      </c>
      <c r="Q175">
        <v>1.1000000000000001</v>
      </c>
      <c r="R175">
        <v>2</v>
      </c>
      <c r="S175">
        <v>1.2</v>
      </c>
      <c r="T175">
        <v>3</v>
      </c>
      <c r="U175">
        <v>0.72314801614797197</v>
      </c>
    </row>
    <row r="176" spans="1:21" x14ac:dyDescent="0.2">
      <c r="A176" t="s">
        <v>157</v>
      </c>
      <c r="B176">
        <v>9.8000000000000004E-8</v>
      </c>
      <c r="C176" t="s">
        <v>8</v>
      </c>
      <c r="D176" t="s">
        <v>142</v>
      </c>
      <c r="F176" t="s">
        <v>55</v>
      </c>
      <c r="H176" t="s">
        <v>56</v>
      </c>
      <c r="I176" t="s">
        <v>143</v>
      </c>
      <c r="K176" t="s">
        <v>134</v>
      </c>
      <c r="L176">
        <v>2</v>
      </c>
      <c r="M176">
        <v>-16.13829835827584</v>
      </c>
      <c r="N176">
        <v>1.5</v>
      </c>
      <c r="O176">
        <v>1.2</v>
      </c>
      <c r="P176">
        <v>1.5</v>
      </c>
      <c r="Q176">
        <v>1.1000000000000001</v>
      </c>
      <c r="R176">
        <v>2</v>
      </c>
      <c r="S176">
        <v>1.2</v>
      </c>
      <c r="T176">
        <v>3</v>
      </c>
      <c r="U176">
        <v>0.72314801614797197</v>
      </c>
    </row>
    <row r="177" spans="1:23" x14ac:dyDescent="0.2">
      <c r="A177" t="s">
        <v>158</v>
      </c>
      <c r="B177">
        <v>1.176E-6</v>
      </c>
      <c r="C177" t="s">
        <v>8</v>
      </c>
      <c r="D177" t="s">
        <v>142</v>
      </c>
      <c r="F177" t="s">
        <v>55</v>
      </c>
      <c r="H177" t="s">
        <v>56</v>
      </c>
      <c r="I177" t="s">
        <v>143</v>
      </c>
      <c r="K177" t="s">
        <v>134</v>
      </c>
      <c r="L177">
        <v>2</v>
      </c>
      <c r="M177">
        <v>-13.653391708487838</v>
      </c>
      <c r="N177">
        <v>1.5</v>
      </c>
      <c r="O177">
        <v>1.2</v>
      </c>
      <c r="P177">
        <v>1.5</v>
      </c>
      <c r="Q177">
        <v>1.1000000000000001</v>
      </c>
      <c r="R177">
        <v>2</v>
      </c>
      <c r="S177">
        <v>1.2</v>
      </c>
      <c r="T177">
        <v>1.5</v>
      </c>
      <c r="U177">
        <v>0.51215847306170115</v>
      </c>
    </row>
    <row r="178" spans="1:23" x14ac:dyDescent="0.2">
      <c r="A178" t="s">
        <v>159</v>
      </c>
      <c r="B178">
        <v>1.96E-8</v>
      </c>
      <c r="C178" t="s">
        <v>8</v>
      </c>
      <c r="D178" t="s">
        <v>142</v>
      </c>
      <c r="F178" t="s">
        <v>55</v>
      </c>
      <c r="H178" t="s">
        <v>56</v>
      </c>
      <c r="I178" t="s">
        <v>143</v>
      </c>
      <c r="K178" t="s">
        <v>134</v>
      </c>
      <c r="L178">
        <v>2</v>
      </c>
      <c r="M178">
        <v>-17.74773627070994</v>
      </c>
      <c r="N178">
        <v>1.5</v>
      </c>
      <c r="O178">
        <v>1.2</v>
      </c>
      <c r="P178">
        <v>1.5</v>
      </c>
      <c r="Q178">
        <v>1.1000000000000001</v>
      </c>
      <c r="R178">
        <v>2</v>
      </c>
      <c r="S178">
        <v>1.2</v>
      </c>
      <c r="T178">
        <v>1.5</v>
      </c>
      <c r="U178">
        <v>0.51215847306170115</v>
      </c>
    </row>
    <row r="179" spans="1:23" x14ac:dyDescent="0.2">
      <c r="A179" t="s">
        <v>160</v>
      </c>
      <c r="B179">
        <v>4.8999999999999997E-7</v>
      </c>
      <c r="C179" t="s">
        <v>8</v>
      </c>
      <c r="D179" t="s">
        <v>142</v>
      </c>
      <c r="F179" t="s">
        <v>55</v>
      </c>
      <c r="H179" t="s">
        <v>56</v>
      </c>
      <c r="I179" t="s">
        <v>143</v>
      </c>
      <c r="K179" t="s">
        <v>134</v>
      </c>
      <c r="L179">
        <v>2</v>
      </c>
      <c r="M179">
        <v>-14.528860445841739</v>
      </c>
      <c r="N179">
        <v>1.5</v>
      </c>
      <c r="O179">
        <v>1.2</v>
      </c>
      <c r="P179">
        <v>1.5</v>
      </c>
      <c r="Q179">
        <v>1.1000000000000001</v>
      </c>
      <c r="R179">
        <v>2</v>
      </c>
      <c r="S179">
        <v>1.2</v>
      </c>
      <c r="T179">
        <v>1.5</v>
      </c>
      <c r="U179">
        <v>0.51215847306170115</v>
      </c>
    </row>
    <row r="180" spans="1:23" x14ac:dyDescent="0.2">
      <c r="A180" t="s">
        <v>161</v>
      </c>
      <c r="B180">
        <v>1.9600000000000001E-7</v>
      </c>
      <c r="C180" t="s">
        <v>8</v>
      </c>
      <c r="D180" t="s">
        <v>142</v>
      </c>
      <c r="F180" t="s">
        <v>55</v>
      </c>
      <c r="H180" t="s">
        <v>56</v>
      </c>
      <c r="I180" t="s">
        <v>143</v>
      </c>
      <c r="K180" t="s">
        <v>134</v>
      </c>
      <c r="L180">
        <v>2</v>
      </c>
      <c r="M180">
        <v>-15.445151177715895</v>
      </c>
      <c r="N180">
        <v>1.5</v>
      </c>
      <c r="O180">
        <v>1.2</v>
      </c>
      <c r="P180">
        <v>1.5</v>
      </c>
      <c r="Q180">
        <v>1.1000000000000001</v>
      </c>
      <c r="R180">
        <v>2</v>
      </c>
      <c r="S180">
        <v>1.2</v>
      </c>
      <c r="T180">
        <v>1.5</v>
      </c>
      <c r="U180">
        <v>0.51215847306170115</v>
      </c>
    </row>
    <row r="181" spans="1:23" x14ac:dyDescent="0.2">
      <c r="A181" t="s">
        <v>162</v>
      </c>
      <c r="B181">
        <v>1.2739999999999999E-7</v>
      </c>
      <c r="C181" t="s">
        <v>8</v>
      </c>
      <c r="D181" t="s">
        <v>163</v>
      </c>
      <c r="F181" t="s">
        <v>55</v>
      </c>
      <c r="H181" t="s">
        <v>56</v>
      </c>
      <c r="I181" t="s">
        <v>143</v>
      </c>
      <c r="K181" t="s">
        <v>134</v>
      </c>
      <c r="L181">
        <v>2</v>
      </c>
      <c r="M181">
        <v>-15.875934093808349</v>
      </c>
      <c r="N181">
        <v>1.5</v>
      </c>
      <c r="O181">
        <v>1.2</v>
      </c>
      <c r="P181">
        <v>1.5</v>
      </c>
      <c r="Q181">
        <v>1.1000000000000001</v>
      </c>
      <c r="R181">
        <v>2</v>
      </c>
      <c r="S181">
        <v>1.2</v>
      </c>
      <c r="T181">
        <v>1.5</v>
      </c>
      <c r="U181">
        <v>0.51215847306170115</v>
      </c>
    </row>
    <row r="182" spans="1:23" x14ac:dyDescent="0.2">
      <c r="A182" t="s">
        <v>164</v>
      </c>
      <c r="B182">
        <v>2.9400000000000002E-9</v>
      </c>
      <c r="C182" t="s">
        <v>8</v>
      </c>
      <c r="D182" t="s">
        <v>163</v>
      </c>
      <c r="F182" t="s">
        <v>55</v>
      </c>
      <c r="H182" t="s">
        <v>56</v>
      </c>
      <c r="I182" t="s">
        <v>143</v>
      </c>
      <c r="K182" t="s">
        <v>134</v>
      </c>
      <c r="L182">
        <v>2</v>
      </c>
      <c r="M182">
        <v>-19.644856255595823</v>
      </c>
      <c r="N182">
        <v>1.5</v>
      </c>
      <c r="O182">
        <v>1.2</v>
      </c>
      <c r="P182">
        <v>1.5</v>
      </c>
      <c r="Q182">
        <v>1.1000000000000001</v>
      </c>
      <c r="R182">
        <v>2</v>
      </c>
      <c r="S182">
        <v>1.2</v>
      </c>
      <c r="T182">
        <v>1.5</v>
      </c>
      <c r="U182">
        <v>0.51215847306170115</v>
      </c>
    </row>
    <row r="183" spans="1:23" x14ac:dyDescent="0.2">
      <c r="A183" t="s">
        <v>165</v>
      </c>
      <c r="B183">
        <v>4.9000000000000002E-8</v>
      </c>
      <c r="C183" t="s">
        <v>8</v>
      </c>
      <c r="D183" t="s">
        <v>163</v>
      </c>
      <c r="F183" t="s">
        <v>55</v>
      </c>
      <c r="H183" t="s">
        <v>56</v>
      </c>
      <c r="I183" t="s">
        <v>143</v>
      </c>
      <c r="K183" t="s">
        <v>134</v>
      </c>
      <c r="L183">
        <v>2</v>
      </c>
      <c r="M183">
        <v>-16.831445538835784</v>
      </c>
      <c r="N183">
        <v>1.5</v>
      </c>
      <c r="O183">
        <v>1.2</v>
      </c>
      <c r="P183">
        <v>1.5</v>
      </c>
      <c r="Q183">
        <v>1.1000000000000001</v>
      </c>
      <c r="R183">
        <v>2</v>
      </c>
      <c r="S183">
        <v>1.2</v>
      </c>
      <c r="T183">
        <v>1.5</v>
      </c>
      <c r="U183">
        <v>0.51215847306170115</v>
      </c>
    </row>
    <row r="184" spans="1:23" x14ac:dyDescent="0.2">
      <c r="A184" t="s">
        <v>166</v>
      </c>
      <c r="B184">
        <v>4.9000000000000002E-8</v>
      </c>
      <c r="C184" t="s">
        <v>8</v>
      </c>
      <c r="D184" t="s">
        <v>163</v>
      </c>
      <c r="F184" t="s">
        <v>55</v>
      </c>
      <c r="H184" t="s">
        <v>56</v>
      </c>
      <c r="I184" t="s">
        <v>143</v>
      </c>
      <c r="K184" t="s">
        <v>134</v>
      </c>
      <c r="L184">
        <v>2</v>
      </c>
      <c r="M184">
        <v>-16.831445538835784</v>
      </c>
      <c r="N184">
        <v>1.5</v>
      </c>
      <c r="O184">
        <v>1.2</v>
      </c>
      <c r="P184">
        <v>1.5</v>
      </c>
      <c r="Q184">
        <v>1.1000000000000001</v>
      </c>
      <c r="R184">
        <v>2</v>
      </c>
      <c r="S184">
        <v>1.2</v>
      </c>
      <c r="T184">
        <v>1.5</v>
      </c>
      <c r="U184">
        <v>0.51215847306170115</v>
      </c>
    </row>
    <row r="186" spans="1:23" x14ac:dyDescent="0.2">
      <c r="A186" t="s">
        <v>0</v>
      </c>
      <c r="B186" s="1" t="s">
        <v>169</v>
      </c>
    </row>
    <row r="187" spans="1:23" x14ac:dyDescent="0.2">
      <c r="A187" t="s">
        <v>1</v>
      </c>
      <c r="B187" t="s">
        <v>177</v>
      </c>
    </row>
    <row r="188" spans="1:23" x14ac:dyDescent="0.2">
      <c r="A188" t="s">
        <v>2</v>
      </c>
      <c r="B188" t="s">
        <v>3</v>
      </c>
    </row>
    <row r="189" spans="1:23" x14ac:dyDescent="0.2">
      <c r="A189" t="s">
        <v>4</v>
      </c>
      <c r="B189" t="s">
        <v>41</v>
      </c>
    </row>
    <row r="190" spans="1:23" x14ac:dyDescent="0.2">
      <c r="A190" t="s">
        <v>5</v>
      </c>
      <c r="B190" t="s">
        <v>90</v>
      </c>
    </row>
    <row r="191" spans="1:23" s="1" customFormat="1" x14ac:dyDescent="0.2">
      <c r="A191" s="1" t="s">
        <v>11</v>
      </c>
    </row>
    <row r="192" spans="1:23" s="1" customFormat="1" x14ac:dyDescent="0.2">
      <c r="A192" s="1" t="s">
        <v>12</v>
      </c>
      <c r="B192" s="1" t="s">
        <v>13</v>
      </c>
      <c r="C192" s="1" t="s">
        <v>7</v>
      </c>
      <c r="D192" s="1" t="s">
        <v>14</v>
      </c>
      <c r="E192" s="1" t="s">
        <v>4</v>
      </c>
      <c r="F192" s="1" t="s">
        <v>15</v>
      </c>
      <c r="G192" s="1" t="s">
        <v>5</v>
      </c>
      <c r="H192" s="1" t="s">
        <v>16</v>
      </c>
      <c r="I192" s="1" t="s">
        <v>1</v>
      </c>
      <c r="J192" s="1" t="s">
        <v>117</v>
      </c>
      <c r="K192" s="1" t="s">
        <v>118</v>
      </c>
      <c r="L192" s="1" t="s">
        <v>17</v>
      </c>
      <c r="M192" s="1" t="s">
        <v>18</v>
      </c>
      <c r="N192" s="1" t="s">
        <v>19</v>
      </c>
      <c r="O192" s="1" t="s">
        <v>20</v>
      </c>
      <c r="P192" s="1" t="s">
        <v>21</v>
      </c>
      <c r="Q192" s="1" t="s">
        <v>22</v>
      </c>
      <c r="R192" s="1" t="s">
        <v>23</v>
      </c>
      <c r="S192" s="1" t="s">
        <v>24</v>
      </c>
      <c r="T192" s="1" t="s">
        <v>25</v>
      </c>
      <c r="U192" s="1" t="s">
        <v>26</v>
      </c>
      <c r="V192" s="1" t="s">
        <v>27</v>
      </c>
      <c r="W192" s="1" t="s">
        <v>119</v>
      </c>
    </row>
    <row r="193" spans="1:23" x14ac:dyDescent="0.2">
      <c r="A193" t="str">
        <f>B186</f>
        <v>heat, residential, by combustion of coal-based natural gas using boiler, distributed by pipeline</v>
      </c>
      <c r="B193">
        <v>1</v>
      </c>
      <c r="C193" t="s">
        <v>91</v>
      </c>
      <c r="E193" t="s">
        <v>41</v>
      </c>
      <c r="F193" t="s">
        <v>28</v>
      </c>
      <c r="G193" t="s">
        <v>90</v>
      </c>
      <c r="K193" t="s">
        <v>134</v>
      </c>
      <c r="W193" t="s">
        <v>120</v>
      </c>
    </row>
    <row r="194" spans="1:23" x14ac:dyDescent="0.2">
      <c r="A194" t="s">
        <v>59</v>
      </c>
      <c r="B194">
        <v>4.0327784230223253E-7</v>
      </c>
      <c r="C194" t="s">
        <v>7</v>
      </c>
      <c r="E194" t="s">
        <v>60</v>
      </c>
      <c r="F194" t="s">
        <v>29</v>
      </c>
      <c r="G194" t="s">
        <v>61</v>
      </c>
      <c r="H194" t="s">
        <v>35</v>
      </c>
      <c r="I194" t="s">
        <v>136</v>
      </c>
      <c r="K194" t="s">
        <v>134</v>
      </c>
      <c r="L194">
        <v>2</v>
      </c>
      <c r="M194">
        <v>-14.723640077557722</v>
      </c>
      <c r="N194">
        <v>1.05</v>
      </c>
      <c r="O194">
        <v>1.2</v>
      </c>
      <c r="P194">
        <v>1</v>
      </c>
      <c r="Q194">
        <v>1.01</v>
      </c>
      <c r="R194">
        <v>1.2</v>
      </c>
      <c r="S194">
        <v>1.2</v>
      </c>
      <c r="T194">
        <v>3</v>
      </c>
      <c r="U194">
        <v>0.57209088006881903</v>
      </c>
    </row>
    <row r="195" spans="1:23" x14ac:dyDescent="0.2">
      <c r="A195" t="s">
        <v>63</v>
      </c>
      <c r="B195">
        <v>8.8199999999999998E-7</v>
      </c>
      <c r="C195" t="s">
        <v>64</v>
      </c>
      <c r="E195" t="s">
        <v>60</v>
      </c>
      <c r="F195" t="s">
        <v>29</v>
      </c>
      <c r="G195" t="s">
        <v>65</v>
      </c>
      <c r="H195" t="s">
        <v>35</v>
      </c>
      <c r="I195" t="s">
        <v>66</v>
      </c>
      <c r="K195" t="s">
        <v>134</v>
      </c>
      <c r="L195">
        <v>2</v>
      </c>
      <c r="M195">
        <v>-13.94107378093962</v>
      </c>
      <c r="N195">
        <v>1.05</v>
      </c>
      <c r="O195">
        <v>1.2</v>
      </c>
      <c r="P195">
        <v>1</v>
      </c>
      <c r="Q195">
        <v>1.01</v>
      </c>
      <c r="R195">
        <v>1.2</v>
      </c>
      <c r="S195">
        <v>1.2</v>
      </c>
      <c r="T195">
        <v>3</v>
      </c>
      <c r="U195">
        <v>0.57209088006881903</v>
      </c>
    </row>
    <row r="196" spans="1:23" x14ac:dyDescent="0.2">
      <c r="A196" t="s">
        <v>109</v>
      </c>
      <c r="B196">
        <v>7.3399999999999995E-4</v>
      </c>
      <c r="C196" t="s">
        <v>48</v>
      </c>
      <c r="E196" t="s">
        <v>41</v>
      </c>
      <c r="F196" t="s">
        <v>29</v>
      </c>
      <c r="G196" t="s">
        <v>49</v>
      </c>
      <c r="H196" t="s">
        <v>10</v>
      </c>
      <c r="I196" t="s">
        <v>72</v>
      </c>
      <c r="J196" t="s">
        <v>137</v>
      </c>
      <c r="K196" t="s">
        <v>134</v>
      </c>
      <c r="L196">
        <v>2</v>
      </c>
      <c r="M196">
        <v>-7.2170015293497585</v>
      </c>
      <c r="N196">
        <v>1.05</v>
      </c>
      <c r="O196">
        <v>1.2</v>
      </c>
      <c r="P196">
        <v>1</v>
      </c>
      <c r="Q196">
        <v>1.01</v>
      </c>
      <c r="R196">
        <v>1.2</v>
      </c>
      <c r="S196">
        <v>1.2</v>
      </c>
      <c r="T196">
        <v>1.05</v>
      </c>
      <c r="U196">
        <v>0.16169679924070957</v>
      </c>
    </row>
    <row r="197" spans="1:23" x14ac:dyDescent="0.2">
      <c r="A197" t="s">
        <v>170</v>
      </c>
      <c r="B197">
        <v>1.9025875190258751E-2</v>
      </c>
      <c r="C197" t="s">
        <v>8</v>
      </c>
      <c r="E197" t="s">
        <v>41</v>
      </c>
      <c r="F197" t="s">
        <v>29</v>
      </c>
      <c r="G197" t="s">
        <v>171</v>
      </c>
      <c r="H197" t="s">
        <v>138</v>
      </c>
      <c r="I197" t="s">
        <v>139</v>
      </c>
      <c r="J197" t="s">
        <v>140</v>
      </c>
      <c r="K197" t="s">
        <v>134</v>
      </c>
      <c r="L197">
        <v>2</v>
      </c>
      <c r="M197">
        <v>-3.9619553741763553</v>
      </c>
      <c r="N197">
        <v>1.05</v>
      </c>
      <c r="O197">
        <v>1.2</v>
      </c>
      <c r="P197">
        <v>1</v>
      </c>
      <c r="Q197">
        <v>1.01</v>
      </c>
      <c r="R197">
        <v>1.2</v>
      </c>
      <c r="S197">
        <v>1.2</v>
      </c>
      <c r="T197">
        <v>1.05</v>
      </c>
      <c r="U197">
        <v>0.16169679924070957</v>
      </c>
    </row>
    <row r="198" spans="1:23" x14ac:dyDescent="0.2">
      <c r="A198" t="s">
        <v>141</v>
      </c>
      <c r="B198">
        <v>9.7999999999999992E-10</v>
      </c>
      <c r="C198" t="s">
        <v>8</v>
      </c>
      <c r="D198" t="s">
        <v>142</v>
      </c>
      <c r="F198" t="s">
        <v>55</v>
      </c>
      <c r="H198" t="s">
        <v>56</v>
      </c>
      <c r="I198" t="s">
        <v>143</v>
      </c>
      <c r="K198" t="s">
        <v>134</v>
      </c>
      <c r="L198">
        <v>2</v>
      </c>
      <c r="M198">
        <v>-20.74346854426393</v>
      </c>
      <c r="N198">
        <v>1.5</v>
      </c>
      <c r="O198">
        <v>1.2</v>
      </c>
      <c r="P198">
        <v>1.5</v>
      </c>
      <c r="Q198">
        <v>1.1000000000000001</v>
      </c>
      <c r="R198">
        <v>2</v>
      </c>
      <c r="S198">
        <v>1.2</v>
      </c>
      <c r="T198">
        <v>1.5</v>
      </c>
      <c r="U198">
        <v>0.51215847306170115</v>
      </c>
    </row>
    <row r="199" spans="1:23" x14ac:dyDescent="0.2">
      <c r="A199" t="s">
        <v>144</v>
      </c>
      <c r="B199">
        <v>1.4700000000000001E-7</v>
      </c>
      <c r="C199" t="s">
        <v>8</v>
      </c>
      <c r="D199" t="s">
        <v>142</v>
      </c>
      <c r="F199" t="s">
        <v>55</v>
      </c>
      <c r="H199" t="s">
        <v>56</v>
      </c>
      <c r="I199" t="s">
        <v>143</v>
      </c>
      <c r="K199" t="s">
        <v>134</v>
      </c>
      <c r="L199">
        <v>2</v>
      </c>
      <c r="M199">
        <v>-15.732833250167674</v>
      </c>
      <c r="N199">
        <v>1.5</v>
      </c>
      <c r="O199">
        <v>1.2</v>
      </c>
      <c r="P199">
        <v>1.5</v>
      </c>
      <c r="Q199">
        <v>1.1000000000000001</v>
      </c>
      <c r="R199">
        <v>2</v>
      </c>
      <c r="S199">
        <v>1.2</v>
      </c>
      <c r="T199">
        <v>1.5</v>
      </c>
      <c r="U199">
        <v>0.51215847306170115</v>
      </c>
    </row>
    <row r="200" spans="1:23" x14ac:dyDescent="0.2">
      <c r="A200" t="s">
        <v>145</v>
      </c>
      <c r="B200">
        <v>3.9200000000000002E-7</v>
      </c>
      <c r="C200" t="s">
        <v>8</v>
      </c>
      <c r="D200" t="s">
        <v>142</v>
      </c>
      <c r="F200" t="s">
        <v>55</v>
      </c>
      <c r="H200" t="s">
        <v>56</v>
      </c>
      <c r="I200" t="s">
        <v>143</v>
      </c>
      <c r="K200" t="s">
        <v>134</v>
      </c>
      <c r="L200">
        <v>2</v>
      </c>
      <c r="M200">
        <v>-14.752003997155949</v>
      </c>
      <c r="N200">
        <v>1.5</v>
      </c>
      <c r="O200">
        <v>1.2</v>
      </c>
      <c r="P200">
        <v>1.5</v>
      </c>
      <c r="Q200">
        <v>1.1000000000000001</v>
      </c>
      <c r="R200">
        <v>2</v>
      </c>
      <c r="S200">
        <v>1.2</v>
      </c>
      <c r="T200">
        <v>1.5</v>
      </c>
      <c r="U200">
        <v>0.51215847306170115</v>
      </c>
    </row>
    <row r="201" spans="1:23" x14ac:dyDescent="0.2">
      <c r="A201" t="s">
        <v>146</v>
      </c>
      <c r="B201">
        <v>9.7999999999999994E-12</v>
      </c>
      <c r="C201" t="s">
        <v>8</v>
      </c>
      <c r="D201" t="s">
        <v>142</v>
      </c>
      <c r="F201" t="s">
        <v>55</v>
      </c>
      <c r="H201" t="s">
        <v>56</v>
      </c>
      <c r="I201" t="s">
        <v>143</v>
      </c>
      <c r="K201" t="s">
        <v>134</v>
      </c>
      <c r="L201">
        <v>2</v>
      </c>
      <c r="M201">
        <v>-25.348638730252024</v>
      </c>
      <c r="N201">
        <v>1.5</v>
      </c>
      <c r="O201">
        <v>1.2</v>
      </c>
      <c r="P201">
        <v>1.5</v>
      </c>
      <c r="Q201">
        <v>1.1000000000000001</v>
      </c>
      <c r="R201">
        <v>2</v>
      </c>
      <c r="S201">
        <v>1.2</v>
      </c>
      <c r="T201">
        <v>1.5</v>
      </c>
      <c r="U201">
        <v>0.51215847306170115</v>
      </c>
    </row>
    <row r="202" spans="1:23" x14ac:dyDescent="0.2">
      <c r="A202" t="s">
        <v>147</v>
      </c>
      <c r="B202">
        <v>5.2130898021308984E-2</v>
      </c>
      <c r="C202" t="s">
        <v>8</v>
      </c>
      <c r="D202" t="s">
        <v>142</v>
      </c>
      <c r="F202" t="s">
        <v>55</v>
      </c>
      <c r="H202" t="s">
        <v>56</v>
      </c>
      <c r="I202" t="s">
        <v>143</v>
      </c>
      <c r="K202" t="s">
        <v>134</v>
      </c>
      <c r="L202">
        <v>1</v>
      </c>
      <c r="M202" t="s">
        <v>47</v>
      </c>
    </row>
    <row r="203" spans="1:23" x14ac:dyDescent="0.2">
      <c r="A203" t="s">
        <v>172</v>
      </c>
      <c r="B203">
        <v>5.7819999999999999E-6</v>
      </c>
      <c r="C203" t="s">
        <v>8</v>
      </c>
      <c r="D203" t="s">
        <v>142</v>
      </c>
      <c r="F203" t="s">
        <v>55</v>
      </c>
      <c r="H203" t="s">
        <v>56</v>
      </c>
      <c r="I203" t="s">
        <v>143</v>
      </c>
      <c r="K203" t="s">
        <v>134</v>
      </c>
      <c r="L203">
        <v>2</v>
      </c>
      <c r="M203">
        <v>-12.060760914370119</v>
      </c>
      <c r="N203">
        <v>1.5</v>
      </c>
      <c r="O203">
        <v>1.2</v>
      </c>
      <c r="P203">
        <v>1.5</v>
      </c>
      <c r="Q203">
        <v>1.1000000000000001</v>
      </c>
      <c r="R203">
        <v>2</v>
      </c>
      <c r="S203">
        <v>1.2</v>
      </c>
      <c r="T203">
        <v>5</v>
      </c>
      <c r="U203">
        <v>0.93208283513358414</v>
      </c>
    </row>
    <row r="204" spans="1:23" x14ac:dyDescent="0.2">
      <c r="A204" t="s">
        <v>150</v>
      </c>
      <c r="B204">
        <v>4.8999999999999997E-7</v>
      </c>
      <c r="C204" t="s">
        <v>8</v>
      </c>
      <c r="D204" t="s">
        <v>142</v>
      </c>
      <c r="F204" t="s">
        <v>55</v>
      </c>
      <c r="H204" t="s">
        <v>56</v>
      </c>
      <c r="I204" t="s">
        <v>143</v>
      </c>
      <c r="K204" t="s">
        <v>134</v>
      </c>
      <c r="L204">
        <v>2</v>
      </c>
      <c r="M204">
        <v>-14.528860445841739</v>
      </c>
      <c r="N204">
        <v>1.5</v>
      </c>
      <c r="O204">
        <v>1.2</v>
      </c>
      <c r="P204">
        <v>1.5</v>
      </c>
      <c r="Q204">
        <v>1.1000000000000001</v>
      </c>
      <c r="R204">
        <v>2</v>
      </c>
      <c r="S204">
        <v>1.2</v>
      </c>
      <c r="T204">
        <v>1.5</v>
      </c>
      <c r="U204">
        <v>0.51215847306170115</v>
      </c>
    </row>
    <row r="205" spans="1:23" x14ac:dyDescent="0.2">
      <c r="A205" t="s">
        <v>151</v>
      </c>
      <c r="B205">
        <v>2.9400000000000001E-17</v>
      </c>
      <c r="C205" t="s">
        <v>8</v>
      </c>
      <c r="D205" t="s">
        <v>142</v>
      </c>
      <c r="F205" t="s">
        <v>55</v>
      </c>
      <c r="H205" t="s">
        <v>56</v>
      </c>
      <c r="I205" t="s">
        <v>143</v>
      </c>
      <c r="K205" t="s">
        <v>134</v>
      </c>
      <c r="L205">
        <v>2</v>
      </c>
      <c r="M205">
        <v>-38.065536999548186</v>
      </c>
      <c r="N205">
        <v>1.5</v>
      </c>
      <c r="O205">
        <v>1.2</v>
      </c>
      <c r="P205">
        <v>1.5</v>
      </c>
      <c r="Q205">
        <v>1.1000000000000001</v>
      </c>
      <c r="R205">
        <v>2</v>
      </c>
      <c r="S205">
        <v>1.2</v>
      </c>
      <c r="T205">
        <v>1.5</v>
      </c>
      <c r="U205">
        <v>0.51215847306170115</v>
      </c>
    </row>
    <row r="206" spans="1:23" x14ac:dyDescent="0.2">
      <c r="A206" t="s">
        <v>152</v>
      </c>
      <c r="B206">
        <v>9.8000000000000004E-8</v>
      </c>
      <c r="C206" t="s">
        <v>8</v>
      </c>
      <c r="D206" t="s">
        <v>142</v>
      </c>
      <c r="F206" t="s">
        <v>55</v>
      </c>
      <c r="H206" t="s">
        <v>56</v>
      </c>
      <c r="I206" t="s">
        <v>143</v>
      </c>
      <c r="K206" t="s">
        <v>134</v>
      </c>
      <c r="L206">
        <v>2</v>
      </c>
      <c r="M206">
        <v>-16.13829835827584</v>
      </c>
      <c r="N206">
        <v>1.5</v>
      </c>
      <c r="O206">
        <v>1.2</v>
      </c>
      <c r="P206">
        <v>1.5</v>
      </c>
      <c r="Q206">
        <v>1.1000000000000001</v>
      </c>
      <c r="R206">
        <v>2</v>
      </c>
      <c r="S206">
        <v>1.2</v>
      </c>
      <c r="T206">
        <v>1.5</v>
      </c>
      <c r="U206">
        <v>0.51215847306170115</v>
      </c>
    </row>
    <row r="207" spans="1:23" x14ac:dyDescent="0.2">
      <c r="A207" t="s">
        <v>153</v>
      </c>
      <c r="B207">
        <v>2.9400000000000003E-11</v>
      </c>
      <c r="C207" t="s">
        <v>8</v>
      </c>
      <c r="D207" t="s">
        <v>142</v>
      </c>
      <c r="F207" t="s">
        <v>55</v>
      </c>
      <c r="H207" t="s">
        <v>56</v>
      </c>
      <c r="I207" t="s">
        <v>143</v>
      </c>
      <c r="K207" t="s">
        <v>134</v>
      </c>
      <c r="L207">
        <v>2</v>
      </c>
      <c r="M207">
        <v>-24.250026441583913</v>
      </c>
      <c r="N207">
        <v>1.5</v>
      </c>
      <c r="O207">
        <v>1.2</v>
      </c>
      <c r="P207">
        <v>1.5</v>
      </c>
      <c r="Q207">
        <v>1.1000000000000001</v>
      </c>
      <c r="R207">
        <v>2</v>
      </c>
      <c r="S207">
        <v>1.2</v>
      </c>
      <c r="T207">
        <v>5</v>
      </c>
      <c r="U207">
        <v>0.93208283513358414</v>
      </c>
    </row>
    <row r="208" spans="1:23" x14ac:dyDescent="0.2">
      <c r="A208" t="s">
        <v>155</v>
      </c>
      <c r="B208">
        <v>1.9599999999999999E-6</v>
      </c>
      <c r="C208" t="s">
        <v>8</v>
      </c>
      <c r="D208" t="s">
        <v>142</v>
      </c>
      <c r="F208" t="s">
        <v>55</v>
      </c>
      <c r="H208" t="s">
        <v>56</v>
      </c>
      <c r="I208" t="s">
        <v>143</v>
      </c>
      <c r="K208" t="s">
        <v>134</v>
      </c>
      <c r="L208">
        <v>2</v>
      </c>
      <c r="M208">
        <v>-13.142566084721848</v>
      </c>
      <c r="N208">
        <v>1.5</v>
      </c>
      <c r="O208">
        <v>1.2</v>
      </c>
      <c r="P208">
        <v>1.5</v>
      </c>
      <c r="Q208">
        <v>1.1000000000000001</v>
      </c>
      <c r="R208">
        <v>2</v>
      </c>
      <c r="S208">
        <v>1.2</v>
      </c>
      <c r="T208">
        <v>1.5</v>
      </c>
      <c r="U208">
        <v>0.51215847306170115</v>
      </c>
    </row>
    <row r="209" spans="1:21" x14ac:dyDescent="0.2">
      <c r="A209" t="s">
        <v>155</v>
      </c>
      <c r="B209">
        <v>0</v>
      </c>
      <c r="C209" t="s">
        <v>8</v>
      </c>
      <c r="D209" t="s">
        <v>142</v>
      </c>
      <c r="F209" t="s">
        <v>55</v>
      </c>
      <c r="H209" t="s">
        <v>56</v>
      </c>
      <c r="I209" t="s">
        <v>143</v>
      </c>
      <c r="K209" t="s">
        <v>134</v>
      </c>
      <c r="L209">
        <v>1</v>
      </c>
      <c r="M209" t="s">
        <v>47</v>
      </c>
    </row>
    <row r="210" spans="1:21" x14ac:dyDescent="0.2">
      <c r="A210" t="s">
        <v>85</v>
      </c>
      <c r="B210">
        <v>9.7019999999999996E-6</v>
      </c>
      <c r="C210" t="s">
        <v>8</v>
      </c>
      <c r="D210" t="s">
        <v>142</v>
      </c>
      <c r="F210" t="s">
        <v>55</v>
      </c>
      <c r="H210" t="s">
        <v>56</v>
      </c>
      <c r="I210" t="s">
        <v>143</v>
      </c>
      <c r="K210" t="s">
        <v>134</v>
      </c>
      <c r="L210">
        <v>2</v>
      </c>
      <c r="M210">
        <v>-11.543178508141249</v>
      </c>
      <c r="N210">
        <v>1.5</v>
      </c>
      <c r="O210">
        <v>1.2</v>
      </c>
      <c r="P210">
        <v>1.5</v>
      </c>
      <c r="Q210">
        <v>1.1000000000000001</v>
      </c>
      <c r="R210">
        <v>2</v>
      </c>
      <c r="S210">
        <v>1.2</v>
      </c>
      <c r="T210">
        <v>1.5</v>
      </c>
      <c r="U210">
        <v>0.51215847306170115</v>
      </c>
    </row>
    <row r="211" spans="1:21" x14ac:dyDescent="0.2">
      <c r="A211" t="s">
        <v>156</v>
      </c>
      <c r="B211">
        <v>9.8000000000000001E-9</v>
      </c>
      <c r="C211" t="s">
        <v>8</v>
      </c>
      <c r="D211" t="s">
        <v>142</v>
      </c>
      <c r="F211" t="s">
        <v>55</v>
      </c>
      <c r="H211" t="s">
        <v>56</v>
      </c>
      <c r="I211" t="s">
        <v>143</v>
      </c>
      <c r="K211" t="s">
        <v>134</v>
      </c>
      <c r="L211">
        <v>2</v>
      </c>
      <c r="M211">
        <v>-18.440883451269883</v>
      </c>
      <c r="N211">
        <v>1.5</v>
      </c>
      <c r="O211">
        <v>1.2</v>
      </c>
      <c r="P211">
        <v>1.5</v>
      </c>
      <c r="Q211">
        <v>1.1000000000000001</v>
      </c>
      <c r="R211">
        <v>2</v>
      </c>
      <c r="S211">
        <v>1.2</v>
      </c>
      <c r="T211">
        <v>3</v>
      </c>
      <c r="U211">
        <v>0.72314801614797197</v>
      </c>
    </row>
    <row r="212" spans="1:21" x14ac:dyDescent="0.2">
      <c r="A212" t="s">
        <v>157</v>
      </c>
      <c r="B212">
        <v>9.8000000000000004E-8</v>
      </c>
      <c r="C212" t="s">
        <v>8</v>
      </c>
      <c r="D212" t="s">
        <v>142</v>
      </c>
      <c r="F212" t="s">
        <v>55</v>
      </c>
      <c r="H212" t="s">
        <v>56</v>
      </c>
      <c r="I212" t="s">
        <v>143</v>
      </c>
      <c r="K212" t="s">
        <v>134</v>
      </c>
      <c r="L212">
        <v>2</v>
      </c>
      <c r="M212">
        <v>-16.13829835827584</v>
      </c>
      <c r="N212">
        <v>1.5</v>
      </c>
      <c r="O212">
        <v>1.2</v>
      </c>
      <c r="P212">
        <v>1.5</v>
      </c>
      <c r="Q212">
        <v>1.1000000000000001</v>
      </c>
      <c r="R212">
        <v>2</v>
      </c>
      <c r="S212">
        <v>1.2</v>
      </c>
      <c r="T212">
        <v>3</v>
      </c>
      <c r="U212">
        <v>0.72314801614797197</v>
      </c>
    </row>
    <row r="213" spans="1:21" x14ac:dyDescent="0.2">
      <c r="A213" t="s">
        <v>158</v>
      </c>
      <c r="B213">
        <v>1.176E-6</v>
      </c>
      <c r="C213" t="s">
        <v>8</v>
      </c>
      <c r="D213" t="s">
        <v>142</v>
      </c>
      <c r="F213" t="s">
        <v>55</v>
      </c>
      <c r="H213" t="s">
        <v>56</v>
      </c>
      <c r="I213" t="s">
        <v>143</v>
      </c>
      <c r="K213" t="s">
        <v>134</v>
      </c>
      <c r="L213">
        <v>2</v>
      </c>
      <c r="M213">
        <v>-13.653391708487838</v>
      </c>
      <c r="N213">
        <v>1.5</v>
      </c>
      <c r="O213">
        <v>1.2</v>
      </c>
      <c r="P213">
        <v>1.5</v>
      </c>
      <c r="Q213">
        <v>1.1000000000000001</v>
      </c>
      <c r="R213">
        <v>2</v>
      </c>
      <c r="S213">
        <v>1.2</v>
      </c>
      <c r="T213">
        <v>1.5</v>
      </c>
      <c r="U213">
        <v>0.51215847306170115</v>
      </c>
    </row>
    <row r="214" spans="1:21" x14ac:dyDescent="0.2">
      <c r="A214" t="s">
        <v>159</v>
      </c>
      <c r="B214">
        <v>1.96E-8</v>
      </c>
      <c r="C214" t="s">
        <v>8</v>
      </c>
      <c r="D214" t="s">
        <v>142</v>
      </c>
      <c r="F214" t="s">
        <v>55</v>
      </c>
      <c r="H214" t="s">
        <v>56</v>
      </c>
      <c r="I214" t="s">
        <v>143</v>
      </c>
      <c r="K214" t="s">
        <v>134</v>
      </c>
      <c r="L214">
        <v>2</v>
      </c>
      <c r="M214">
        <v>-17.74773627070994</v>
      </c>
      <c r="N214">
        <v>1.5</v>
      </c>
      <c r="O214">
        <v>1.2</v>
      </c>
      <c r="P214">
        <v>1.5</v>
      </c>
      <c r="Q214">
        <v>1.1000000000000001</v>
      </c>
      <c r="R214">
        <v>2</v>
      </c>
      <c r="S214">
        <v>1.2</v>
      </c>
      <c r="T214">
        <v>1.5</v>
      </c>
      <c r="U214">
        <v>0.51215847306170115</v>
      </c>
    </row>
    <row r="215" spans="1:21" x14ac:dyDescent="0.2">
      <c r="A215" t="s">
        <v>160</v>
      </c>
      <c r="B215">
        <v>4.8999999999999997E-7</v>
      </c>
      <c r="C215" t="s">
        <v>8</v>
      </c>
      <c r="D215" t="s">
        <v>142</v>
      </c>
      <c r="F215" t="s">
        <v>55</v>
      </c>
      <c r="H215" t="s">
        <v>56</v>
      </c>
      <c r="I215" t="s">
        <v>143</v>
      </c>
      <c r="K215" t="s">
        <v>134</v>
      </c>
      <c r="L215">
        <v>2</v>
      </c>
      <c r="M215">
        <v>-14.528860445841739</v>
      </c>
      <c r="N215">
        <v>1.5</v>
      </c>
      <c r="O215">
        <v>1.2</v>
      </c>
      <c r="P215">
        <v>1.5</v>
      </c>
      <c r="Q215">
        <v>1.1000000000000001</v>
      </c>
      <c r="R215">
        <v>2</v>
      </c>
      <c r="S215">
        <v>1.2</v>
      </c>
      <c r="T215">
        <v>1.5</v>
      </c>
      <c r="U215">
        <v>0.51215847306170115</v>
      </c>
    </row>
    <row r="216" spans="1:21" x14ac:dyDescent="0.2">
      <c r="A216" t="s">
        <v>161</v>
      </c>
      <c r="B216">
        <v>1.9600000000000001E-7</v>
      </c>
      <c r="C216" t="s">
        <v>8</v>
      </c>
      <c r="D216" t="s">
        <v>142</v>
      </c>
      <c r="F216" t="s">
        <v>55</v>
      </c>
      <c r="H216" t="s">
        <v>56</v>
      </c>
      <c r="I216" t="s">
        <v>143</v>
      </c>
      <c r="K216" t="s">
        <v>134</v>
      </c>
      <c r="L216">
        <v>2</v>
      </c>
      <c r="M216">
        <v>-15.445151177715895</v>
      </c>
      <c r="N216">
        <v>1.5</v>
      </c>
      <c r="O216">
        <v>1.2</v>
      </c>
      <c r="P216">
        <v>1.5</v>
      </c>
      <c r="Q216">
        <v>1.1000000000000001</v>
      </c>
      <c r="R216">
        <v>2</v>
      </c>
      <c r="S216">
        <v>1.2</v>
      </c>
      <c r="T216">
        <v>1.5</v>
      </c>
      <c r="U216">
        <v>0.51215847306170115</v>
      </c>
    </row>
    <row r="217" spans="1:21" x14ac:dyDescent="0.2">
      <c r="A217" t="s">
        <v>162</v>
      </c>
      <c r="B217">
        <v>1.2739999999999999E-7</v>
      </c>
      <c r="C217" t="s">
        <v>8</v>
      </c>
      <c r="D217" t="s">
        <v>163</v>
      </c>
      <c r="F217" t="s">
        <v>55</v>
      </c>
      <c r="H217" t="s">
        <v>56</v>
      </c>
      <c r="I217" t="s">
        <v>143</v>
      </c>
      <c r="K217" t="s">
        <v>134</v>
      </c>
      <c r="L217">
        <v>2</v>
      </c>
      <c r="M217">
        <v>-15.875934093808349</v>
      </c>
      <c r="N217">
        <v>1.5</v>
      </c>
      <c r="O217">
        <v>1.2</v>
      </c>
      <c r="P217">
        <v>1.5</v>
      </c>
      <c r="Q217">
        <v>1.1000000000000001</v>
      </c>
      <c r="R217">
        <v>2</v>
      </c>
      <c r="S217">
        <v>1.2</v>
      </c>
      <c r="T217">
        <v>1.5</v>
      </c>
      <c r="U217">
        <v>0.51215847306170115</v>
      </c>
    </row>
    <row r="218" spans="1:21" x14ac:dyDescent="0.2">
      <c r="A218" t="s">
        <v>164</v>
      </c>
      <c r="B218">
        <v>2.9400000000000002E-9</v>
      </c>
      <c r="C218" t="s">
        <v>8</v>
      </c>
      <c r="D218" t="s">
        <v>163</v>
      </c>
      <c r="F218" t="s">
        <v>55</v>
      </c>
      <c r="H218" t="s">
        <v>56</v>
      </c>
      <c r="I218" t="s">
        <v>143</v>
      </c>
      <c r="K218" t="s">
        <v>134</v>
      </c>
      <c r="L218">
        <v>2</v>
      </c>
      <c r="M218">
        <v>-19.644856255595823</v>
      </c>
      <c r="N218">
        <v>1.5</v>
      </c>
      <c r="O218">
        <v>1.2</v>
      </c>
      <c r="P218">
        <v>1.5</v>
      </c>
      <c r="Q218">
        <v>1.1000000000000001</v>
      </c>
      <c r="R218">
        <v>2</v>
      </c>
      <c r="S218">
        <v>1.2</v>
      </c>
      <c r="T218">
        <v>1.5</v>
      </c>
      <c r="U218">
        <v>0.51215847306170115</v>
      </c>
    </row>
    <row r="219" spans="1:21" x14ac:dyDescent="0.2">
      <c r="A219" t="s">
        <v>165</v>
      </c>
      <c r="B219">
        <v>4.9000000000000002E-8</v>
      </c>
      <c r="C219" t="s">
        <v>8</v>
      </c>
      <c r="D219" t="s">
        <v>163</v>
      </c>
      <c r="F219" t="s">
        <v>55</v>
      </c>
      <c r="H219" t="s">
        <v>56</v>
      </c>
      <c r="I219" t="s">
        <v>143</v>
      </c>
      <c r="K219" t="s">
        <v>134</v>
      </c>
      <c r="L219">
        <v>2</v>
      </c>
      <c r="M219">
        <v>-16.831445538835784</v>
      </c>
      <c r="N219">
        <v>1.5</v>
      </c>
      <c r="O219">
        <v>1.2</v>
      </c>
      <c r="P219">
        <v>1.5</v>
      </c>
      <c r="Q219">
        <v>1.1000000000000001</v>
      </c>
      <c r="R219">
        <v>2</v>
      </c>
      <c r="S219">
        <v>1.2</v>
      </c>
      <c r="T219">
        <v>1.5</v>
      </c>
      <c r="U219">
        <v>0.51215847306170115</v>
      </c>
    </row>
    <row r="220" spans="1:21" x14ac:dyDescent="0.2">
      <c r="A220" t="s">
        <v>166</v>
      </c>
      <c r="B220">
        <v>4.9000000000000002E-8</v>
      </c>
      <c r="C220" t="s">
        <v>8</v>
      </c>
      <c r="D220" t="s">
        <v>163</v>
      </c>
      <c r="F220" t="s">
        <v>55</v>
      </c>
      <c r="H220" t="s">
        <v>56</v>
      </c>
      <c r="I220" t="s">
        <v>143</v>
      </c>
      <c r="K220" t="s">
        <v>134</v>
      </c>
      <c r="L220">
        <v>2</v>
      </c>
      <c r="M220">
        <v>-16.831445538835784</v>
      </c>
      <c r="N220">
        <v>1.5</v>
      </c>
      <c r="O220">
        <v>1.2</v>
      </c>
      <c r="P220">
        <v>1.5</v>
      </c>
      <c r="Q220">
        <v>1.1000000000000001</v>
      </c>
      <c r="R220">
        <v>2</v>
      </c>
      <c r="S220">
        <v>1.2</v>
      </c>
      <c r="T220">
        <v>1.5</v>
      </c>
      <c r="U220">
        <v>0.51215847306170115</v>
      </c>
    </row>
    <row r="222" spans="1:21" x14ac:dyDescent="0.2">
      <c r="A222" t="s">
        <v>0</v>
      </c>
      <c r="B222" s="1" t="s">
        <v>173</v>
      </c>
    </row>
    <row r="223" spans="1:21" x14ac:dyDescent="0.2">
      <c r="A223" t="s">
        <v>1</v>
      </c>
      <c r="B223" t="s">
        <v>178</v>
      </c>
    </row>
    <row r="224" spans="1:21" x14ac:dyDescent="0.2">
      <c r="A224" t="s">
        <v>2</v>
      </c>
      <c r="B224" t="s">
        <v>3</v>
      </c>
    </row>
    <row r="225" spans="1:23" x14ac:dyDescent="0.2">
      <c r="A225" t="s">
        <v>4</v>
      </c>
      <c r="B225" t="s">
        <v>41</v>
      </c>
    </row>
    <row r="226" spans="1:23" x14ac:dyDescent="0.2">
      <c r="A226" t="s">
        <v>5</v>
      </c>
      <c r="B226" t="s">
        <v>90</v>
      </c>
    </row>
    <row r="227" spans="1:23" s="1" customFormat="1" x14ac:dyDescent="0.2">
      <c r="A227" s="1" t="s">
        <v>11</v>
      </c>
    </row>
    <row r="228" spans="1:23" s="1" customFormat="1" x14ac:dyDescent="0.2">
      <c r="A228" s="1" t="s">
        <v>12</v>
      </c>
      <c r="B228" s="1" t="s">
        <v>13</v>
      </c>
      <c r="C228" s="1" t="s">
        <v>7</v>
      </c>
      <c r="D228" s="1" t="s">
        <v>14</v>
      </c>
      <c r="E228" s="1" t="s">
        <v>4</v>
      </c>
      <c r="F228" s="1" t="s">
        <v>15</v>
      </c>
      <c r="G228" s="1" t="s">
        <v>5</v>
      </c>
      <c r="H228" s="1" t="s">
        <v>16</v>
      </c>
      <c r="I228" s="1" t="s">
        <v>1</v>
      </c>
      <c r="J228" s="1" t="s">
        <v>117</v>
      </c>
      <c r="K228" s="1" t="s">
        <v>118</v>
      </c>
      <c r="L228" s="1" t="s">
        <v>17</v>
      </c>
      <c r="M228" s="1" t="s">
        <v>18</v>
      </c>
      <c r="N228" s="1" t="s">
        <v>19</v>
      </c>
      <c r="O228" s="1" t="s">
        <v>20</v>
      </c>
      <c r="P228" s="1" t="s">
        <v>21</v>
      </c>
      <c r="Q228" s="1" t="s">
        <v>22</v>
      </c>
      <c r="R228" s="1" t="s">
        <v>23</v>
      </c>
      <c r="S228" s="1" t="s">
        <v>24</v>
      </c>
      <c r="T228" s="1" t="s">
        <v>25</v>
      </c>
      <c r="U228" s="1" t="s">
        <v>26</v>
      </c>
      <c r="V228" s="1" t="s">
        <v>27</v>
      </c>
      <c r="W228" s="1" t="s">
        <v>119</v>
      </c>
    </row>
    <row r="229" spans="1:23" x14ac:dyDescent="0.2">
      <c r="A229" t="str">
        <f>B222</f>
        <v>heat, residential, by combustion of biomethane using boiler, distributed by pipeline</v>
      </c>
      <c r="B229">
        <v>1</v>
      </c>
      <c r="C229" t="s">
        <v>91</v>
      </c>
      <c r="E229" t="s">
        <v>41</v>
      </c>
      <c r="F229" t="s">
        <v>28</v>
      </c>
      <c r="G229" t="s">
        <v>90</v>
      </c>
      <c r="K229" t="s">
        <v>134</v>
      </c>
      <c r="W229" t="s">
        <v>120</v>
      </c>
    </row>
    <row r="230" spans="1:23" x14ac:dyDescent="0.2">
      <c r="A230" t="s">
        <v>59</v>
      </c>
      <c r="B230">
        <v>4.0327784230223253E-7</v>
      </c>
      <c r="C230" t="s">
        <v>7</v>
      </c>
      <c r="E230" t="s">
        <v>60</v>
      </c>
      <c r="F230" t="s">
        <v>29</v>
      </c>
      <c r="G230" t="s">
        <v>61</v>
      </c>
      <c r="H230" t="s">
        <v>35</v>
      </c>
      <c r="I230" t="s">
        <v>136</v>
      </c>
      <c r="K230" t="s">
        <v>134</v>
      </c>
      <c r="L230">
        <v>2</v>
      </c>
      <c r="M230">
        <v>-14.723640077557722</v>
      </c>
      <c r="N230">
        <v>1.05</v>
      </c>
      <c r="O230">
        <v>1.2</v>
      </c>
      <c r="P230">
        <v>1</v>
      </c>
      <c r="Q230">
        <v>1.01</v>
      </c>
      <c r="R230">
        <v>1.2</v>
      </c>
      <c r="S230">
        <v>1.2</v>
      </c>
      <c r="T230">
        <v>3</v>
      </c>
      <c r="U230">
        <v>0.57209088006881903</v>
      </c>
    </row>
    <row r="231" spans="1:23" x14ac:dyDescent="0.2">
      <c r="A231" t="s">
        <v>63</v>
      </c>
      <c r="B231">
        <v>8.8199999999999998E-7</v>
      </c>
      <c r="C231" t="s">
        <v>64</v>
      </c>
      <c r="E231" t="s">
        <v>60</v>
      </c>
      <c r="F231" t="s">
        <v>29</v>
      </c>
      <c r="G231" t="s">
        <v>65</v>
      </c>
      <c r="H231" t="s">
        <v>35</v>
      </c>
      <c r="I231" t="s">
        <v>66</v>
      </c>
      <c r="K231" t="s">
        <v>134</v>
      </c>
      <c r="L231">
        <v>2</v>
      </c>
      <c r="M231">
        <v>-13.94107378093962</v>
      </c>
      <c r="N231">
        <v>1.05</v>
      </c>
      <c r="O231">
        <v>1.2</v>
      </c>
      <c r="P231">
        <v>1</v>
      </c>
      <c r="Q231">
        <v>1.01</v>
      </c>
      <c r="R231">
        <v>1.2</v>
      </c>
      <c r="S231">
        <v>1.2</v>
      </c>
      <c r="T231">
        <v>3</v>
      </c>
      <c r="U231">
        <v>0.57209088006881903</v>
      </c>
    </row>
    <row r="232" spans="1:23" x14ac:dyDescent="0.2">
      <c r="A232" t="s">
        <v>109</v>
      </c>
      <c r="B232">
        <v>7.3399999999999995E-4</v>
      </c>
      <c r="C232" t="s">
        <v>48</v>
      </c>
      <c r="E232" t="s">
        <v>41</v>
      </c>
      <c r="F232" t="s">
        <v>29</v>
      </c>
      <c r="G232" t="s">
        <v>49</v>
      </c>
      <c r="H232" t="s">
        <v>10</v>
      </c>
      <c r="I232" t="s">
        <v>72</v>
      </c>
      <c r="J232" t="s">
        <v>137</v>
      </c>
      <c r="K232" t="s">
        <v>134</v>
      </c>
      <c r="L232">
        <v>2</v>
      </c>
      <c r="M232">
        <v>-7.2170015293497585</v>
      </c>
      <c r="N232">
        <v>1.05</v>
      </c>
      <c r="O232">
        <v>1.2</v>
      </c>
      <c r="P232">
        <v>1</v>
      </c>
      <c r="Q232">
        <v>1.01</v>
      </c>
      <c r="R232">
        <v>1.2</v>
      </c>
      <c r="S232">
        <v>1.2</v>
      </c>
      <c r="T232">
        <v>1.05</v>
      </c>
      <c r="U232">
        <v>0.16169679924070957</v>
      </c>
    </row>
    <row r="233" spans="1:23" x14ac:dyDescent="0.2">
      <c r="A233" t="s">
        <v>174</v>
      </c>
      <c r="B233">
        <v>1.9025875190258751E-2</v>
      </c>
      <c r="C233" t="s">
        <v>8</v>
      </c>
      <c r="E233" t="s">
        <v>41</v>
      </c>
      <c r="F233" t="s">
        <v>29</v>
      </c>
      <c r="G233" t="s">
        <v>168</v>
      </c>
      <c r="H233" t="s">
        <v>175</v>
      </c>
      <c r="I233" t="s">
        <v>139</v>
      </c>
      <c r="J233" t="s">
        <v>140</v>
      </c>
      <c r="K233" t="s">
        <v>134</v>
      </c>
      <c r="L233">
        <v>2</v>
      </c>
      <c r="M233">
        <v>-3.9619553741763553</v>
      </c>
      <c r="N233">
        <v>1.05</v>
      </c>
      <c r="O233">
        <v>1.2</v>
      </c>
      <c r="P233">
        <v>1</v>
      </c>
      <c r="Q233">
        <v>1.01</v>
      </c>
      <c r="R233">
        <v>1.2</v>
      </c>
      <c r="S233">
        <v>1.2</v>
      </c>
      <c r="T233">
        <v>1.05</v>
      </c>
      <c r="U233">
        <v>0.16169679924070957</v>
      </c>
    </row>
    <row r="234" spans="1:23" x14ac:dyDescent="0.2">
      <c r="A234" t="s">
        <v>141</v>
      </c>
      <c r="B234">
        <v>9.7999999999999992E-10</v>
      </c>
      <c r="C234" t="s">
        <v>8</v>
      </c>
      <c r="D234" t="s">
        <v>142</v>
      </c>
      <c r="F234" t="s">
        <v>55</v>
      </c>
      <c r="H234" t="s">
        <v>56</v>
      </c>
      <c r="I234" t="s">
        <v>143</v>
      </c>
      <c r="K234" t="s">
        <v>134</v>
      </c>
      <c r="L234">
        <v>2</v>
      </c>
      <c r="M234">
        <v>-20.74346854426393</v>
      </c>
      <c r="N234">
        <v>1.5</v>
      </c>
      <c r="O234">
        <v>1.2</v>
      </c>
      <c r="P234">
        <v>1.5</v>
      </c>
      <c r="Q234">
        <v>1.1000000000000001</v>
      </c>
      <c r="R234">
        <v>2</v>
      </c>
      <c r="S234">
        <v>1.2</v>
      </c>
      <c r="T234">
        <v>1.5</v>
      </c>
      <c r="U234">
        <v>0.51215847306170115</v>
      </c>
    </row>
    <row r="235" spans="1:23" x14ac:dyDescent="0.2">
      <c r="A235" t="s">
        <v>144</v>
      </c>
      <c r="B235">
        <v>1.4700000000000001E-7</v>
      </c>
      <c r="C235" t="s">
        <v>8</v>
      </c>
      <c r="D235" t="s">
        <v>142</v>
      </c>
      <c r="F235" t="s">
        <v>55</v>
      </c>
      <c r="H235" t="s">
        <v>56</v>
      </c>
      <c r="I235" t="s">
        <v>143</v>
      </c>
      <c r="K235" t="s">
        <v>134</v>
      </c>
      <c r="L235">
        <v>2</v>
      </c>
      <c r="M235">
        <v>-15.732833250167674</v>
      </c>
      <c r="N235">
        <v>1.5</v>
      </c>
      <c r="O235">
        <v>1.2</v>
      </c>
      <c r="P235">
        <v>1.5</v>
      </c>
      <c r="Q235">
        <v>1.1000000000000001</v>
      </c>
      <c r="R235">
        <v>2</v>
      </c>
      <c r="S235">
        <v>1.2</v>
      </c>
      <c r="T235">
        <v>1.5</v>
      </c>
      <c r="U235">
        <v>0.51215847306170115</v>
      </c>
    </row>
    <row r="236" spans="1:23" x14ac:dyDescent="0.2">
      <c r="A236" t="s">
        <v>145</v>
      </c>
      <c r="B236">
        <v>3.9200000000000002E-7</v>
      </c>
      <c r="C236" t="s">
        <v>8</v>
      </c>
      <c r="D236" t="s">
        <v>142</v>
      </c>
      <c r="F236" t="s">
        <v>55</v>
      </c>
      <c r="H236" t="s">
        <v>56</v>
      </c>
      <c r="I236" t="s">
        <v>143</v>
      </c>
      <c r="K236" t="s">
        <v>134</v>
      </c>
      <c r="L236">
        <v>2</v>
      </c>
      <c r="M236">
        <v>-14.752003997155949</v>
      </c>
      <c r="N236">
        <v>1.5</v>
      </c>
      <c r="O236">
        <v>1.2</v>
      </c>
      <c r="P236">
        <v>1.5</v>
      </c>
      <c r="Q236">
        <v>1.1000000000000001</v>
      </c>
      <c r="R236">
        <v>2</v>
      </c>
      <c r="S236">
        <v>1.2</v>
      </c>
      <c r="T236">
        <v>1.5</v>
      </c>
      <c r="U236">
        <v>0.51215847306170115</v>
      </c>
    </row>
    <row r="237" spans="1:23" x14ac:dyDescent="0.2">
      <c r="A237" t="s">
        <v>146</v>
      </c>
      <c r="B237">
        <v>9.7999999999999994E-12</v>
      </c>
      <c r="C237" t="s">
        <v>8</v>
      </c>
      <c r="D237" t="s">
        <v>142</v>
      </c>
      <c r="F237" t="s">
        <v>55</v>
      </c>
      <c r="H237" t="s">
        <v>56</v>
      </c>
      <c r="I237" t="s">
        <v>143</v>
      </c>
      <c r="K237" t="s">
        <v>134</v>
      </c>
      <c r="L237">
        <v>2</v>
      </c>
      <c r="M237">
        <v>-25.348638730252024</v>
      </c>
      <c r="N237">
        <v>1.5</v>
      </c>
      <c r="O237">
        <v>1.2</v>
      </c>
      <c r="P237">
        <v>1.5</v>
      </c>
      <c r="Q237">
        <v>1.1000000000000001</v>
      </c>
      <c r="R237">
        <v>2</v>
      </c>
      <c r="S237">
        <v>1.2</v>
      </c>
      <c r="T237">
        <v>1.5</v>
      </c>
      <c r="U237">
        <v>0.51215847306170115</v>
      </c>
    </row>
    <row r="238" spans="1:23" x14ac:dyDescent="0.2">
      <c r="A238" t="s">
        <v>148</v>
      </c>
      <c r="B238">
        <v>5.2130898021308984E-2</v>
      </c>
      <c r="C238" t="s">
        <v>8</v>
      </c>
      <c r="D238" t="s">
        <v>142</v>
      </c>
      <c r="F238" t="s">
        <v>55</v>
      </c>
      <c r="H238" t="s">
        <v>56</v>
      </c>
      <c r="I238" t="s">
        <v>143</v>
      </c>
      <c r="K238" t="s">
        <v>134</v>
      </c>
      <c r="L238">
        <v>2</v>
      </c>
      <c r="M238">
        <v>-2.9539974537763762</v>
      </c>
      <c r="N238">
        <v>1.5</v>
      </c>
      <c r="O238">
        <v>1.2</v>
      </c>
      <c r="P238">
        <v>1.5</v>
      </c>
      <c r="Q238">
        <v>1.1000000000000001</v>
      </c>
      <c r="R238">
        <v>2</v>
      </c>
      <c r="S238">
        <v>1.2</v>
      </c>
      <c r="T238">
        <v>1.05</v>
      </c>
      <c r="U238">
        <v>0.47095746419981693</v>
      </c>
    </row>
    <row r="239" spans="1:23" x14ac:dyDescent="0.2">
      <c r="A239" t="s">
        <v>149</v>
      </c>
      <c r="B239">
        <v>5.7819999999999999E-6</v>
      </c>
      <c r="C239" t="s">
        <v>8</v>
      </c>
      <c r="D239" t="s">
        <v>142</v>
      </c>
      <c r="F239" t="s">
        <v>55</v>
      </c>
      <c r="H239" t="s">
        <v>56</v>
      </c>
      <c r="I239" t="s">
        <v>143</v>
      </c>
      <c r="K239" t="s">
        <v>134</v>
      </c>
      <c r="L239">
        <v>2</v>
      </c>
      <c r="M239">
        <v>-12.060760914370119</v>
      </c>
      <c r="N239">
        <v>1.5</v>
      </c>
      <c r="O239">
        <v>1.2</v>
      </c>
      <c r="P239">
        <v>1.5</v>
      </c>
      <c r="Q239">
        <v>1.1000000000000001</v>
      </c>
      <c r="R239">
        <v>2</v>
      </c>
      <c r="S239">
        <v>1.2</v>
      </c>
      <c r="T239">
        <v>5</v>
      </c>
      <c r="U239">
        <v>0.93208283513358414</v>
      </c>
    </row>
    <row r="240" spans="1:23" x14ac:dyDescent="0.2">
      <c r="A240" t="s">
        <v>150</v>
      </c>
      <c r="B240">
        <v>4.8999999999999997E-7</v>
      </c>
      <c r="C240" t="s">
        <v>8</v>
      </c>
      <c r="D240" t="s">
        <v>142</v>
      </c>
      <c r="F240" t="s">
        <v>55</v>
      </c>
      <c r="H240" t="s">
        <v>56</v>
      </c>
      <c r="I240" t="s">
        <v>143</v>
      </c>
      <c r="K240" t="s">
        <v>134</v>
      </c>
      <c r="L240">
        <v>2</v>
      </c>
      <c r="M240">
        <v>-14.528860445841739</v>
      </c>
      <c r="N240">
        <v>1.5</v>
      </c>
      <c r="O240">
        <v>1.2</v>
      </c>
      <c r="P240">
        <v>1.5</v>
      </c>
      <c r="Q240">
        <v>1.1000000000000001</v>
      </c>
      <c r="R240">
        <v>2</v>
      </c>
      <c r="S240">
        <v>1.2</v>
      </c>
      <c r="T240">
        <v>1.5</v>
      </c>
      <c r="U240">
        <v>0.51215847306170115</v>
      </c>
    </row>
    <row r="241" spans="1:21" x14ac:dyDescent="0.2">
      <c r="A241" t="s">
        <v>151</v>
      </c>
      <c r="B241">
        <v>2.9400000000000001E-17</v>
      </c>
      <c r="C241" t="s">
        <v>8</v>
      </c>
      <c r="D241" t="s">
        <v>142</v>
      </c>
      <c r="F241" t="s">
        <v>55</v>
      </c>
      <c r="H241" t="s">
        <v>56</v>
      </c>
      <c r="I241" t="s">
        <v>143</v>
      </c>
      <c r="K241" t="s">
        <v>134</v>
      </c>
      <c r="L241">
        <v>2</v>
      </c>
      <c r="M241">
        <v>-38.065536999548186</v>
      </c>
      <c r="N241">
        <v>1.5</v>
      </c>
      <c r="O241">
        <v>1.2</v>
      </c>
      <c r="P241">
        <v>1.5</v>
      </c>
      <c r="Q241">
        <v>1.1000000000000001</v>
      </c>
      <c r="R241">
        <v>2</v>
      </c>
      <c r="S241">
        <v>1.2</v>
      </c>
      <c r="T241">
        <v>1.5</v>
      </c>
      <c r="U241">
        <v>0.51215847306170115</v>
      </c>
    </row>
    <row r="242" spans="1:21" x14ac:dyDescent="0.2">
      <c r="A242" t="s">
        <v>152</v>
      </c>
      <c r="B242">
        <v>9.8000000000000004E-8</v>
      </c>
      <c r="C242" t="s">
        <v>8</v>
      </c>
      <c r="D242" t="s">
        <v>142</v>
      </c>
      <c r="F242" t="s">
        <v>55</v>
      </c>
      <c r="H242" t="s">
        <v>56</v>
      </c>
      <c r="I242" t="s">
        <v>143</v>
      </c>
      <c r="K242" t="s">
        <v>134</v>
      </c>
      <c r="L242">
        <v>2</v>
      </c>
      <c r="M242">
        <v>-16.13829835827584</v>
      </c>
      <c r="N242">
        <v>1.5</v>
      </c>
      <c r="O242">
        <v>1.2</v>
      </c>
      <c r="P242">
        <v>1.5</v>
      </c>
      <c r="Q242">
        <v>1.1000000000000001</v>
      </c>
      <c r="R242">
        <v>2</v>
      </c>
      <c r="S242">
        <v>1.2</v>
      </c>
      <c r="T242">
        <v>1.5</v>
      </c>
      <c r="U242">
        <v>0.51215847306170115</v>
      </c>
    </row>
    <row r="243" spans="1:21" x14ac:dyDescent="0.2">
      <c r="A243" t="s">
        <v>153</v>
      </c>
      <c r="B243">
        <v>2.9400000000000003E-11</v>
      </c>
      <c r="C243" t="s">
        <v>8</v>
      </c>
      <c r="D243" t="s">
        <v>142</v>
      </c>
      <c r="F243" t="s">
        <v>55</v>
      </c>
      <c r="H243" t="s">
        <v>56</v>
      </c>
      <c r="I243" t="s">
        <v>143</v>
      </c>
      <c r="K243" t="s">
        <v>134</v>
      </c>
      <c r="L243">
        <v>2</v>
      </c>
      <c r="M243">
        <v>-24.250026441583913</v>
      </c>
      <c r="N243">
        <v>1.5</v>
      </c>
      <c r="O243">
        <v>1.2</v>
      </c>
      <c r="P243">
        <v>1.5</v>
      </c>
      <c r="Q243">
        <v>1.1000000000000001</v>
      </c>
      <c r="R243">
        <v>2</v>
      </c>
      <c r="S243">
        <v>1.2</v>
      </c>
      <c r="T243">
        <v>5</v>
      </c>
      <c r="U243">
        <v>0.93208283513358414</v>
      </c>
    </row>
    <row r="244" spans="1:21" x14ac:dyDescent="0.2">
      <c r="A244" t="s">
        <v>154</v>
      </c>
      <c r="B244">
        <v>1.9599999999999999E-6</v>
      </c>
      <c r="C244" t="s">
        <v>8</v>
      </c>
      <c r="D244" t="s">
        <v>142</v>
      </c>
      <c r="F244" t="s">
        <v>55</v>
      </c>
      <c r="H244" t="s">
        <v>56</v>
      </c>
      <c r="I244" t="s">
        <v>143</v>
      </c>
      <c r="K244" t="s">
        <v>134</v>
      </c>
      <c r="L244">
        <v>2</v>
      </c>
      <c r="M244">
        <v>-13.142566084721848</v>
      </c>
      <c r="N244">
        <v>1.5</v>
      </c>
      <c r="O244">
        <v>1.2</v>
      </c>
      <c r="P244">
        <v>1.5</v>
      </c>
      <c r="Q244">
        <v>1.1000000000000001</v>
      </c>
      <c r="R244">
        <v>2</v>
      </c>
      <c r="S244">
        <v>1.2</v>
      </c>
      <c r="T244">
        <v>1.5</v>
      </c>
      <c r="U244">
        <v>0.51215847306170115</v>
      </c>
    </row>
    <row r="245" spans="1:21" x14ac:dyDescent="0.2">
      <c r="A245" t="s">
        <v>155</v>
      </c>
      <c r="B245">
        <v>0</v>
      </c>
      <c r="C245" t="s">
        <v>8</v>
      </c>
      <c r="D245" t="s">
        <v>142</v>
      </c>
      <c r="F245" t="s">
        <v>55</v>
      </c>
      <c r="H245" t="s">
        <v>56</v>
      </c>
      <c r="I245" t="s">
        <v>143</v>
      </c>
      <c r="K245" t="s">
        <v>134</v>
      </c>
      <c r="L245">
        <v>1</v>
      </c>
      <c r="M245" t="s">
        <v>47</v>
      </c>
    </row>
    <row r="246" spans="1:21" x14ac:dyDescent="0.2">
      <c r="A246" t="s">
        <v>85</v>
      </c>
      <c r="B246">
        <v>9.7019999999999996E-6</v>
      </c>
      <c r="C246" t="s">
        <v>8</v>
      </c>
      <c r="D246" t="s">
        <v>142</v>
      </c>
      <c r="F246" t="s">
        <v>55</v>
      </c>
      <c r="H246" t="s">
        <v>56</v>
      </c>
      <c r="I246" t="s">
        <v>143</v>
      </c>
      <c r="K246" t="s">
        <v>134</v>
      </c>
      <c r="L246">
        <v>2</v>
      </c>
      <c r="M246">
        <v>-11.543178508141249</v>
      </c>
      <c r="N246">
        <v>1.5</v>
      </c>
      <c r="O246">
        <v>1.2</v>
      </c>
      <c r="P246">
        <v>1.5</v>
      </c>
      <c r="Q246">
        <v>1.1000000000000001</v>
      </c>
      <c r="R246">
        <v>2</v>
      </c>
      <c r="S246">
        <v>1.2</v>
      </c>
      <c r="T246">
        <v>1.5</v>
      </c>
      <c r="U246">
        <v>0.51215847306170115</v>
      </c>
    </row>
    <row r="247" spans="1:21" x14ac:dyDescent="0.2">
      <c r="A247" t="s">
        <v>156</v>
      </c>
      <c r="B247">
        <v>9.8000000000000001E-9</v>
      </c>
      <c r="C247" t="s">
        <v>8</v>
      </c>
      <c r="D247" t="s">
        <v>142</v>
      </c>
      <c r="F247" t="s">
        <v>55</v>
      </c>
      <c r="H247" t="s">
        <v>56</v>
      </c>
      <c r="I247" t="s">
        <v>143</v>
      </c>
      <c r="K247" t="s">
        <v>134</v>
      </c>
      <c r="L247">
        <v>2</v>
      </c>
      <c r="M247">
        <v>-18.440883451269883</v>
      </c>
      <c r="N247">
        <v>1.5</v>
      </c>
      <c r="O247">
        <v>1.2</v>
      </c>
      <c r="P247">
        <v>1.5</v>
      </c>
      <c r="Q247">
        <v>1.1000000000000001</v>
      </c>
      <c r="R247">
        <v>2</v>
      </c>
      <c r="S247">
        <v>1.2</v>
      </c>
      <c r="T247">
        <v>3</v>
      </c>
      <c r="U247">
        <v>0.72314801614797197</v>
      </c>
    </row>
    <row r="248" spans="1:21" x14ac:dyDescent="0.2">
      <c r="A248" t="s">
        <v>157</v>
      </c>
      <c r="B248">
        <v>9.8000000000000004E-8</v>
      </c>
      <c r="C248" t="s">
        <v>8</v>
      </c>
      <c r="D248" t="s">
        <v>142</v>
      </c>
      <c r="F248" t="s">
        <v>55</v>
      </c>
      <c r="H248" t="s">
        <v>56</v>
      </c>
      <c r="I248" t="s">
        <v>143</v>
      </c>
      <c r="K248" t="s">
        <v>134</v>
      </c>
      <c r="L248">
        <v>2</v>
      </c>
      <c r="M248">
        <v>-16.13829835827584</v>
      </c>
      <c r="N248">
        <v>1.5</v>
      </c>
      <c r="O248">
        <v>1.2</v>
      </c>
      <c r="P248">
        <v>1.5</v>
      </c>
      <c r="Q248">
        <v>1.1000000000000001</v>
      </c>
      <c r="R248">
        <v>2</v>
      </c>
      <c r="S248">
        <v>1.2</v>
      </c>
      <c r="T248">
        <v>3</v>
      </c>
      <c r="U248">
        <v>0.72314801614797197</v>
      </c>
    </row>
    <row r="249" spans="1:21" x14ac:dyDescent="0.2">
      <c r="A249" t="s">
        <v>158</v>
      </c>
      <c r="B249">
        <v>1.176E-6</v>
      </c>
      <c r="C249" t="s">
        <v>8</v>
      </c>
      <c r="D249" t="s">
        <v>142</v>
      </c>
      <c r="F249" t="s">
        <v>55</v>
      </c>
      <c r="H249" t="s">
        <v>56</v>
      </c>
      <c r="I249" t="s">
        <v>143</v>
      </c>
      <c r="K249" t="s">
        <v>134</v>
      </c>
      <c r="L249">
        <v>2</v>
      </c>
      <c r="M249">
        <v>-13.653391708487838</v>
      </c>
      <c r="N249">
        <v>1.5</v>
      </c>
      <c r="O249">
        <v>1.2</v>
      </c>
      <c r="P249">
        <v>1.5</v>
      </c>
      <c r="Q249">
        <v>1.1000000000000001</v>
      </c>
      <c r="R249">
        <v>2</v>
      </c>
      <c r="S249">
        <v>1.2</v>
      </c>
      <c r="T249">
        <v>1.5</v>
      </c>
      <c r="U249">
        <v>0.51215847306170115</v>
      </c>
    </row>
    <row r="250" spans="1:21" x14ac:dyDescent="0.2">
      <c r="A250" t="s">
        <v>159</v>
      </c>
      <c r="B250">
        <v>1.96E-8</v>
      </c>
      <c r="C250" t="s">
        <v>8</v>
      </c>
      <c r="D250" t="s">
        <v>142</v>
      </c>
      <c r="F250" t="s">
        <v>55</v>
      </c>
      <c r="H250" t="s">
        <v>56</v>
      </c>
      <c r="I250" t="s">
        <v>143</v>
      </c>
      <c r="K250" t="s">
        <v>134</v>
      </c>
      <c r="L250">
        <v>2</v>
      </c>
      <c r="M250">
        <v>-17.74773627070994</v>
      </c>
      <c r="N250">
        <v>1.5</v>
      </c>
      <c r="O250">
        <v>1.2</v>
      </c>
      <c r="P250">
        <v>1.5</v>
      </c>
      <c r="Q250">
        <v>1.1000000000000001</v>
      </c>
      <c r="R250">
        <v>2</v>
      </c>
      <c r="S250">
        <v>1.2</v>
      </c>
      <c r="T250">
        <v>1.5</v>
      </c>
      <c r="U250">
        <v>0.51215847306170115</v>
      </c>
    </row>
    <row r="251" spans="1:21" x14ac:dyDescent="0.2">
      <c r="A251" t="s">
        <v>160</v>
      </c>
      <c r="B251">
        <v>4.8999999999999997E-7</v>
      </c>
      <c r="C251" t="s">
        <v>8</v>
      </c>
      <c r="D251" t="s">
        <v>142</v>
      </c>
      <c r="F251" t="s">
        <v>55</v>
      </c>
      <c r="H251" t="s">
        <v>56</v>
      </c>
      <c r="I251" t="s">
        <v>143</v>
      </c>
      <c r="K251" t="s">
        <v>134</v>
      </c>
      <c r="L251">
        <v>2</v>
      </c>
      <c r="M251">
        <v>-14.528860445841739</v>
      </c>
      <c r="N251">
        <v>1.5</v>
      </c>
      <c r="O251">
        <v>1.2</v>
      </c>
      <c r="P251">
        <v>1.5</v>
      </c>
      <c r="Q251">
        <v>1.1000000000000001</v>
      </c>
      <c r="R251">
        <v>2</v>
      </c>
      <c r="S251">
        <v>1.2</v>
      </c>
      <c r="T251">
        <v>1.5</v>
      </c>
      <c r="U251">
        <v>0.51215847306170115</v>
      </c>
    </row>
    <row r="252" spans="1:21" x14ac:dyDescent="0.2">
      <c r="A252" t="s">
        <v>161</v>
      </c>
      <c r="B252">
        <v>1.9600000000000001E-7</v>
      </c>
      <c r="C252" t="s">
        <v>8</v>
      </c>
      <c r="D252" t="s">
        <v>142</v>
      </c>
      <c r="F252" t="s">
        <v>55</v>
      </c>
      <c r="H252" t="s">
        <v>56</v>
      </c>
      <c r="I252" t="s">
        <v>143</v>
      </c>
      <c r="K252" t="s">
        <v>134</v>
      </c>
      <c r="L252">
        <v>2</v>
      </c>
      <c r="M252">
        <v>-15.445151177715895</v>
      </c>
      <c r="N252">
        <v>1.5</v>
      </c>
      <c r="O252">
        <v>1.2</v>
      </c>
      <c r="P252">
        <v>1.5</v>
      </c>
      <c r="Q252">
        <v>1.1000000000000001</v>
      </c>
      <c r="R252">
        <v>2</v>
      </c>
      <c r="S252">
        <v>1.2</v>
      </c>
      <c r="T252">
        <v>1.5</v>
      </c>
      <c r="U252">
        <v>0.51215847306170115</v>
      </c>
    </row>
    <row r="253" spans="1:21" x14ac:dyDescent="0.2">
      <c r="A253" t="s">
        <v>162</v>
      </c>
      <c r="B253">
        <v>1.2739999999999999E-7</v>
      </c>
      <c r="C253" t="s">
        <v>8</v>
      </c>
      <c r="D253" t="s">
        <v>163</v>
      </c>
      <c r="F253" t="s">
        <v>55</v>
      </c>
      <c r="H253" t="s">
        <v>56</v>
      </c>
      <c r="I253" t="s">
        <v>143</v>
      </c>
      <c r="K253" t="s">
        <v>134</v>
      </c>
      <c r="L253">
        <v>2</v>
      </c>
      <c r="M253">
        <v>-15.875934093808349</v>
      </c>
      <c r="N253">
        <v>1.5</v>
      </c>
      <c r="O253">
        <v>1.2</v>
      </c>
      <c r="P253">
        <v>1.5</v>
      </c>
      <c r="Q253">
        <v>1.1000000000000001</v>
      </c>
      <c r="R253">
        <v>2</v>
      </c>
      <c r="S253">
        <v>1.2</v>
      </c>
      <c r="T253">
        <v>1.5</v>
      </c>
      <c r="U253">
        <v>0.51215847306170115</v>
      </c>
    </row>
    <row r="254" spans="1:21" x14ac:dyDescent="0.2">
      <c r="A254" t="s">
        <v>164</v>
      </c>
      <c r="B254">
        <v>2.9400000000000002E-9</v>
      </c>
      <c r="C254" t="s">
        <v>8</v>
      </c>
      <c r="D254" t="s">
        <v>163</v>
      </c>
      <c r="F254" t="s">
        <v>55</v>
      </c>
      <c r="H254" t="s">
        <v>56</v>
      </c>
      <c r="I254" t="s">
        <v>143</v>
      </c>
      <c r="K254" t="s">
        <v>134</v>
      </c>
      <c r="L254">
        <v>2</v>
      </c>
      <c r="M254">
        <v>-19.644856255595823</v>
      </c>
      <c r="N254">
        <v>1.5</v>
      </c>
      <c r="O254">
        <v>1.2</v>
      </c>
      <c r="P254">
        <v>1.5</v>
      </c>
      <c r="Q254">
        <v>1.1000000000000001</v>
      </c>
      <c r="R254">
        <v>2</v>
      </c>
      <c r="S254">
        <v>1.2</v>
      </c>
      <c r="T254">
        <v>1.5</v>
      </c>
      <c r="U254">
        <v>0.51215847306170115</v>
      </c>
    </row>
    <row r="255" spans="1:21" x14ac:dyDescent="0.2">
      <c r="A255" t="s">
        <v>165</v>
      </c>
      <c r="B255">
        <v>4.9000000000000002E-8</v>
      </c>
      <c r="C255" t="s">
        <v>8</v>
      </c>
      <c r="D255" t="s">
        <v>163</v>
      </c>
      <c r="F255" t="s">
        <v>55</v>
      </c>
      <c r="H255" t="s">
        <v>56</v>
      </c>
      <c r="I255" t="s">
        <v>143</v>
      </c>
      <c r="K255" t="s">
        <v>134</v>
      </c>
      <c r="L255">
        <v>2</v>
      </c>
      <c r="M255">
        <v>-16.831445538835784</v>
      </c>
      <c r="N255">
        <v>1.5</v>
      </c>
      <c r="O255">
        <v>1.2</v>
      </c>
      <c r="P255">
        <v>1.5</v>
      </c>
      <c r="Q255">
        <v>1.1000000000000001</v>
      </c>
      <c r="R255">
        <v>2</v>
      </c>
      <c r="S255">
        <v>1.2</v>
      </c>
      <c r="T255">
        <v>1.5</v>
      </c>
      <c r="U255">
        <v>0.51215847306170115</v>
      </c>
    </row>
    <row r="256" spans="1:21" x14ac:dyDescent="0.2">
      <c r="A256" t="s">
        <v>166</v>
      </c>
      <c r="B256">
        <v>4.9000000000000002E-8</v>
      </c>
      <c r="C256" t="s">
        <v>8</v>
      </c>
      <c r="D256" t="s">
        <v>163</v>
      </c>
      <c r="F256" t="s">
        <v>55</v>
      </c>
      <c r="H256" t="s">
        <v>56</v>
      </c>
      <c r="I256" t="s">
        <v>143</v>
      </c>
      <c r="K256" t="s">
        <v>134</v>
      </c>
      <c r="L256">
        <v>2</v>
      </c>
      <c r="M256">
        <v>-16.831445538835784</v>
      </c>
      <c r="N256">
        <v>1.5</v>
      </c>
      <c r="O256">
        <v>1.2</v>
      </c>
      <c r="P256">
        <v>1.5</v>
      </c>
      <c r="Q256">
        <v>1.1000000000000001</v>
      </c>
      <c r="R256">
        <v>2</v>
      </c>
      <c r="S256">
        <v>1.2</v>
      </c>
      <c r="T256">
        <v>1.5</v>
      </c>
      <c r="U256">
        <v>0.51215847306170115</v>
      </c>
    </row>
    <row r="258" spans="1:23" x14ac:dyDescent="0.2">
      <c r="A258" t="s">
        <v>0</v>
      </c>
      <c r="B258" s="1" t="s">
        <v>176</v>
      </c>
    </row>
    <row r="259" spans="1:23" x14ac:dyDescent="0.2">
      <c r="A259" t="s">
        <v>1</v>
      </c>
      <c r="B259" t="s">
        <v>179</v>
      </c>
    </row>
    <row r="260" spans="1:23" x14ac:dyDescent="0.2">
      <c r="A260" t="s">
        <v>2</v>
      </c>
      <c r="B260" t="s">
        <v>3</v>
      </c>
    </row>
    <row r="261" spans="1:23" x14ac:dyDescent="0.2">
      <c r="A261" t="s">
        <v>4</v>
      </c>
      <c r="B261" t="s">
        <v>41</v>
      </c>
    </row>
    <row r="262" spans="1:23" x14ac:dyDescent="0.2">
      <c r="A262" t="s">
        <v>5</v>
      </c>
      <c r="B262" t="s">
        <v>90</v>
      </c>
    </row>
    <row r="263" spans="1:23" s="1" customFormat="1" x14ac:dyDescent="0.2">
      <c r="A263" s="1" t="s">
        <v>11</v>
      </c>
    </row>
    <row r="264" spans="1:23" s="1" customFormat="1" x14ac:dyDescent="0.2">
      <c r="A264" s="1" t="s">
        <v>12</v>
      </c>
      <c r="B264" s="1" t="s">
        <v>13</v>
      </c>
      <c r="C264" s="1" t="s">
        <v>7</v>
      </c>
      <c r="D264" s="1" t="s">
        <v>14</v>
      </c>
      <c r="E264" s="1" t="s">
        <v>4</v>
      </c>
      <c r="F264" s="1" t="s">
        <v>15</v>
      </c>
      <c r="G264" s="1" t="s">
        <v>5</v>
      </c>
      <c r="H264" s="1" t="s">
        <v>16</v>
      </c>
      <c r="I264" s="1" t="s">
        <v>1</v>
      </c>
      <c r="J264" s="1" t="s">
        <v>117</v>
      </c>
      <c r="K264" s="1" t="s">
        <v>118</v>
      </c>
      <c r="L264" s="1" t="s">
        <v>17</v>
      </c>
      <c r="M264" s="1" t="s">
        <v>18</v>
      </c>
      <c r="N264" s="1" t="s">
        <v>19</v>
      </c>
      <c r="O264" s="1" t="s">
        <v>20</v>
      </c>
      <c r="P264" s="1" t="s">
        <v>21</v>
      </c>
      <c r="Q264" s="1" t="s">
        <v>22</v>
      </c>
      <c r="R264" s="1" t="s">
        <v>23</v>
      </c>
      <c r="S264" s="1" t="s">
        <v>24</v>
      </c>
      <c r="T264" s="1" t="s">
        <v>25</v>
      </c>
      <c r="U264" s="1" t="s">
        <v>26</v>
      </c>
      <c r="V264" s="1" t="s">
        <v>27</v>
      </c>
      <c r="W264" s="1" t="s">
        <v>119</v>
      </c>
    </row>
    <row r="265" spans="1:23" x14ac:dyDescent="0.2">
      <c r="A265" t="str">
        <f>B258</f>
        <v>heat, residential, by combustion of liquefied petroleum gas using boiler, distributed by pipeline</v>
      </c>
      <c r="B265">
        <v>1</v>
      </c>
      <c r="C265" t="s">
        <v>91</v>
      </c>
      <c r="E265" t="s">
        <v>41</v>
      </c>
      <c r="F265" t="s">
        <v>28</v>
      </c>
      <c r="G265" t="s">
        <v>90</v>
      </c>
      <c r="K265" t="s">
        <v>134</v>
      </c>
      <c r="W265" t="s">
        <v>120</v>
      </c>
    </row>
    <row r="266" spans="1:23" x14ac:dyDescent="0.2">
      <c r="A266" t="s">
        <v>59</v>
      </c>
      <c r="B266">
        <v>4.0327784230223253E-7</v>
      </c>
      <c r="C266" t="s">
        <v>7</v>
      </c>
      <c r="E266" t="s">
        <v>60</v>
      </c>
      <c r="F266" t="s">
        <v>29</v>
      </c>
      <c r="G266" t="s">
        <v>61</v>
      </c>
      <c r="H266" t="s">
        <v>35</v>
      </c>
      <c r="I266" t="s">
        <v>136</v>
      </c>
      <c r="K266" t="s">
        <v>134</v>
      </c>
      <c r="L266">
        <v>2</v>
      </c>
      <c r="M266">
        <v>-14.723640077557722</v>
      </c>
      <c r="N266">
        <v>1.05</v>
      </c>
      <c r="O266">
        <v>1.2</v>
      </c>
      <c r="P266">
        <v>1</v>
      </c>
      <c r="Q266">
        <v>1.01</v>
      </c>
      <c r="R266">
        <v>1.2</v>
      </c>
      <c r="S266">
        <v>1.2</v>
      </c>
      <c r="T266">
        <v>3</v>
      </c>
      <c r="U266">
        <v>0.57209088006881903</v>
      </c>
    </row>
    <row r="267" spans="1:23" x14ac:dyDescent="0.2">
      <c r="A267" t="s">
        <v>63</v>
      </c>
      <c r="B267">
        <v>8.8199999999999998E-7</v>
      </c>
      <c r="C267" t="s">
        <v>64</v>
      </c>
      <c r="E267" t="s">
        <v>60</v>
      </c>
      <c r="F267" t="s">
        <v>29</v>
      </c>
      <c r="G267" t="s">
        <v>65</v>
      </c>
      <c r="H267" t="s">
        <v>35</v>
      </c>
      <c r="I267" t="s">
        <v>66</v>
      </c>
      <c r="K267" t="s">
        <v>134</v>
      </c>
      <c r="L267">
        <v>2</v>
      </c>
      <c r="M267">
        <v>-13.94107378093962</v>
      </c>
      <c r="N267">
        <v>1.05</v>
      </c>
      <c r="O267">
        <v>1.2</v>
      </c>
      <c r="P267">
        <v>1</v>
      </c>
      <c r="Q267">
        <v>1.01</v>
      </c>
      <c r="R267">
        <v>1.2</v>
      </c>
      <c r="S267">
        <v>1.2</v>
      </c>
      <c r="T267">
        <v>3</v>
      </c>
      <c r="U267">
        <v>0.57209088006881903</v>
      </c>
    </row>
    <row r="268" spans="1:23" x14ac:dyDescent="0.2">
      <c r="A268" t="s">
        <v>109</v>
      </c>
      <c r="B268">
        <v>7.3399999999999995E-4</v>
      </c>
      <c r="C268" t="s">
        <v>48</v>
      </c>
      <c r="E268" t="s">
        <v>41</v>
      </c>
      <c r="F268" t="s">
        <v>29</v>
      </c>
      <c r="G268" t="s">
        <v>49</v>
      </c>
      <c r="H268" t="s">
        <v>10</v>
      </c>
      <c r="I268" t="s">
        <v>72</v>
      </c>
      <c r="J268" t="s">
        <v>137</v>
      </c>
      <c r="K268" t="s">
        <v>134</v>
      </c>
      <c r="L268">
        <v>2</v>
      </c>
      <c r="M268">
        <v>-7.2170015293497585</v>
      </c>
      <c r="N268">
        <v>1.05</v>
      </c>
      <c r="O268">
        <v>1.2</v>
      </c>
      <c r="P268">
        <v>1</v>
      </c>
      <c r="Q268">
        <v>1.01</v>
      </c>
      <c r="R268">
        <v>1.2</v>
      </c>
      <c r="S268">
        <v>1.2</v>
      </c>
      <c r="T268">
        <v>1.05</v>
      </c>
      <c r="U268">
        <v>0.16169679924070957</v>
      </c>
    </row>
    <row r="269" spans="1:23" x14ac:dyDescent="0.2">
      <c r="A269" t="s">
        <v>180</v>
      </c>
      <c r="B269">
        <v>1.9025875190258751E-2</v>
      </c>
      <c r="C269" t="s">
        <v>8</v>
      </c>
      <c r="E269" t="s">
        <v>110</v>
      </c>
      <c r="F269" t="s">
        <v>29</v>
      </c>
      <c r="G269" t="s">
        <v>181</v>
      </c>
      <c r="H269" t="s">
        <v>138</v>
      </c>
      <c r="I269" t="s">
        <v>139</v>
      </c>
      <c r="J269" t="s">
        <v>140</v>
      </c>
      <c r="K269" t="s">
        <v>134</v>
      </c>
      <c r="L269">
        <v>2</v>
      </c>
      <c r="M269">
        <v>-3.9619553741763553</v>
      </c>
      <c r="N269">
        <v>1.05</v>
      </c>
      <c r="O269">
        <v>1.2</v>
      </c>
      <c r="P269">
        <v>1</v>
      </c>
      <c r="Q269">
        <v>1.01</v>
      </c>
      <c r="R269">
        <v>1.2</v>
      </c>
      <c r="S269">
        <v>1.2</v>
      </c>
      <c r="T269">
        <v>1.05</v>
      </c>
      <c r="U269">
        <v>0.16169679924070957</v>
      </c>
    </row>
    <row r="270" spans="1:23" x14ac:dyDescent="0.2">
      <c r="A270" t="s">
        <v>141</v>
      </c>
      <c r="B270">
        <v>9.7999999999999992E-10</v>
      </c>
      <c r="C270" t="s">
        <v>8</v>
      </c>
      <c r="D270" t="s">
        <v>142</v>
      </c>
      <c r="F270" t="s">
        <v>55</v>
      </c>
      <c r="H270" t="s">
        <v>56</v>
      </c>
      <c r="I270" t="s">
        <v>143</v>
      </c>
      <c r="K270" t="s">
        <v>134</v>
      </c>
      <c r="L270">
        <v>2</v>
      </c>
      <c r="M270">
        <v>-20.74346854426393</v>
      </c>
      <c r="N270">
        <v>1.5</v>
      </c>
      <c r="O270">
        <v>1.2</v>
      </c>
      <c r="P270">
        <v>1.5</v>
      </c>
      <c r="Q270">
        <v>1.1000000000000001</v>
      </c>
      <c r="R270">
        <v>2</v>
      </c>
      <c r="S270">
        <v>1.2</v>
      </c>
      <c r="T270">
        <v>1.5</v>
      </c>
      <c r="U270">
        <v>0.51215847306170115</v>
      </c>
    </row>
    <row r="271" spans="1:23" x14ac:dyDescent="0.2">
      <c r="A271" t="s">
        <v>144</v>
      </c>
      <c r="B271">
        <v>1.4700000000000001E-7</v>
      </c>
      <c r="C271" t="s">
        <v>8</v>
      </c>
      <c r="D271" t="s">
        <v>142</v>
      </c>
      <c r="F271" t="s">
        <v>55</v>
      </c>
      <c r="H271" t="s">
        <v>56</v>
      </c>
      <c r="I271" t="s">
        <v>143</v>
      </c>
      <c r="K271" t="s">
        <v>134</v>
      </c>
      <c r="L271">
        <v>2</v>
      </c>
      <c r="M271">
        <v>-15.732833250167674</v>
      </c>
      <c r="N271">
        <v>1.5</v>
      </c>
      <c r="O271">
        <v>1.2</v>
      </c>
      <c r="P271">
        <v>1.5</v>
      </c>
      <c r="Q271">
        <v>1.1000000000000001</v>
      </c>
      <c r="R271">
        <v>2</v>
      </c>
      <c r="S271">
        <v>1.2</v>
      </c>
      <c r="T271">
        <v>1.5</v>
      </c>
      <c r="U271">
        <v>0.51215847306170115</v>
      </c>
    </row>
    <row r="272" spans="1:23" x14ac:dyDescent="0.2">
      <c r="A272" t="s">
        <v>145</v>
      </c>
      <c r="B272">
        <v>3.9200000000000002E-7</v>
      </c>
      <c r="C272" t="s">
        <v>8</v>
      </c>
      <c r="D272" t="s">
        <v>142</v>
      </c>
      <c r="F272" t="s">
        <v>55</v>
      </c>
      <c r="H272" t="s">
        <v>56</v>
      </c>
      <c r="I272" t="s">
        <v>143</v>
      </c>
      <c r="K272" t="s">
        <v>134</v>
      </c>
      <c r="L272">
        <v>2</v>
      </c>
      <c r="M272">
        <v>-14.752003997155949</v>
      </c>
      <c r="N272">
        <v>1.5</v>
      </c>
      <c r="O272">
        <v>1.2</v>
      </c>
      <c r="P272">
        <v>1.5</v>
      </c>
      <c r="Q272">
        <v>1.1000000000000001</v>
      </c>
      <c r="R272">
        <v>2</v>
      </c>
      <c r="S272">
        <v>1.2</v>
      </c>
      <c r="T272">
        <v>1.5</v>
      </c>
      <c r="U272">
        <v>0.51215847306170115</v>
      </c>
    </row>
    <row r="273" spans="1:21" x14ac:dyDescent="0.2">
      <c r="A273" t="s">
        <v>146</v>
      </c>
      <c r="B273">
        <v>9.7999999999999994E-12</v>
      </c>
      <c r="C273" t="s">
        <v>8</v>
      </c>
      <c r="D273" t="s">
        <v>142</v>
      </c>
      <c r="F273" t="s">
        <v>55</v>
      </c>
      <c r="H273" t="s">
        <v>56</v>
      </c>
      <c r="I273" t="s">
        <v>143</v>
      </c>
      <c r="K273" t="s">
        <v>134</v>
      </c>
      <c r="L273">
        <v>2</v>
      </c>
      <c r="M273">
        <v>-25.348638730252024</v>
      </c>
      <c r="N273">
        <v>1.5</v>
      </c>
      <c r="O273">
        <v>1.2</v>
      </c>
      <c r="P273">
        <v>1.5</v>
      </c>
      <c r="Q273">
        <v>1.1000000000000001</v>
      </c>
      <c r="R273">
        <v>2</v>
      </c>
      <c r="S273">
        <v>1.2</v>
      </c>
      <c r="T273">
        <v>1.5</v>
      </c>
      <c r="U273">
        <v>0.51215847306170115</v>
      </c>
    </row>
    <row r="274" spans="1:21" x14ac:dyDescent="0.2">
      <c r="A274" t="s">
        <v>147</v>
      </c>
      <c r="B274">
        <v>5.2130898021308984E-2</v>
      </c>
      <c r="C274" t="s">
        <v>8</v>
      </c>
      <c r="D274" t="s">
        <v>142</v>
      </c>
      <c r="F274" t="s">
        <v>55</v>
      </c>
      <c r="H274" t="s">
        <v>56</v>
      </c>
      <c r="I274" t="s">
        <v>143</v>
      </c>
      <c r="K274" t="s">
        <v>134</v>
      </c>
      <c r="L274">
        <v>1</v>
      </c>
      <c r="M274" t="s">
        <v>47</v>
      </c>
    </row>
    <row r="275" spans="1:21" x14ac:dyDescent="0.2">
      <c r="A275" t="s">
        <v>172</v>
      </c>
      <c r="B275">
        <v>5.7819999999999999E-6</v>
      </c>
      <c r="C275" t="s">
        <v>8</v>
      </c>
      <c r="D275" t="s">
        <v>142</v>
      </c>
      <c r="F275" t="s">
        <v>55</v>
      </c>
      <c r="H275" t="s">
        <v>56</v>
      </c>
      <c r="I275" t="s">
        <v>143</v>
      </c>
      <c r="K275" t="s">
        <v>134</v>
      </c>
      <c r="L275">
        <v>2</v>
      </c>
      <c r="M275">
        <v>-12.060760914370119</v>
      </c>
      <c r="N275">
        <v>1.5</v>
      </c>
      <c r="O275">
        <v>1.2</v>
      </c>
      <c r="P275">
        <v>1.5</v>
      </c>
      <c r="Q275">
        <v>1.1000000000000001</v>
      </c>
      <c r="R275">
        <v>2</v>
      </c>
      <c r="S275">
        <v>1.2</v>
      </c>
      <c r="T275">
        <v>5</v>
      </c>
      <c r="U275">
        <v>0.93208283513358414</v>
      </c>
    </row>
    <row r="276" spans="1:21" x14ac:dyDescent="0.2">
      <c r="A276" t="s">
        <v>150</v>
      </c>
      <c r="B276">
        <v>4.8999999999999997E-7</v>
      </c>
      <c r="C276" t="s">
        <v>8</v>
      </c>
      <c r="D276" t="s">
        <v>142</v>
      </c>
      <c r="F276" t="s">
        <v>55</v>
      </c>
      <c r="H276" t="s">
        <v>56</v>
      </c>
      <c r="I276" t="s">
        <v>143</v>
      </c>
      <c r="K276" t="s">
        <v>134</v>
      </c>
      <c r="L276">
        <v>2</v>
      </c>
      <c r="M276">
        <v>-14.528860445841739</v>
      </c>
      <c r="N276">
        <v>1.5</v>
      </c>
      <c r="O276">
        <v>1.2</v>
      </c>
      <c r="P276">
        <v>1.5</v>
      </c>
      <c r="Q276">
        <v>1.1000000000000001</v>
      </c>
      <c r="R276">
        <v>2</v>
      </c>
      <c r="S276">
        <v>1.2</v>
      </c>
      <c r="T276">
        <v>1.5</v>
      </c>
      <c r="U276">
        <v>0.51215847306170115</v>
      </c>
    </row>
    <row r="277" spans="1:21" x14ac:dyDescent="0.2">
      <c r="A277" t="s">
        <v>151</v>
      </c>
      <c r="B277">
        <v>2.9400000000000001E-17</v>
      </c>
      <c r="C277" t="s">
        <v>8</v>
      </c>
      <c r="D277" t="s">
        <v>142</v>
      </c>
      <c r="F277" t="s">
        <v>55</v>
      </c>
      <c r="H277" t="s">
        <v>56</v>
      </c>
      <c r="I277" t="s">
        <v>143</v>
      </c>
      <c r="K277" t="s">
        <v>134</v>
      </c>
      <c r="L277">
        <v>2</v>
      </c>
      <c r="M277">
        <v>-38.065536999548186</v>
      </c>
      <c r="N277">
        <v>1.5</v>
      </c>
      <c r="O277">
        <v>1.2</v>
      </c>
      <c r="P277">
        <v>1.5</v>
      </c>
      <c r="Q277">
        <v>1.1000000000000001</v>
      </c>
      <c r="R277">
        <v>2</v>
      </c>
      <c r="S277">
        <v>1.2</v>
      </c>
      <c r="T277">
        <v>1.5</v>
      </c>
      <c r="U277">
        <v>0.51215847306170115</v>
      </c>
    </row>
    <row r="278" spans="1:21" x14ac:dyDescent="0.2">
      <c r="A278" t="s">
        <v>152</v>
      </c>
      <c r="B278">
        <v>9.8000000000000004E-8</v>
      </c>
      <c r="C278" t="s">
        <v>8</v>
      </c>
      <c r="D278" t="s">
        <v>142</v>
      </c>
      <c r="F278" t="s">
        <v>55</v>
      </c>
      <c r="H278" t="s">
        <v>56</v>
      </c>
      <c r="I278" t="s">
        <v>143</v>
      </c>
      <c r="K278" t="s">
        <v>134</v>
      </c>
      <c r="L278">
        <v>2</v>
      </c>
      <c r="M278">
        <v>-16.13829835827584</v>
      </c>
      <c r="N278">
        <v>1.5</v>
      </c>
      <c r="O278">
        <v>1.2</v>
      </c>
      <c r="P278">
        <v>1.5</v>
      </c>
      <c r="Q278">
        <v>1.1000000000000001</v>
      </c>
      <c r="R278">
        <v>2</v>
      </c>
      <c r="S278">
        <v>1.2</v>
      </c>
      <c r="T278">
        <v>1.5</v>
      </c>
      <c r="U278">
        <v>0.51215847306170115</v>
      </c>
    </row>
    <row r="279" spans="1:21" x14ac:dyDescent="0.2">
      <c r="A279" t="s">
        <v>153</v>
      </c>
      <c r="B279">
        <v>2.9400000000000003E-11</v>
      </c>
      <c r="C279" t="s">
        <v>8</v>
      </c>
      <c r="D279" t="s">
        <v>142</v>
      </c>
      <c r="F279" t="s">
        <v>55</v>
      </c>
      <c r="H279" t="s">
        <v>56</v>
      </c>
      <c r="I279" t="s">
        <v>143</v>
      </c>
      <c r="K279" t="s">
        <v>134</v>
      </c>
      <c r="L279">
        <v>2</v>
      </c>
      <c r="M279">
        <v>-24.250026441583913</v>
      </c>
      <c r="N279">
        <v>1.5</v>
      </c>
      <c r="O279">
        <v>1.2</v>
      </c>
      <c r="P279">
        <v>1.5</v>
      </c>
      <c r="Q279">
        <v>1.1000000000000001</v>
      </c>
      <c r="R279">
        <v>2</v>
      </c>
      <c r="S279">
        <v>1.2</v>
      </c>
      <c r="T279">
        <v>5</v>
      </c>
      <c r="U279">
        <v>0.93208283513358414</v>
      </c>
    </row>
    <row r="280" spans="1:21" x14ac:dyDescent="0.2">
      <c r="A280" t="s">
        <v>155</v>
      </c>
      <c r="B280">
        <v>1.9599999999999999E-6</v>
      </c>
      <c r="C280" t="s">
        <v>8</v>
      </c>
      <c r="D280" t="s">
        <v>142</v>
      </c>
      <c r="F280" t="s">
        <v>55</v>
      </c>
      <c r="H280" t="s">
        <v>56</v>
      </c>
      <c r="I280" t="s">
        <v>143</v>
      </c>
      <c r="K280" t="s">
        <v>134</v>
      </c>
      <c r="L280">
        <v>2</v>
      </c>
      <c r="M280">
        <v>-13.142566084721848</v>
      </c>
      <c r="N280">
        <v>1.5</v>
      </c>
      <c r="O280">
        <v>1.2</v>
      </c>
      <c r="P280">
        <v>1.5</v>
      </c>
      <c r="Q280">
        <v>1.1000000000000001</v>
      </c>
      <c r="R280">
        <v>2</v>
      </c>
      <c r="S280">
        <v>1.2</v>
      </c>
      <c r="T280">
        <v>1.5</v>
      </c>
      <c r="U280">
        <v>0.51215847306170115</v>
      </c>
    </row>
    <row r="281" spans="1:21" x14ac:dyDescent="0.2">
      <c r="A281" t="s">
        <v>155</v>
      </c>
      <c r="B281">
        <v>0</v>
      </c>
      <c r="C281" t="s">
        <v>8</v>
      </c>
      <c r="D281" t="s">
        <v>142</v>
      </c>
      <c r="F281" t="s">
        <v>55</v>
      </c>
      <c r="H281" t="s">
        <v>56</v>
      </c>
      <c r="I281" t="s">
        <v>143</v>
      </c>
      <c r="K281" t="s">
        <v>134</v>
      </c>
      <c r="L281">
        <v>1</v>
      </c>
      <c r="M281" t="s">
        <v>47</v>
      </c>
    </row>
    <row r="282" spans="1:21" x14ac:dyDescent="0.2">
      <c r="A282" t="s">
        <v>85</v>
      </c>
      <c r="B282">
        <v>9.7019999999999996E-6</v>
      </c>
      <c r="C282" t="s">
        <v>8</v>
      </c>
      <c r="D282" t="s">
        <v>142</v>
      </c>
      <c r="F282" t="s">
        <v>55</v>
      </c>
      <c r="H282" t="s">
        <v>56</v>
      </c>
      <c r="I282" t="s">
        <v>143</v>
      </c>
      <c r="K282" t="s">
        <v>134</v>
      </c>
      <c r="L282">
        <v>2</v>
      </c>
      <c r="M282">
        <v>-11.543178508141249</v>
      </c>
      <c r="N282">
        <v>1.5</v>
      </c>
      <c r="O282">
        <v>1.2</v>
      </c>
      <c r="P282">
        <v>1.5</v>
      </c>
      <c r="Q282">
        <v>1.1000000000000001</v>
      </c>
      <c r="R282">
        <v>2</v>
      </c>
      <c r="S282">
        <v>1.2</v>
      </c>
      <c r="T282">
        <v>1.5</v>
      </c>
      <c r="U282">
        <v>0.51215847306170115</v>
      </c>
    </row>
    <row r="283" spans="1:21" x14ac:dyDescent="0.2">
      <c r="A283" t="s">
        <v>156</v>
      </c>
      <c r="B283">
        <v>9.8000000000000001E-9</v>
      </c>
      <c r="C283" t="s">
        <v>8</v>
      </c>
      <c r="D283" t="s">
        <v>142</v>
      </c>
      <c r="F283" t="s">
        <v>55</v>
      </c>
      <c r="H283" t="s">
        <v>56</v>
      </c>
      <c r="I283" t="s">
        <v>143</v>
      </c>
      <c r="K283" t="s">
        <v>134</v>
      </c>
      <c r="L283">
        <v>2</v>
      </c>
      <c r="M283">
        <v>-18.440883451269883</v>
      </c>
      <c r="N283">
        <v>1.5</v>
      </c>
      <c r="O283">
        <v>1.2</v>
      </c>
      <c r="P283">
        <v>1.5</v>
      </c>
      <c r="Q283">
        <v>1.1000000000000001</v>
      </c>
      <c r="R283">
        <v>2</v>
      </c>
      <c r="S283">
        <v>1.2</v>
      </c>
      <c r="T283">
        <v>3</v>
      </c>
      <c r="U283">
        <v>0.72314801614797197</v>
      </c>
    </row>
    <row r="284" spans="1:21" x14ac:dyDescent="0.2">
      <c r="A284" t="s">
        <v>157</v>
      </c>
      <c r="B284">
        <v>9.8000000000000004E-8</v>
      </c>
      <c r="C284" t="s">
        <v>8</v>
      </c>
      <c r="D284" t="s">
        <v>142</v>
      </c>
      <c r="F284" t="s">
        <v>55</v>
      </c>
      <c r="H284" t="s">
        <v>56</v>
      </c>
      <c r="I284" t="s">
        <v>143</v>
      </c>
      <c r="K284" t="s">
        <v>134</v>
      </c>
      <c r="L284">
        <v>2</v>
      </c>
      <c r="M284">
        <v>-16.13829835827584</v>
      </c>
      <c r="N284">
        <v>1.5</v>
      </c>
      <c r="O284">
        <v>1.2</v>
      </c>
      <c r="P284">
        <v>1.5</v>
      </c>
      <c r="Q284">
        <v>1.1000000000000001</v>
      </c>
      <c r="R284">
        <v>2</v>
      </c>
      <c r="S284">
        <v>1.2</v>
      </c>
      <c r="T284">
        <v>3</v>
      </c>
      <c r="U284">
        <v>0.72314801614797197</v>
      </c>
    </row>
    <row r="285" spans="1:21" x14ac:dyDescent="0.2">
      <c r="A285" t="s">
        <v>158</v>
      </c>
      <c r="B285">
        <v>1.176E-6</v>
      </c>
      <c r="C285" t="s">
        <v>8</v>
      </c>
      <c r="D285" t="s">
        <v>142</v>
      </c>
      <c r="F285" t="s">
        <v>55</v>
      </c>
      <c r="H285" t="s">
        <v>56</v>
      </c>
      <c r="I285" t="s">
        <v>143</v>
      </c>
      <c r="K285" t="s">
        <v>134</v>
      </c>
      <c r="L285">
        <v>2</v>
      </c>
      <c r="M285">
        <v>-13.653391708487838</v>
      </c>
      <c r="N285">
        <v>1.5</v>
      </c>
      <c r="O285">
        <v>1.2</v>
      </c>
      <c r="P285">
        <v>1.5</v>
      </c>
      <c r="Q285">
        <v>1.1000000000000001</v>
      </c>
      <c r="R285">
        <v>2</v>
      </c>
      <c r="S285">
        <v>1.2</v>
      </c>
      <c r="T285">
        <v>1.5</v>
      </c>
      <c r="U285">
        <v>0.51215847306170115</v>
      </c>
    </row>
    <row r="286" spans="1:21" x14ac:dyDescent="0.2">
      <c r="A286" t="s">
        <v>159</v>
      </c>
      <c r="B286">
        <v>1.96E-8</v>
      </c>
      <c r="C286" t="s">
        <v>8</v>
      </c>
      <c r="D286" t="s">
        <v>142</v>
      </c>
      <c r="F286" t="s">
        <v>55</v>
      </c>
      <c r="H286" t="s">
        <v>56</v>
      </c>
      <c r="I286" t="s">
        <v>143</v>
      </c>
      <c r="K286" t="s">
        <v>134</v>
      </c>
      <c r="L286">
        <v>2</v>
      </c>
      <c r="M286">
        <v>-17.74773627070994</v>
      </c>
      <c r="N286">
        <v>1.5</v>
      </c>
      <c r="O286">
        <v>1.2</v>
      </c>
      <c r="P286">
        <v>1.5</v>
      </c>
      <c r="Q286">
        <v>1.1000000000000001</v>
      </c>
      <c r="R286">
        <v>2</v>
      </c>
      <c r="S286">
        <v>1.2</v>
      </c>
      <c r="T286">
        <v>1.5</v>
      </c>
      <c r="U286">
        <v>0.51215847306170115</v>
      </c>
    </row>
    <row r="287" spans="1:21" x14ac:dyDescent="0.2">
      <c r="A287" t="s">
        <v>160</v>
      </c>
      <c r="B287">
        <v>4.8999999999999997E-7</v>
      </c>
      <c r="C287" t="s">
        <v>8</v>
      </c>
      <c r="D287" t="s">
        <v>142</v>
      </c>
      <c r="F287" t="s">
        <v>55</v>
      </c>
      <c r="H287" t="s">
        <v>56</v>
      </c>
      <c r="I287" t="s">
        <v>143</v>
      </c>
      <c r="K287" t="s">
        <v>134</v>
      </c>
      <c r="L287">
        <v>2</v>
      </c>
      <c r="M287">
        <v>-14.528860445841739</v>
      </c>
      <c r="N287">
        <v>1.5</v>
      </c>
      <c r="O287">
        <v>1.2</v>
      </c>
      <c r="P287">
        <v>1.5</v>
      </c>
      <c r="Q287">
        <v>1.1000000000000001</v>
      </c>
      <c r="R287">
        <v>2</v>
      </c>
      <c r="S287">
        <v>1.2</v>
      </c>
      <c r="T287">
        <v>1.5</v>
      </c>
      <c r="U287">
        <v>0.51215847306170115</v>
      </c>
    </row>
    <row r="288" spans="1:21" x14ac:dyDescent="0.2">
      <c r="A288" t="s">
        <v>161</v>
      </c>
      <c r="B288">
        <v>1.9600000000000001E-7</v>
      </c>
      <c r="C288" t="s">
        <v>8</v>
      </c>
      <c r="D288" t="s">
        <v>142</v>
      </c>
      <c r="F288" t="s">
        <v>55</v>
      </c>
      <c r="H288" t="s">
        <v>56</v>
      </c>
      <c r="I288" t="s">
        <v>143</v>
      </c>
      <c r="K288" t="s">
        <v>134</v>
      </c>
      <c r="L288">
        <v>2</v>
      </c>
      <c r="M288">
        <v>-15.445151177715895</v>
      </c>
      <c r="N288">
        <v>1.5</v>
      </c>
      <c r="O288">
        <v>1.2</v>
      </c>
      <c r="P288">
        <v>1.5</v>
      </c>
      <c r="Q288">
        <v>1.1000000000000001</v>
      </c>
      <c r="R288">
        <v>2</v>
      </c>
      <c r="S288">
        <v>1.2</v>
      </c>
      <c r="T288">
        <v>1.5</v>
      </c>
      <c r="U288">
        <v>0.51215847306170115</v>
      </c>
    </row>
    <row r="289" spans="1:21" x14ac:dyDescent="0.2">
      <c r="A289" t="s">
        <v>162</v>
      </c>
      <c r="B289">
        <v>1.2739999999999999E-7</v>
      </c>
      <c r="C289" t="s">
        <v>8</v>
      </c>
      <c r="D289" t="s">
        <v>163</v>
      </c>
      <c r="F289" t="s">
        <v>55</v>
      </c>
      <c r="H289" t="s">
        <v>56</v>
      </c>
      <c r="I289" t="s">
        <v>143</v>
      </c>
      <c r="K289" t="s">
        <v>134</v>
      </c>
      <c r="L289">
        <v>2</v>
      </c>
      <c r="M289">
        <v>-15.875934093808349</v>
      </c>
      <c r="N289">
        <v>1.5</v>
      </c>
      <c r="O289">
        <v>1.2</v>
      </c>
      <c r="P289">
        <v>1.5</v>
      </c>
      <c r="Q289">
        <v>1.1000000000000001</v>
      </c>
      <c r="R289">
        <v>2</v>
      </c>
      <c r="S289">
        <v>1.2</v>
      </c>
      <c r="T289">
        <v>1.5</v>
      </c>
      <c r="U289">
        <v>0.51215847306170115</v>
      </c>
    </row>
    <row r="290" spans="1:21" x14ac:dyDescent="0.2">
      <c r="A290" t="s">
        <v>164</v>
      </c>
      <c r="B290">
        <v>2.9400000000000002E-9</v>
      </c>
      <c r="C290" t="s">
        <v>8</v>
      </c>
      <c r="D290" t="s">
        <v>163</v>
      </c>
      <c r="F290" t="s">
        <v>55</v>
      </c>
      <c r="H290" t="s">
        <v>56</v>
      </c>
      <c r="I290" t="s">
        <v>143</v>
      </c>
      <c r="K290" t="s">
        <v>134</v>
      </c>
      <c r="L290">
        <v>2</v>
      </c>
      <c r="M290">
        <v>-19.644856255595823</v>
      </c>
      <c r="N290">
        <v>1.5</v>
      </c>
      <c r="O290">
        <v>1.2</v>
      </c>
      <c r="P290">
        <v>1.5</v>
      </c>
      <c r="Q290">
        <v>1.1000000000000001</v>
      </c>
      <c r="R290">
        <v>2</v>
      </c>
      <c r="S290">
        <v>1.2</v>
      </c>
      <c r="T290">
        <v>1.5</v>
      </c>
      <c r="U290">
        <v>0.51215847306170115</v>
      </c>
    </row>
    <row r="291" spans="1:21" x14ac:dyDescent="0.2">
      <c r="A291" t="s">
        <v>165</v>
      </c>
      <c r="B291">
        <v>4.9000000000000002E-8</v>
      </c>
      <c r="C291" t="s">
        <v>8</v>
      </c>
      <c r="D291" t="s">
        <v>163</v>
      </c>
      <c r="F291" t="s">
        <v>55</v>
      </c>
      <c r="H291" t="s">
        <v>56</v>
      </c>
      <c r="I291" t="s">
        <v>143</v>
      </c>
      <c r="K291" t="s">
        <v>134</v>
      </c>
      <c r="L291">
        <v>2</v>
      </c>
      <c r="M291">
        <v>-16.831445538835784</v>
      </c>
      <c r="N291">
        <v>1.5</v>
      </c>
      <c r="O291">
        <v>1.2</v>
      </c>
      <c r="P291">
        <v>1.5</v>
      </c>
      <c r="Q291">
        <v>1.1000000000000001</v>
      </c>
      <c r="R291">
        <v>2</v>
      </c>
      <c r="S291">
        <v>1.2</v>
      </c>
      <c r="T291">
        <v>1.5</v>
      </c>
      <c r="U291">
        <v>0.51215847306170115</v>
      </c>
    </row>
    <row r="292" spans="1:21" x14ac:dyDescent="0.2">
      <c r="A292" t="s">
        <v>166</v>
      </c>
      <c r="B292">
        <v>4.9000000000000002E-8</v>
      </c>
      <c r="C292" t="s">
        <v>8</v>
      </c>
      <c r="D292" t="s">
        <v>163</v>
      </c>
      <c r="F292" t="s">
        <v>55</v>
      </c>
      <c r="H292" t="s">
        <v>56</v>
      </c>
      <c r="I292" t="s">
        <v>143</v>
      </c>
      <c r="K292" t="s">
        <v>134</v>
      </c>
      <c r="L292">
        <v>2</v>
      </c>
      <c r="M292">
        <v>-16.831445538835784</v>
      </c>
      <c r="N292">
        <v>1.5</v>
      </c>
      <c r="O292">
        <v>1.2</v>
      </c>
      <c r="P292">
        <v>1.5</v>
      </c>
      <c r="Q292">
        <v>1.1000000000000001</v>
      </c>
      <c r="R292">
        <v>2</v>
      </c>
      <c r="S292">
        <v>1.2</v>
      </c>
      <c r="T292">
        <v>1.5</v>
      </c>
      <c r="U292">
        <v>0.51215847306170115</v>
      </c>
    </row>
  </sheetData>
  <autoFilter ref="A1:W93" xr:uid="{0E2FA153-E6EA-3E4B-BE1A-EC044399692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hydrogen boiler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2023-11-02T09:47:18Z</dcterms:created>
  <dcterms:modified xsi:type="dcterms:W3CDTF">2025-03-20T15:59:20Z</dcterms:modified>
</cp:coreProperties>
</file>