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5"/>
  <workbookPr defaultThemeVersion="166925"/>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B7B7B489-67DF-CF4E-B1B8-4A4F59D00FAB}" xr6:coauthVersionLast="47" xr6:coauthVersionMax="47" xr10:uidLastSave="{00000000-0000-0000-0000-000000000000}"/>
  <bookViews>
    <workbookView xWindow="1200" yWindow="2000" windowWidth="29040" windowHeight="15840" xr2:uid="{5054DF14-F543-4543-A587-9EF88A74930B}"/>
  </bookViews>
  <sheets>
    <sheet name="OL_inventory" sheetId="1" r:id="rId1"/>
  </sheets>
  <definedNames>
    <definedName name="_xlnm._FilterDatabase" localSheetId="0" hidden="1">OL_inventory!$A$1:$W$124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85" i="1" l="1"/>
  <c r="B88" i="1"/>
  <c r="B87" i="1"/>
  <c r="B91" i="1"/>
  <c r="B86" i="1"/>
  <c r="B90" i="1"/>
  <c r="B89" i="1"/>
  <c r="B60" i="1"/>
</calcChain>
</file>

<file path=xl/sharedStrings.xml><?xml version="1.0" encoding="utf-8"?>
<sst xmlns="http://schemas.openxmlformats.org/spreadsheetml/2006/main" count="374" uniqueCount="114">
  <si>
    <t>database</t>
  </si>
  <si>
    <t>ocean liming</t>
  </si>
  <si>
    <t>Activity</t>
  </si>
  <si>
    <t>limestone mining</t>
  </si>
  <si>
    <t>comment</t>
  </si>
  <si>
    <t>source</t>
  </si>
  <si>
    <t>Foteinis, S., Andresen, J., Campo, F., Caserini, S., &amp; Renforth, P. (2022). Life cycle assessment of ocean liming for carbon dioxide removal from the atmosphere. Journal of Cleaner Production, 370, 133309. https://doi.org/10.1016/J.JCLEPRO.2022.133309</t>
  </si>
  <si>
    <t>location</t>
  </si>
  <si>
    <t>RER</t>
  </si>
  <si>
    <t>reference product</t>
  </si>
  <si>
    <t>unprocessed limestone</t>
  </si>
  <si>
    <t>unit</t>
  </si>
  <si>
    <t>kilogram</t>
  </si>
  <si>
    <t>Exchanges</t>
  </si>
  <si>
    <t>name</t>
  </si>
  <si>
    <t>amount</t>
  </si>
  <si>
    <t>categories</t>
  </si>
  <si>
    <t>type</t>
  </si>
  <si>
    <t>tag</t>
  </si>
  <si>
    <t>production</t>
  </si>
  <si>
    <t>minerals</t>
  </si>
  <si>
    <t>explosive production, tovex</t>
  </si>
  <si>
    <t>CH</t>
  </si>
  <si>
    <t>technosphere</t>
  </si>
  <si>
    <t>explosive, tovex</t>
  </si>
  <si>
    <t>explosive</t>
  </si>
  <si>
    <t xml:space="preserve">Tovex explosive was used as a proxy, assuming that 1 kg is equivalent to 1.1 kg of ANFO (McCann, 2015), i.e., 0.2533 kg of Tovex was assumed to be used per t of mined limestone. </t>
  </si>
  <si>
    <t>limestone quarry construction</t>
  </si>
  <si>
    <t>limestone quarry infrastructure</t>
  </si>
  <si>
    <t>infrastructure</t>
  </si>
  <si>
    <t>market for diesel, burned in agricultural machinery</t>
  </si>
  <si>
    <t>megajoule</t>
  </si>
  <si>
    <t>GLO</t>
  </si>
  <si>
    <t>diesel, burned in agricultural machinery</t>
  </si>
  <si>
    <t>fossil fuels</t>
  </si>
  <si>
    <t>The diesel consumption accounts for the percussion drill, excavators, bulldozers, and other machinery (potentially water pumping). The disaggregated consumption is presented in the "disaggregated flows" sheet</t>
  </si>
  <si>
    <t>market for industrial machine, heavy, unspecified</t>
  </si>
  <si>
    <t>industrial machine, heavy, unspecified</t>
  </si>
  <si>
    <t>Calcite</t>
  </si>
  <si>
    <t>biosphere</t>
  </si>
  <si>
    <t>natural resource</t>
  </si>
  <si>
    <t>Occupation, mineral extraction site</t>
  </si>
  <si>
    <t>square meter-year</t>
  </si>
  <si>
    <t>Particulate Matter, &lt; 2.5 um</t>
  </si>
  <si>
    <t>air::low population density, long-term</t>
  </si>
  <si>
    <t>Particulate Matter, &gt; 10 um</t>
  </si>
  <si>
    <t>Particulate Matter, &gt; 2.5 um and &lt; 10um</t>
  </si>
  <si>
    <t>emissions</t>
  </si>
  <si>
    <t>Transformation, from forest, intensive</t>
  </si>
  <si>
    <t>square meter</t>
  </si>
  <si>
    <t>Transformation, to arable land, unspecified use</t>
  </si>
  <si>
    <t>Transformation, to mineral extraction site</t>
  </si>
  <si>
    <t>Water, well, in ground</t>
  </si>
  <si>
    <t>cubic meter</t>
  </si>
  <si>
    <t>Water is used for spraying haul roads and other transportation routes to minimize dust generation).</t>
  </si>
  <si>
    <t>crushed and washed limestone</t>
  </si>
  <si>
    <t>limestone crushing and washing</t>
  </si>
  <si>
    <t>processed mineral</t>
  </si>
  <si>
    <t>market for conveyor belt</t>
  </si>
  <si>
    <t>meter</t>
  </si>
  <si>
    <t>conveyor belt</t>
  </si>
  <si>
    <t>market group for electricity, medium voltage</t>
  </si>
  <si>
    <t>kilowatt hour</t>
  </si>
  <si>
    <t>electricity, medium voltage</t>
  </si>
  <si>
    <t>electricity</t>
  </si>
  <si>
    <t>The value of the electricity consumption presented here accounts for primary, secondary, and tertiary crushing and the electricity consumed by the screen and conveyor belt. The disaggregated electricity consumption flows are presented in the "disaggregated flows" sheet within this same document.</t>
  </si>
  <si>
    <t>All airborne emissions (dust particles) that were considered herein are assumed to be emitted in a low population area, with 50% of the total emissions being &gt; PM10, 45% being PM2.5-PM10, and 5% being &lt; PM2.5.</t>
  </si>
  <si>
    <t>natural resource::in water</t>
  </si>
  <si>
    <t>CaO</t>
  </si>
  <si>
    <t>quicklime</t>
  </si>
  <si>
    <t>market for cement factory</t>
  </si>
  <si>
    <t>cement factory</t>
  </si>
  <si>
    <t>market for heat, district or industrial, natural gas</t>
  </si>
  <si>
    <t>Europe without Switzerland</t>
  </si>
  <si>
    <t>heat, district or industrial, natural gas</t>
  </si>
  <si>
    <t>heat</t>
  </si>
  <si>
    <t>The authors assume that heat originates from natural gas burning</t>
  </si>
  <si>
    <t>The electricity consumption accounts for the calcination, air separation, CO2 capture, purification and storage. The disaggregated electricity consumption is detailed in the "disaggregated flows" sheet.</t>
  </si>
  <si>
    <t>Carbon dioxide, fossil</t>
  </si>
  <si>
    <t>The GHGs from fossil fuel burning during calcination were assumed to be emitted to the atmosphere and not captured.</t>
  </si>
  <si>
    <t>hydrated lime</t>
  </si>
  <si>
    <t>For hydrators and conveying equipment</t>
  </si>
  <si>
    <t>transport</t>
  </si>
  <si>
    <t>market for transport, freight, lorry 16-32 metric ton, EURO4</t>
  </si>
  <si>
    <t>ton kilometer</t>
  </si>
  <si>
    <t>transport, freight, lorry 16-32 metric ton, EURO4</t>
  </si>
  <si>
    <t>market for transport, freight, sea, bulk carrier for dry goods</t>
  </si>
  <si>
    <t>transport, freight, sea, bulk carrier for dry goods</t>
  </si>
  <si>
    <t xml:space="preserve">hydrated lime </t>
  </si>
  <si>
    <t>This dataset represents the supply of 1 kg of limestone through the process of limestone mining. The authors assume that limestone is extracted and processed specifically for OL. The overburden, i.e., the soil or rocks that lies above the limestone deposit, has been excluded from the system boundary since this is typically very low (i.e., around 0.3% of the mined limestone deposit) and can also be used towards the remediation of the mined area. Specifically, for the limestone mine, mean LCI data, for the European setting, were taken from Ecoinvent’s databases, i.e., total area to be mined 156,000 m2 over 65 years (annual capacity 380 kt), including land use and land use change and quarry infrastructure (buildings and roads with a service life of 50 years). Source: Foteinis, S., Andresen, J., Campo, F., Caserini, S., &amp; Renforth, P. (2022). Life cycle assessment of ocean liming for carbon dioxide removal from the atmosphere. Journal of Cleaner Production, 370, 133309. https://doi.org/10.1016/J.JCLEPRO.2022.133309</t>
  </si>
  <si>
    <t>This dataset supplies 1 kilogram of crushed and washed limestone. The crushing facility is assumed to be similar to the one at a cement facility. The limestone goes through primary, secondary and tertiary cryshing down to a size of 100 μm. Source: Foteinis, S., Andresen, J., Campo, F., Caserini, S., &amp; Renforth, P. (2022). Life cycle assessment of ocean liming for carbon dioxide removal from the atmosphere. Journal of Cleaner Production, 370, 133309. https://doi.org/10.1016/J.JCLEPRO.2022.133309</t>
  </si>
  <si>
    <t>This dataset supplies the production of 1 kilogram of quicklime through calcination combined with carbon capture. An oxyfuel combustion system is considered (95% pure CO2). Oxygen is assumed to originate from an air separation system, with the energy inputs being included in the analysis but not the relevant infrastructure, while the co-produced nitrogen (N), argon (Ar), and other inert gases are not included in the analysis. Same thing applies to the purification (99.9%) and the compression of the captured CO2 i.e., only the energy input is included in the analysis. In this study, underground CO2 storage is assumed without considering the relevant infrastructure needed for the storage. The energy inputs for compressions and injections has been as well considered in the inventory. Foteinis, S., Andresen, J., Campo, F., Caserini, S., &amp; Renforth, P. (2022). Life cycle assessment of ocean liming for carbon dioxide removal from the atmosphere. Journal of Cleaner Production, 370, 133309. https://doi.org/10.1016/J.JCLEPRO.2022.133309</t>
  </si>
  <si>
    <t>quicklime production, with carbon capture and storage</t>
  </si>
  <si>
    <t>carbon dioxide compression, transport and storage</t>
  </si>
  <si>
    <t>carbon dioxide, stored</t>
  </si>
  <si>
    <t>CO2 compresion and storage</t>
  </si>
  <si>
    <t>Assumes 439.5 kg CO2/ton limestone calcinated.</t>
  </si>
  <si>
    <t>carbon dioxide, captured and stored by ocean liming</t>
  </si>
  <si>
    <t>This dataset supplies the transportation and spreading of hydrated lime to and in the ocean. The overland distance of hydrated lime from the plant to the port is considered to be 65km. Ca(OH)₂ is assumed to be spread through a bulk carrier ship over an average distance of 8854 km. To account for the fact that Ca(OH)₂ discharging might begin soon after the ship has left the port, it is assumed that the ship will travel this distance half-loaded (50% load factor). Source: Foteinis, S., Andresen, J., Campo, F., Caserini, S., &amp; Renforth, P. (2022). Life cycle assessment of ocean liming for carbon dioxide removal from the atmosphere. Journal of Cleaner Production, 370, 133309. https://doi.org/10.1016/J.JCLEPRO.2022.133309</t>
  </si>
  <si>
    <t>hydrated lime production, from quicklime with carbon capture and storage</t>
  </si>
  <si>
    <t>The dataset supplies 1 kilogram of hydrated lime, produced with quicklime that has been produce with carbon capture and storage. This dataset accounts for the energy and water input for hydration. The low-grade heat that is generated during CaO hydration is typically not recovered and therefore excluded from the system boundaries, (around 1.2 GJ per ton CaO (EuLA, 2014). The infrastructure for quicklime hydration is assumed to be shared with the one for quicklime production, i.e., the LCI data for a cement factory cover both stages. Source: Foteinis, S., Andresen, J., Campo, F., Caserini, S., &amp; Renforth, P. (2022). Life cycle assessment of ocean liming for carbon dioxide removal from the atmosphere. Journal of Cleaner Production, 370, 133309. https://doi.org/10.1016/J.JCLEPRO.2022.133309</t>
  </si>
  <si>
    <t>Carbon dioxide, in air</t>
  </si>
  <si>
    <t>natural resource::in ground</t>
  </si>
  <si>
    <t>natural resource::land</t>
  </si>
  <si>
    <t>natural resource::in air</t>
  </si>
  <si>
    <t>Transport by ship over 8854 km.</t>
  </si>
  <si>
    <t>Transport from plant to the ship dock over 65 km.</t>
  </si>
  <si>
    <t>market for diesel, burned in fishing vessel</t>
  </si>
  <si>
    <t>diesel, burned in fishing vessel</t>
  </si>
  <si>
    <t>Dockside operations. 6.97 kWh/1.32 t handled.</t>
  </si>
  <si>
    <t>For truck loading. 2.94 kWh/1.32 t loaded.</t>
  </si>
  <si>
    <t>Onboard energy spending for distribution to the ocean. 2.94 kWh diesel/1.32 t handled.</t>
  </si>
  <si>
    <t>Energy spending for ship loading. 2.94 kWh/1.32 t handled.</t>
  </si>
  <si>
    <t>carbon dioxide, captured and stored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</si>
</sst>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0"/>
  </numFmts>
  <fonts count="5" x14ac:knownFonts="1">
    <font>
      <sz val="12"/>
      <color theme="1"/>
      <name val="Calibri"/>
      <family val="2"/>
      <scheme val="minor"/>
    </font>
    <font>
      <b/>
      <sz val="12"/>
      <color theme="1"/>
      <name val="Calibri (Body)"/>
    </font>
    <font>
      <sz val="12"/>
      <color theme="1"/>
      <name val="Calibri (Body)"/>
    </font>
    <font>
      <sz val="12"/>
      <color rgb="FF000000"/>
      <name val="Calibri (Body)"/>
    </font>
    <font>
      <b/>
      <sz val="12"/>
      <color rgb="FF000000"/>
      <name val="Calibri (Body)"/>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left" vertical="center"/>
    </xf>
    <xf numFmtId="0" fontId="2" fillId="0" borderId="0" xfId="0" applyFont="1" applyAlignment="1">
      <alignment horizontal="left" vertical="center"/>
    </xf>
    <xf numFmtId="0" fontId="2" fillId="0" borderId="0" xfId="0" applyFont="1" applyAlignment="1">
      <alignment horizontal="left"/>
    </xf>
    <xf numFmtId="0" fontId="1" fillId="0" borderId="0" xfId="0" applyFont="1" applyAlignment="1">
      <alignment horizontal="left"/>
    </xf>
    <xf numFmtId="11" fontId="2" fillId="0" borderId="0" xfId="0" applyNumberFormat="1" applyFont="1" applyAlignment="1">
      <alignment horizontal="left" vertical="center"/>
    </xf>
    <xf numFmtId="164" fontId="2" fillId="0" borderId="0" xfId="0" applyNumberFormat="1" applyFont="1" applyAlignment="1">
      <alignment horizontal="left"/>
    </xf>
    <xf numFmtId="11" fontId="2" fillId="0" borderId="0" xfId="0" applyNumberFormat="1" applyFont="1" applyAlignment="1">
      <alignment horizontal="left"/>
    </xf>
    <xf numFmtId="0" fontId="3" fillId="0" borderId="0" xfId="0" applyFont="1" applyAlignment="1">
      <alignment horizontal="left" vertical="center"/>
    </xf>
    <xf numFmtId="0" fontId="4" fillId="0" borderId="0" xfId="0" applyFont="1" applyAlignment="1">
      <alignment horizontal="left" vertical="center"/>
    </xf>
    <xf numFmtId="0" fontId="4" fillId="0" borderId="0" xfId="0" applyFont="1" applyAlignment="1">
      <alignment horizontal="left"/>
    </xf>
    <xf numFmtId="165" fontId="2" fillId="0" borderId="0" xfId="0" applyNumberFormat="1" applyFont="1" applyAlignment="1">
      <alignment horizontal="left" vertical="center"/>
    </xf>
    <xf numFmtId="165" fontId="2" fillId="0" borderId="0" xfId="0" applyNumberFormat="1" applyFont="1" applyAlignment="1">
      <alignment horizontal="left"/>
    </xf>
    <xf numFmtId="0" fontId="2" fillId="0" borderId="0" xfId="0" applyFont="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D71E7A-46A7-4060-B9FB-6DA0F6E73B40}">
  <dimension ref="A1:W178"/>
  <sheetViews>
    <sheetView tabSelected="1" zoomScaleNormal="100" workbookViewId="0">
      <selection activeCell="B82" sqref="B82"/>
    </sheetView>
  </sheetViews>
  <sheetFormatPr baseColWidth="10" defaultColWidth="18.33203125" defaultRowHeight="16" x14ac:dyDescent="0.2"/>
  <cols>
    <col min="1" max="1" width="42.33203125" style="2" customWidth="1"/>
    <col min="2" max="8" width="18.33203125" style="2"/>
    <col min="9" max="9" width="73.1640625" style="2" customWidth="1"/>
    <col min="10" max="16384" width="18.33203125" style="3"/>
  </cols>
  <sheetData>
    <row r="1" spans="1:23" x14ac:dyDescent="0.2">
      <c r="A1" s="1" t="s">
        <v>0</v>
      </c>
      <c r="B1" s="1" t="s">
        <v>1</v>
      </c>
    </row>
    <row r="4" spans="1:23" x14ac:dyDescent="0.2">
      <c r="A4" s="1" t="s">
        <v>2</v>
      </c>
      <c r="B4" s="1" t="s">
        <v>3</v>
      </c>
    </row>
    <row r="5" spans="1:23" x14ac:dyDescent="0.2">
      <c r="A5" s="2" t="s">
        <v>4</v>
      </c>
      <c r="B5" s="2" t="s">
        <v>89</v>
      </c>
    </row>
    <row r="6" spans="1:23" x14ac:dyDescent="0.2">
      <c r="A6" s="2" t="s">
        <v>5</v>
      </c>
      <c r="B6" s="2" t="s">
        <v>6</v>
      </c>
    </row>
    <row r="7" spans="1:23" x14ac:dyDescent="0.2">
      <c r="A7" s="2" t="s">
        <v>7</v>
      </c>
      <c r="B7" s="2" t="s">
        <v>8</v>
      </c>
    </row>
    <row r="8" spans="1:23" x14ac:dyDescent="0.2">
      <c r="A8" s="2" t="s">
        <v>9</v>
      </c>
      <c r="B8" s="2" t="s">
        <v>10</v>
      </c>
    </row>
    <row r="9" spans="1:23" x14ac:dyDescent="0.2">
      <c r="A9" s="2" t="s">
        <v>11</v>
      </c>
      <c r="B9" s="2" t="s">
        <v>12</v>
      </c>
    </row>
    <row r="10" spans="1:23" x14ac:dyDescent="0.2">
      <c r="A10" s="1" t="s">
        <v>13</v>
      </c>
      <c r="B10" s="1"/>
      <c r="C10" s="1"/>
      <c r="D10" s="1"/>
      <c r="E10" s="1"/>
      <c r="F10" s="1"/>
      <c r="G10" s="1"/>
      <c r="H10" s="1"/>
      <c r="I10" s="1"/>
      <c r="J10" s="4"/>
      <c r="K10" s="4"/>
      <c r="L10" s="4"/>
      <c r="M10" s="4"/>
      <c r="N10" s="4"/>
      <c r="O10" s="4"/>
      <c r="P10" s="4"/>
      <c r="Q10" s="4"/>
      <c r="R10" s="4"/>
      <c r="S10" s="4"/>
      <c r="T10" s="4"/>
      <c r="U10" s="4"/>
      <c r="V10" s="4"/>
      <c r="W10" s="4"/>
    </row>
    <row r="11" spans="1:23" x14ac:dyDescent="0.2">
      <c r="A11" s="1" t="s">
        <v>14</v>
      </c>
      <c r="B11" s="1" t="s">
        <v>15</v>
      </c>
      <c r="C11" s="1" t="s">
        <v>11</v>
      </c>
      <c r="D11" s="1" t="s">
        <v>16</v>
      </c>
      <c r="E11" s="1" t="s">
        <v>7</v>
      </c>
      <c r="F11" s="1" t="s">
        <v>17</v>
      </c>
      <c r="G11" s="1" t="s">
        <v>9</v>
      </c>
      <c r="H11" s="1" t="s">
        <v>18</v>
      </c>
      <c r="I11" s="1" t="s">
        <v>4</v>
      </c>
      <c r="J11" s="4"/>
      <c r="K11" s="4"/>
      <c r="L11" s="4"/>
      <c r="M11" s="4"/>
      <c r="N11" s="4"/>
      <c r="O11" s="4"/>
      <c r="P11" s="4"/>
      <c r="Q11" s="4"/>
      <c r="R11" s="4"/>
      <c r="S11" s="4"/>
      <c r="T11" s="4"/>
      <c r="U11" s="4"/>
    </row>
    <row r="12" spans="1:23" x14ac:dyDescent="0.2">
      <c r="A12" s="2" t="s">
        <v>3</v>
      </c>
      <c r="B12" s="5">
        <v>1</v>
      </c>
      <c r="C12" s="2" t="s">
        <v>12</v>
      </c>
      <c r="E12" s="2" t="s">
        <v>8</v>
      </c>
      <c r="F12" s="2" t="s">
        <v>19</v>
      </c>
      <c r="G12" s="2" t="s">
        <v>10</v>
      </c>
      <c r="H12" s="2" t="s">
        <v>20</v>
      </c>
    </row>
    <row r="13" spans="1:23" x14ac:dyDescent="0.2">
      <c r="A13" s="2" t="s">
        <v>21</v>
      </c>
      <c r="B13" s="5">
        <v>2.5307950727883501E-4</v>
      </c>
      <c r="C13" s="2" t="s">
        <v>12</v>
      </c>
      <c r="E13" s="2" t="s">
        <v>22</v>
      </c>
      <c r="F13" s="2" t="s">
        <v>23</v>
      </c>
      <c r="G13" s="2" t="s">
        <v>24</v>
      </c>
      <c r="H13" s="2" t="s">
        <v>25</v>
      </c>
      <c r="I13" s="2" t="s">
        <v>26</v>
      </c>
    </row>
    <row r="14" spans="1:23" x14ac:dyDescent="0.2">
      <c r="A14" s="2" t="s">
        <v>27</v>
      </c>
      <c r="B14" s="5">
        <v>5.2519596864501701E-14</v>
      </c>
      <c r="C14" s="2" t="s">
        <v>11</v>
      </c>
      <c r="E14" s="2" t="s">
        <v>22</v>
      </c>
      <c r="F14" s="2" t="s">
        <v>23</v>
      </c>
      <c r="G14" s="2" t="s">
        <v>28</v>
      </c>
      <c r="H14" s="2" t="s">
        <v>29</v>
      </c>
    </row>
    <row r="15" spans="1:23" x14ac:dyDescent="0.2">
      <c r="A15" s="2" t="s">
        <v>30</v>
      </c>
      <c r="B15" s="5">
        <v>2.5316909294512878E-2</v>
      </c>
      <c r="C15" s="2" t="s">
        <v>31</v>
      </c>
      <c r="E15" s="2" t="s">
        <v>32</v>
      </c>
      <c r="F15" s="2" t="s">
        <v>23</v>
      </c>
      <c r="G15" s="2" t="s">
        <v>33</v>
      </c>
      <c r="H15" s="2" t="s">
        <v>34</v>
      </c>
      <c r="I15" s="2" t="s">
        <v>35</v>
      </c>
    </row>
    <row r="16" spans="1:23" x14ac:dyDescent="0.2">
      <c r="A16" s="2" t="s">
        <v>36</v>
      </c>
      <c r="B16" s="5">
        <v>9.535946248600225E-6</v>
      </c>
      <c r="C16" s="2" t="s">
        <v>12</v>
      </c>
      <c r="E16" s="2" t="s">
        <v>8</v>
      </c>
      <c r="F16" s="2" t="s">
        <v>23</v>
      </c>
      <c r="G16" s="2" t="s">
        <v>37</v>
      </c>
      <c r="H16" s="2" t="s">
        <v>29</v>
      </c>
    </row>
    <row r="17" spans="1:12" x14ac:dyDescent="0.2">
      <c r="A17" s="2" t="s">
        <v>38</v>
      </c>
      <c r="B17" s="5">
        <v>1.00223964165733</v>
      </c>
      <c r="C17" s="2" t="s">
        <v>12</v>
      </c>
      <c r="D17" s="2" t="s">
        <v>102</v>
      </c>
      <c r="F17" s="2" t="s">
        <v>39</v>
      </c>
      <c r="H17" s="2" t="s">
        <v>40</v>
      </c>
    </row>
    <row r="18" spans="1:12" x14ac:dyDescent="0.2">
      <c r="A18" s="2" t="s">
        <v>41</v>
      </c>
      <c r="B18" s="5">
        <v>8.4546472564389699E-8</v>
      </c>
      <c r="C18" s="2" t="s">
        <v>42</v>
      </c>
      <c r="D18" s="2" t="s">
        <v>103</v>
      </c>
      <c r="F18" s="2" t="s">
        <v>39</v>
      </c>
      <c r="H18" s="2" t="s">
        <v>40</v>
      </c>
    </row>
    <row r="19" spans="1:12" x14ac:dyDescent="0.2">
      <c r="A19" s="2" t="s">
        <v>43</v>
      </c>
      <c r="B19" s="5">
        <v>8.9585666293392994E-6</v>
      </c>
      <c r="C19" s="2" t="s">
        <v>12</v>
      </c>
      <c r="D19" s="2" t="s">
        <v>44</v>
      </c>
      <c r="F19" s="2" t="s">
        <v>39</v>
      </c>
      <c r="H19" s="2" t="s">
        <v>40</v>
      </c>
    </row>
    <row r="20" spans="1:12" x14ac:dyDescent="0.2">
      <c r="A20" s="2" t="s">
        <v>45</v>
      </c>
      <c r="B20" s="5">
        <v>8.9585666293392994E-5</v>
      </c>
      <c r="C20" s="2" t="s">
        <v>12</v>
      </c>
      <c r="D20" s="2" t="s">
        <v>44</v>
      </c>
      <c r="F20" s="2" t="s">
        <v>39</v>
      </c>
      <c r="H20" s="2" t="s">
        <v>40</v>
      </c>
    </row>
    <row r="21" spans="1:12" x14ac:dyDescent="0.2">
      <c r="A21" s="2" t="s">
        <v>46</v>
      </c>
      <c r="B21" s="5">
        <v>8.0627099664053702E-5</v>
      </c>
      <c r="C21" s="2" t="s">
        <v>12</v>
      </c>
      <c r="D21" s="2" t="s">
        <v>44</v>
      </c>
      <c r="F21" s="2" t="s">
        <v>39</v>
      </c>
      <c r="H21" s="2" t="s">
        <v>47</v>
      </c>
    </row>
    <row r="22" spans="1:12" x14ac:dyDescent="0.2">
      <c r="A22" s="2" t="s">
        <v>48</v>
      </c>
      <c r="B22" s="5">
        <v>6.4949608062709997E-9</v>
      </c>
      <c r="C22" s="2" t="s">
        <v>49</v>
      </c>
      <c r="D22" s="2" t="s">
        <v>103</v>
      </c>
      <c r="F22" s="2" t="s">
        <v>39</v>
      </c>
      <c r="H22" s="2" t="s">
        <v>47</v>
      </c>
    </row>
    <row r="23" spans="1:12" x14ac:dyDescent="0.2">
      <c r="A23" s="2" t="s">
        <v>50</v>
      </c>
      <c r="B23" s="5">
        <v>6.4949608062709997E-9</v>
      </c>
      <c r="C23" s="2" t="s">
        <v>49</v>
      </c>
      <c r="D23" s="2" t="s">
        <v>103</v>
      </c>
      <c r="F23" s="2" t="s">
        <v>39</v>
      </c>
      <c r="H23" s="2" t="s">
        <v>47</v>
      </c>
    </row>
    <row r="24" spans="1:12" x14ac:dyDescent="0.2">
      <c r="A24" s="2" t="s">
        <v>51</v>
      </c>
      <c r="B24" s="5">
        <v>6.4949608062709997E-9</v>
      </c>
      <c r="C24" s="2" t="s">
        <v>49</v>
      </c>
      <c r="D24" s="2" t="s">
        <v>103</v>
      </c>
      <c r="F24" s="2" t="s">
        <v>39</v>
      </c>
      <c r="H24" s="2" t="s">
        <v>47</v>
      </c>
    </row>
    <row r="25" spans="1:12" x14ac:dyDescent="0.2">
      <c r="A25" s="2" t="s">
        <v>52</v>
      </c>
      <c r="B25" s="5">
        <v>0.19988801791713301</v>
      </c>
      <c r="C25" s="2" t="s">
        <v>53</v>
      </c>
      <c r="D25" s="2" t="s">
        <v>67</v>
      </c>
      <c r="F25" s="2" t="s">
        <v>39</v>
      </c>
      <c r="H25" s="2" t="s">
        <v>40</v>
      </c>
      <c r="I25" s="2" t="s">
        <v>54</v>
      </c>
    </row>
    <row r="26" spans="1:12" x14ac:dyDescent="0.2">
      <c r="B26" s="5"/>
    </row>
    <row r="27" spans="1:12" x14ac:dyDescent="0.2">
      <c r="A27" s="1" t="s">
        <v>2</v>
      </c>
      <c r="B27" s="1" t="s">
        <v>56</v>
      </c>
    </row>
    <row r="28" spans="1:12" x14ac:dyDescent="0.2">
      <c r="A28" s="2" t="s">
        <v>4</v>
      </c>
      <c r="B28" s="2" t="s">
        <v>90</v>
      </c>
    </row>
    <row r="29" spans="1:12" x14ac:dyDescent="0.2">
      <c r="A29" s="2" t="s">
        <v>5</v>
      </c>
      <c r="B29" s="2" t="s">
        <v>6</v>
      </c>
    </row>
    <row r="30" spans="1:12" x14ac:dyDescent="0.2">
      <c r="A30" s="2" t="s">
        <v>7</v>
      </c>
      <c r="B30" s="2" t="s">
        <v>8</v>
      </c>
    </row>
    <row r="31" spans="1:12" x14ac:dyDescent="0.2">
      <c r="A31" s="2" t="s">
        <v>9</v>
      </c>
      <c r="B31" s="2" t="s">
        <v>55</v>
      </c>
    </row>
    <row r="32" spans="1:12" x14ac:dyDescent="0.2">
      <c r="A32" s="2" t="s">
        <v>11</v>
      </c>
      <c r="B32" s="2" t="s">
        <v>12</v>
      </c>
      <c r="L32" s="2"/>
    </row>
    <row r="33" spans="1:23" x14ac:dyDescent="0.2">
      <c r="A33" s="1" t="s">
        <v>13</v>
      </c>
      <c r="B33" s="1"/>
      <c r="C33" s="1"/>
      <c r="D33" s="1"/>
      <c r="E33" s="1"/>
      <c r="F33" s="1"/>
      <c r="G33" s="1"/>
      <c r="H33" s="1"/>
      <c r="I33" s="1"/>
      <c r="J33" s="4"/>
      <c r="K33" s="4"/>
      <c r="L33" s="2"/>
      <c r="M33" s="4"/>
      <c r="N33" s="4"/>
      <c r="O33" s="4"/>
      <c r="P33" s="4"/>
      <c r="Q33" s="4"/>
      <c r="R33" s="4"/>
      <c r="S33" s="4"/>
      <c r="T33" s="4"/>
      <c r="U33" s="4"/>
      <c r="V33" s="4"/>
      <c r="W33" s="4"/>
    </row>
    <row r="34" spans="1:23" x14ac:dyDescent="0.2">
      <c r="A34" s="1" t="s">
        <v>14</v>
      </c>
      <c r="B34" s="1" t="s">
        <v>15</v>
      </c>
      <c r="C34" s="1" t="s">
        <v>11</v>
      </c>
      <c r="D34" s="1" t="s">
        <v>16</v>
      </c>
      <c r="E34" s="1" t="s">
        <v>7</v>
      </c>
      <c r="F34" s="1" t="s">
        <v>17</v>
      </c>
      <c r="G34" s="1" t="s">
        <v>9</v>
      </c>
      <c r="H34" s="1" t="s">
        <v>18</v>
      </c>
      <c r="I34" s="1" t="s">
        <v>4</v>
      </c>
      <c r="J34" s="4"/>
      <c r="K34" s="4"/>
      <c r="L34" s="2"/>
      <c r="M34" s="4"/>
      <c r="N34" s="4"/>
      <c r="O34" s="4"/>
      <c r="P34" s="4"/>
      <c r="Q34" s="4"/>
      <c r="R34" s="4"/>
      <c r="S34" s="4"/>
      <c r="T34" s="4"/>
      <c r="U34" s="4"/>
    </row>
    <row r="35" spans="1:23" x14ac:dyDescent="0.2">
      <c r="A35" s="2" t="s">
        <v>56</v>
      </c>
      <c r="B35" s="5">
        <v>1</v>
      </c>
      <c r="C35" s="2" t="s">
        <v>12</v>
      </c>
      <c r="E35" s="2" t="s">
        <v>8</v>
      </c>
      <c r="F35" s="2" t="s">
        <v>19</v>
      </c>
      <c r="G35" s="2" t="s">
        <v>55</v>
      </c>
      <c r="H35" s="2" t="s">
        <v>57</v>
      </c>
      <c r="L35" s="2"/>
    </row>
    <row r="36" spans="1:23" x14ac:dyDescent="0.2">
      <c r="A36" s="2" t="s">
        <v>58</v>
      </c>
      <c r="B36" s="5">
        <v>2.0436730123180299E-8</v>
      </c>
      <c r="C36" s="2" t="s">
        <v>59</v>
      </c>
      <c r="E36" s="2" t="s">
        <v>32</v>
      </c>
      <c r="F36" s="2" t="s">
        <v>23</v>
      </c>
      <c r="G36" s="2" t="s">
        <v>60</v>
      </c>
      <c r="H36" s="2" t="s">
        <v>29</v>
      </c>
    </row>
    <row r="37" spans="1:23" x14ac:dyDescent="0.2">
      <c r="A37" s="2" t="s">
        <v>36</v>
      </c>
      <c r="B37" s="5">
        <v>9.0145576707726695E-9</v>
      </c>
      <c r="C37" s="2" t="s">
        <v>12</v>
      </c>
      <c r="E37" s="2" t="s">
        <v>8</v>
      </c>
      <c r="F37" s="2" t="s">
        <v>23</v>
      </c>
      <c r="G37" s="2" t="s">
        <v>37</v>
      </c>
      <c r="H37" s="2" t="s">
        <v>29</v>
      </c>
    </row>
    <row r="38" spans="1:23" x14ac:dyDescent="0.2">
      <c r="A38" s="2" t="s">
        <v>61</v>
      </c>
      <c r="B38" s="5">
        <v>2.4348824188129899E-2</v>
      </c>
      <c r="C38" s="2" t="s">
        <v>62</v>
      </c>
      <c r="E38" s="2" t="s">
        <v>8</v>
      </c>
      <c r="F38" s="2" t="s">
        <v>23</v>
      </c>
      <c r="G38" s="2" t="s">
        <v>63</v>
      </c>
      <c r="H38" s="2" t="s">
        <v>64</v>
      </c>
      <c r="I38" s="2" t="s">
        <v>65</v>
      </c>
    </row>
    <row r="39" spans="1:23" x14ac:dyDescent="0.2">
      <c r="A39" s="2" t="s">
        <v>3</v>
      </c>
      <c r="B39" s="5">
        <v>1</v>
      </c>
      <c r="C39" s="2" t="s">
        <v>12</v>
      </c>
      <c r="E39" s="2" t="s">
        <v>8</v>
      </c>
      <c r="F39" s="2" t="s">
        <v>23</v>
      </c>
      <c r="G39" s="2" t="s">
        <v>10</v>
      </c>
      <c r="H39" s="2" t="s">
        <v>20</v>
      </c>
    </row>
    <row r="40" spans="1:23" x14ac:dyDescent="0.2">
      <c r="A40" s="2" t="s">
        <v>43</v>
      </c>
      <c r="B40" s="5">
        <v>5.7390817469204902E-5</v>
      </c>
      <c r="C40" s="2" t="s">
        <v>12</v>
      </c>
      <c r="D40" s="2" t="s">
        <v>44</v>
      </c>
      <c r="F40" s="2" t="s">
        <v>39</v>
      </c>
      <c r="H40" s="2" t="s">
        <v>47</v>
      </c>
      <c r="I40" s="13" t="s">
        <v>66</v>
      </c>
    </row>
    <row r="41" spans="1:23" x14ac:dyDescent="0.2">
      <c r="A41" s="2" t="s">
        <v>45</v>
      </c>
      <c r="B41" s="5">
        <v>5.7390817469204896E-6</v>
      </c>
      <c r="C41" s="2" t="s">
        <v>12</v>
      </c>
      <c r="D41" s="2" t="s">
        <v>44</v>
      </c>
      <c r="F41" s="2" t="s">
        <v>39</v>
      </c>
      <c r="H41" s="2" t="s">
        <v>47</v>
      </c>
      <c r="I41" s="13"/>
    </row>
    <row r="42" spans="1:23" x14ac:dyDescent="0.2">
      <c r="A42" s="2" t="s">
        <v>46</v>
      </c>
      <c r="B42" s="5">
        <v>5.1651735722284403E-5</v>
      </c>
      <c r="C42" s="2" t="s">
        <v>12</v>
      </c>
      <c r="D42" s="2" t="s">
        <v>44</v>
      </c>
      <c r="F42" s="2" t="s">
        <v>39</v>
      </c>
      <c r="H42" s="2" t="s">
        <v>47</v>
      </c>
      <c r="I42" s="13"/>
    </row>
    <row r="43" spans="1:23" x14ac:dyDescent="0.2">
      <c r="A43" s="2" t="s">
        <v>52</v>
      </c>
      <c r="B43" s="5">
        <v>1.8533034714445699E-7</v>
      </c>
      <c r="C43" s="2" t="s">
        <v>53</v>
      </c>
      <c r="D43" s="2" t="s">
        <v>67</v>
      </c>
      <c r="F43" s="2" t="s">
        <v>39</v>
      </c>
      <c r="H43" s="2" t="s">
        <v>40</v>
      </c>
    </row>
    <row r="44" spans="1:23" x14ac:dyDescent="0.2">
      <c r="B44" s="5"/>
    </row>
    <row r="45" spans="1:23" x14ac:dyDescent="0.2">
      <c r="B45" s="5"/>
    </row>
    <row r="46" spans="1:23" x14ac:dyDescent="0.2">
      <c r="A46" s="1" t="s">
        <v>2</v>
      </c>
      <c r="B46" s="1" t="s">
        <v>92</v>
      </c>
    </row>
    <row r="47" spans="1:23" x14ac:dyDescent="0.2">
      <c r="A47" s="2" t="s">
        <v>4</v>
      </c>
      <c r="B47" s="2" t="s">
        <v>91</v>
      </c>
    </row>
    <row r="48" spans="1:23" x14ac:dyDescent="0.2">
      <c r="A48" s="2" t="s">
        <v>5</v>
      </c>
      <c r="B48" s="2" t="s">
        <v>6</v>
      </c>
    </row>
    <row r="49" spans="1:23" x14ac:dyDescent="0.2">
      <c r="A49" s="2" t="s">
        <v>7</v>
      </c>
      <c r="B49" s="2" t="s">
        <v>8</v>
      </c>
    </row>
    <row r="50" spans="1:23" x14ac:dyDescent="0.2">
      <c r="A50" s="2" t="s">
        <v>9</v>
      </c>
      <c r="B50" s="2" t="s">
        <v>68</v>
      </c>
    </row>
    <row r="51" spans="1:23" x14ac:dyDescent="0.2">
      <c r="A51" s="2" t="s">
        <v>11</v>
      </c>
      <c r="B51" s="2" t="s">
        <v>12</v>
      </c>
    </row>
    <row r="52" spans="1:23" x14ac:dyDescent="0.2">
      <c r="A52" s="1" t="s">
        <v>13</v>
      </c>
      <c r="B52" s="1"/>
      <c r="C52" s="1"/>
      <c r="D52" s="1"/>
      <c r="E52" s="1"/>
      <c r="F52" s="1"/>
      <c r="G52" s="1"/>
      <c r="H52" s="1"/>
      <c r="I52" s="1"/>
      <c r="J52" s="4"/>
      <c r="K52" s="4"/>
      <c r="L52" s="4"/>
      <c r="M52" s="4"/>
      <c r="N52" s="4"/>
      <c r="O52" s="4"/>
      <c r="P52" s="4"/>
      <c r="Q52" s="4"/>
      <c r="R52" s="4"/>
      <c r="S52" s="4"/>
      <c r="T52" s="4"/>
      <c r="U52" s="4"/>
      <c r="V52" s="4"/>
      <c r="W52" s="4"/>
    </row>
    <row r="53" spans="1:23" x14ac:dyDescent="0.2">
      <c r="A53" s="1" t="s">
        <v>14</v>
      </c>
      <c r="B53" s="1" t="s">
        <v>15</v>
      </c>
      <c r="C53" s="1" t="s">
        <v>11</v>
      </c>
      <c r="D53" s="1" t="s">
        <v>16</v>
      </c>
      <c r="E53" s="1" t="s">
        <v>7</v>
      </c>
      <c r="F53" s="1" t="s">
        <v>17</v>
      </c>
      <c r="G53" s="1" t="s">
        <v>9</v>
      </c>
      <c r="H53" s="1" t="s">
        <v>18</v>
      </c>
      <c r="I53" s="1" t="s">
        <v>4</v>
      </c>
      <c r="J53" s="4"/>
      <c r="K53" s="4"/>
      <c r="L53" s="4"/>
      <c r="M53" s="4"/>
      <c r="N53" s="4"/>
      <c r="O53" s="4"/>
      <c r="P53" s="4"/>
      <c r="Q53" s="4"/>
      <c r="R53" s="4"/>
      <c r="S53" s="4"/>
      <c r="T53" s="4"/>
      <c r="U53" s="4"/>
    </row>
    <row r="54" spans="1:23" x14ac:dyDescent="0.2">
      <c r="A54" s="2" t="s">
        <v>92</v>
      </c>
      <c r="B54" s="5">
        <v>1</v>
      </c>
      <c r="C54" s="2" t="s">
        <v>12</v>
      </c>
      <c r="E54" s="2" t="s">
        <v>8</v>
      </c>
      <c r="F54" s="2" t="s">
        <v>19</v>
      </c>
      <c r="G54" s="2" t="s">
        <v>68</v>
      </c>
      <c r="H54" s="2" t="s">
        <v>69</v>
      </c>
    </row>
    <row r="55" spans="1:23" x14ac:dyDescent="0.2">
      <c r="A55" s="2" t="s">
        <v>70</v>
      </c>
      <c r="B55" s="5">
        <v>1.1200000000000001E-14</v>
      </c>
      <c r="C55" s="2" t="s">
        <v>11</v>
      </c>
      <c r="E55" s="2" t="s">
        <v>32</v>
      </c>
      <c r="F55" s="2" t="s">
        <v>23</v>
      </c>
      <c r="G55" s="2" t="s">
        <v>71</v>
      </c>
      <c r="H55" s="2" t="s">
        <v>29</v>
      </c>
    </row>
    <row r="56" spans="1:23" x14ac:dyDescent="0.2">
      <c r="A56" s="2" t="s">
        <v>72</v>
      </c>
      <c r="B56" s="5">
        <v>4.2480000000000002</v>
      </c>
      <c r="C56" s="2" t="s">
        <v>31</v>
      </c>
      <c r="E56" s="2" t="s">
        <v>73</v>
      </c>
      <c r="F56" s="2" t="s">
        <v>23</v>
      </c>
      <c r="G56" s="2" t="s">
        <v>74</v>
      </c>
      <c r="H56" s="2" t="s">
        <v>75</v>
      </c>
      <c r="I56" s="2" t="s">
        <v>76</v>
      </c>
    </row>
    <row r="57" spans="1:23" x14ac:dyDescent="0.2">
      <c r="A57" s="2" t="s">
        <v>36</v>
      </c>
      <c r="B57" s="5">
        <v>1.6099999999999999E-8</v>
      </c>
      <c r="C57" s="2" t="s">
        <v>12</v>
      </c>
      <c r="E57" s="2" t="s">
        <v>8</v>
      </c>
      <c r="F57" s="2" t="s">
        <v>23</v>
      </c>
      <c r="G57" s="2" t="s">
        <v>37</v>
      </c>
      <c r="H57" s="2" t="s">
        <v>29</v>
      </c>
    </row>
    <row r="58" spans="1:23" x14ac:dyDescent="0.2">
      <c r="A58" s="2" t="s">
        <v>61</v>
      </c>
      <c r="B58" s="5">
        <v>0.2676</v>
      </c>
      <c r="C58" s="2" t="s">
        <v>62</v>
      </c>
      <c r="E58" s="2" t="s">
        <v>8</v>
      </c>
      <c r="F58" s="2" t="s">
        <v>23</v>
      </c>
      <c r="G58" s="2" t="s">
        <v>63</v>
      </c>
      <c r="H58" s="2" t="s">
        <v>64</v>
      </c>
      <c r="I58" s="2" t="s">
        <v>77</v>
      </c>
    </row>
    <row r="59" spans="1:23" x14ac:dyDescent="0.2">
      <c r="A59" s="2" t="s">
        <v>56</v>
      </c>
      <c r="B59" s="5">
        <v>1.786</v>
      </c>
      <c r="C59" s="2" t="s">
        <v>12</v>
      </c>
      <c r="E59" s="2" t="s">
        <v>8</v>
      </c>
      <c r="F59" s="2" t="s">
        <v>23</v>
      </c>
      <c r="G59" s="2" t="s">
        <v>55</v>
      </c>
      <c r="H59" s="2" t="s">
        <v>57</v>
      </c>
    </row>
    <row r="60" spans="1:23" x14ac:dyDescent="0.2">
      <c r="A60" s="2" t="s">
        <v>93</v>
      </c>
      <c r="B60" s="5">
        <f>0.4395*B59</f>
        <v>0.78494700000000006</v>
      </c>
      <c r="C60" s="2" t="s">
        <v>12</v>
      </c>
      <c r="E60" s="2" t="s">
        <v>8</v>
      </c>
      <c r="F60" s="2" t="s">
        <v>23</v>
      </c>
      <c r="G60" s="2" t="s">
        <v>94</v>
      </c>
      <c r="H60" s="2" t="s">
        <v>95</v>
      </c>
      <c r="I60" s="2" t="s">
        <v>96</v>
      </c>
    </row>
    <row r="61" spans="1:23" x14ac:dyDescent="0.2">
      <c r="A61" s="2" t="s">
        <v>78</v>
      </c>
      <c r="B61" s="5">
        <v>7.8600000000000002E-4</v>
      </c>
      <c r="C61" s="2" t="s">
        <v>12</v>
      </c>
      <c r="D61" s="2" t="s">
        <v>44</v>
      </c>
      <c r="F61" s="2" t="s">
        <v>39</v>
      </c>
      <c r="H61" s="2" t="s">
        <v>47</v>
      </c>
      <c r="I61" s="2" t="s">
        <v>79</v>
      </c>
    </row>
    <row r="63" spans="1:23" x14ac:dyDescent="0.2">
      <c r="B63" s="5"/>
    </row>
    <row r="64" spans="1:23" x14ac:dyDescent="0.2">
      <c r="A64" s="1" t="s">
        <v>2</v>
      </c>
      <c r="B64" s="1" t="s">
        <v>99</v>
      </c>
    </row>
    <row r="65" spans="1:23" x14ac:dyDescent="0.2">
      <c r="A65" s="2" t="s">
        <v>4</v>
      </c>
      <c r="B65" s="2" t="s">
        <v>100</v>
      </c>
    </row>
    <row r="66" spans="1:23" x14ac:dyDescent="0.2">
      <c r="A66" s="2" t="s">
        <v>5</v>
      </c>
      <c r="B66" s="2" t="s">
        <v>6</v>
      </c>
    </row>
    <row r="67" spans="1:23" x14ac:dyDescent="0.2">
      <c r="A67" s="2" t="s">
        <v>7</v>
      </c>
      <c r="B67" s="2" t="s">
        <v>8</v>
      </c>
    </row>
    <row r="68" spans="1:23" x14ac:dyDescent="0.2">
      <c r="A68" s="2" t="s">
        <v>9</v>
      </c>
      <c r="B68" s="2" t="s">
        <v>80</v>
      </c>
    </row>
    <row r="69" spans="1:23" x14ac:dyDescent="0.2">
      <c r="A69" s="2" t="s">
        <v>11</v>
      </c>
      <c r="B69" s="2" t="s">
        <v>12</v>
      </c>
    </row>
    <row r="70" spans="1:23" x14ac:dyDescent="0.2">
      <c r="A70" s="1" t="s">
        <v>13</v>
      </c>
      <c r="B70" s="1"/>
      <c r="C70" s="1"/>
      <c r="D70" s="1"/>
      <c r="E70" s="1"/>
      <c r="F70" s="1"/>
      <c r="G70" s="1"/>
      <c r="H70" s="1"/>
      <c r="I70" s="1"/>
      <c r="J70" s="4"/>
      <c r="K70" s="4"/>
      <c r="L70" s="4"/>
      <c r="M70" s="4"/>
      <c r="N70" s="4"/>
      <c r="O70" s="4"/>
      <c r="P70" s="4"/>
      <c r="Q70" s="4"/>
      <c r="R70" s="4"/>
      <c r="S70" s="4"/>
      <c r="T70" s="4"/>
      <c r="U70" s="4"/>
      <c r="V70" s="4"/>
      <c r="W70" s="4"/>
    </row>
    <row r="71" spans="1:23" x14ac:dyDescent="0.2">
      <c r="A71" s="1" t="s">
        <v>14</v>
      </c>
      <c r="B71" s="1" t="s">
        <v>15</v>
      </c>
      <c r="C71" s="1" t="s">
        <v>11</v>
      </c>
      <c r="D71" s="1" t="s">
        <v>16</v>
      </c>
      <c r="E71" s="1" t="s">
        <v>7</v>
      </c>
      <c r="F71" s="1" t="s">
        <v>17</v>
      </c>
      <c r="G71" s="1" t="s">
        <v>9</v>
      </c>
      <c r="H71" s="1" t="s">
        <v>18</v>
      </c>
      <c r="I71" s="1" t="s">
        <v>4</v>
      </c>
      <c r="J71" s="4"/>
      <c r="K71" s="4"/>
      <c r="L71" s="4"/>
      <c r="M71" s="4"/>
      <c r="N71" s="4"/>
      <c r="O71" s="4"/>
      <c r="P71" s="4"/>
      <c r="Q71" s="4"/>
      <c r="R71" s="4"/>
      <c r="S71" s="4"/>
      <c r="T71" s="4"/>
      <c r="U71" s="4"/>
    </row>
    <row r="72" spans="1:23" x14ac:dyDescent="0.2">
      <c r="A72" s="2" t="s">
        <v>99</v>
      </c>
      <c r="B72" s="5">
        <v>1</v>
      </c>
      <c r="C72" s="2" t="s">
        <v>12</v>
      </c>
      <c r="E72" s="2" t="s">
        <v>8</v>
      </c>
      <c r="F72" s="2" t="s">
        <v>19</v>
      </c>
      <c r="G72" s="2" t="s">
        <v>80</v>
      </c>
      <c r="H72" s="2" t="s">
        <v>57</v>
      </c>
    </row>
    <row r="73" spans="1:23" x14ac:dyDescent="0.2">
      <c r="A73" s="2" t="s">
        <v>61</v>
      </c>
      <c r="B73" s="5">
        <v>5.7986373959121899E-3</v>
      </c>
      <c r="C73" s="2" t="s">
        <v>62</v>
      </c>
      <c r="E73" s="2" t="s">
        <v>8</v>
      </c>
      <c r="F73" s="2" t="s">
        <v>23</v>
      </c>
      <c r="G73" s="2" t="s">
        <v>63</v>
      </c>
      <c r="H73" s="2" t="s">
        <v>64</v>
      </c>
      <c r="I73" s="2" t="s">
        <v>81</v>
      </c>
    </row>
    <row r="74" spans="1:23" x14ac:dyDescent="0.2">
      <c r="A74" s="2" t="s">
        <v>92</v>
      </c>
      <c r="B74" s="5">
        <v>0.75700227100681305</v>
      </c>
      <c r="C74" s="2" t="s">
        <v>12</v>
      </c>
      <c r="E74" s="2" t="s">
        <v>8</v>
      </c>
      <c r="F74" s="2" t="s">
        <v>23</v>
      </c>
      <c r="G74" s="2" t="s">
        <v>68</v>
      </c>
      <c r="H74" s="2" t="s">
        <v>69</v>
      </c>
    </row>
    <row r="75" spans="1:23" x14ac:dyDescent="0.2">
      <c r="A75" s="2" t="s">
        <v>52</v>
      </c>
      <c r="B75" s="5">
        <v>2.42997728993187E-4</v>
      </c>
      <c r="C75" s="2" t="s">
        <v>53</v>
      </c>
      <c r="D75" s="2" t="s">
        <v>67</v>
      </c>
      <c r="F75" s="2" t="s">
        <v>39</v>
      </c>
      <c r="H75" s="2" t="s">
        <v>40</v>
      </c>
    </row>
    <row r="76" spans="1:23" x14ac:dyDescent="0.2">
      <c r="B76" s="5"/>
      <c r="M76" s="6"/>
    </row>
    <row r="77" spans="1:23" x14ac:dyDescent="0.2">
      <c r="A77" s="1" t="s">
        <v>2</v>
      </c>
      <c r="B77" s="1" t="s">
        <v>97</v>
      </c>
    </row>
    <row r="78" spans="1:23" x14ac:dyDescent="0.2">
      <c r="A78" s="2" t="s">
        <v>4</v>
      </c>
      <c r="B78" s="2" t="s">
        <v>98</v>
      </c>
    </row>
    <row r="79" spans="1:23" x14ac:dyDescent="0.2">
      <c r="A79" s="2" t="s">
        <v>5</v>
      </c>
      <c r="B79" s="2" t="s">
        <v>6</v>
      </c>
    </row>
    <row r="80" spans="1:23" x14ac:dyDescent="0.2">
      <c r="A80" s="2" t="s">
        <v>7</v>
      </c>
      <c r="B80" s="2" t="s">
        <v>8</v>
      </c>
    </row>
    <row r="81" spans="1:23" x14ac:dyDescent="0.2">
      <c r="A81" s="2" t="s">
        <v>9</v>
      </c>
      <c r="B81" s="2" t="s">
        <v>113</v>
      </c>
    </row>
    <row r="82" spans="1:23" x14ac:dyDescent="0.2">
      <c r="A82" s="2" t="s">
        <v>11</v>
      </c>
      <c r="B82" s="2" t="s">
        <v>12</v>
      </c>
    </row>
    <row r="83" spans="1:23" x14ac:dyDescent="0.2">
      <c r="A83" s="1" t="s">
        <v>13</v>
      </c>
      <c r="B83" s="1"/>
      <c r="C83" s="1"/>
      <c r="D83" s="1"/>
      <c r="E83" s="1"/>
      <c r="F83" s="1"/>
      <c r="G83" s="1"/>
      <c r="H83" s="1"/>
      <c r="I83" s="1"/>
      <c r="J83" s="4"/>
      <c r="K83" s="4"/>
      <c r="L83" s="4"/>
      <c r="M83" s="4"/>
      <c r="N83" s="4"/>
      <c r="O83" s="4"/>
      <c r="P83" s="4"/>
      <c r="Q83" s="4"/>
      <c r="R83" s="4"/>
      <c r="S83" s="4"/>
      <c r="T83" s="4"/>
      <c r="U83" s="4"/>
      <c r="V83" s="4"/>
      <c r="W83" s="4"/>
    </row>
    <row r="84" spans="1:23" x14ac:dyDescent="0.2">
      <c r="A84" s="1" t="s">
        <v>14</v>
      </c>
      <c r="B84" s="1" t="s">
        <v>15</v>
      </c>
      <c r="C84" s="1" t="s">
        <v>11</v>
      </c>
      <c r="D84" s="1" t="s">
        <v>16</v>
      </c>
      <c r="E84" s="1" t="s">
        <v>7</v>
      </c>
      <c r="F84" s="1" t="s">
        <v>17</v>
      </c>
      <c r="G84" s="1" t="s">
        <v>9</v>
      </c>
      <c r="H84" s="1" t="s">
        <v>18</v>
      </c>
      <c r="I84" s="1" t="s">
        <v>4</v>
      </c>
      <c r="J84" s="4"/>
      <c r="K84" s="4"/>
      <c r="L84" s="4"/>
      <c r="M84" s="4"/>
      <c r="N84" s="4"/>
      <c r="O84" s="4"/>
      <c r="P84" s="4"/>
      <c r="Q84" s="4"/>
      <c r="R84" s="4"/>
      <c r="S84" s="4"/>
      <c r="T84" s="4"/>
      <c r="U84" s="4"/>
    </row>
    <row r="85" spans="1:23" x14ac:dyDescent="0.2">
      <c r="A85" s="2" t="s">
        <v>97</v>
      </c>
      <c r="B85" s="11">
        <v>1</v>
      </c>
      <c r="C85" s="2" t="s">
        <v>12</v>
      </c>
      <c r="E85" s="2" t="s">
        <v>8</v>
      </c>
      <c r="F85" s="2" t="s">
        <v>19</v>
      </c>
      <c r="G85" s="2" t="str">
        <f>B81</f>
        <v>carbon dioxide, captured and stored</v>
      </c>
      <c r="H85" s="2" t="s">
        <v>82</v>
      </c>
    </row>
    <row r="86" spans="1:23" x14ac:dyDescent="0.2">
      <c r="A86" s="2" t="s">
        <v>107</v>
      </c>
      <c r="B86" s="11">
        <f>(2.94/1000)*3.6</f>
        <v>1.0584E-2</v>
      </c>
      <c r="C86" s="2" t="s">
        <v>31</v>
      </c>
      <c r="E86" s="2" t="s">
        <v>32</v>
      </c>
      <c r="F86" s="2" t="s">
        <v>23</v>
      </c>
      <c r="G86" s="2" t="s">
        <v>108</v>
      </c>
      <c r="H86" s="2" t="s">
        <v>34</v>
      </c>
      <c r="I86" s="2" t="s">
        <v>111</v>
      </c>
      <c r="J86" s="7"/>
    </row>
    <row r="87" spans="1:23" x14ac:dyDescent="0.2">
      <c r="A87" s="2" t="s">
        <v>83</v>
      </c>
      <c r="B87" s="11">
        <f>85.9/1000</f>
        <v>8.5900000000000004E-2</v>
      </c>
      <c r="C87" s="2" t="s">
        <v>84</v>
      </c>
      <c r="E87" s="2" t="s">
        <v>8</v>
      </c>
      <c r="F87" s="2" t="s">
        <v>23</v>
      </c>
      <c r="G87" s="2" t="s">
        <v>85</v>
      </c>
      <c r="H87" s="2" t="s">
        <v>82</v>
      </c>
      <c r="I87" s="2" t="s">
        <v>106</v>
      </c>
      <c r="J87" s="7"/>
    </row>
    <row r="88" spans="1:23" x14ac:dyDescent="0.2">
      <c r="A88" s="2" t="s">
        <v>86</v>
      </c>
      <c r="B88" s="11">
        <f>0.37/1000</f>
        <v>3.6999999999999999E-4</v>
      </c>
      <c r="C88" s="2" t="s">
        <v>84</v>
      </c>
      <c r="E88" s="2" t="s">
        <v>32</v>
      </c>
      <c r="F88" s="2" t="s">
        <v>23</v>
      </c>
      <c r="G88" s="2" t="s">
        <v>87</v>
      </c>
      <c r="H88" s="2" t="s">
        <v>82</v>
      </c>
      <c r="I88" s="2" t="s">
        <v>105</v>
      </c>
      <c r="J88" s="7"/>
    </row>
    <row r="89" spans="1:23" x14ac:dyDescent="0.2">
      <c r="A89" s="2" t="s">
        <v>61</v>
      </c>
      <c r="B89" s="11">
        <f>2.94/1000</f>
        <v>2.9399999999999999E-3</v>
      </c>
      <c r="C89" s="2" t="s">
        <v>62</v>
      </c>
      <c r="E89" s="2" t="s">
        <v>8</v>
      </c>
      <c r="F89" s="2" t="s">
        <v>23</v>
      </c>
      <c r="G89" s="2" t="s">
        <v>63</v>
      </c>
      <c r="H89" s="2" t="s">
        <v>64</v>
      </c>
      <c r="I89" s="2" t="s">
        <v>110</v>
      </c>
      <c r="J89" s="7"/>
    </row>
    <row r="90" spans="1:23" x14ac:dyDescent="0.2">
      <c r="A90" s="2" t="s">
        <v>61</v>
      </c>
      <c r="B90" s="11">
        <f>6.97/1000</f>
        <v>6.9699999999999996E-3</v>
      </c>
      <c r="C90" s="2" t="s">
        <v>62</v>
      </c>
      <c r="E90" s="2" t="s">
        <v>8</v>
      </c>
      <c r="F90" s="2" t="s">
        <v>23</v>
      </c>
      <c r="G90" s="2" t="s">
        <v>63</v>
      </c>
      <c r="H90" s="2" t="s">
        <v>64</v>
      </c>
      <c r="I90" s="2" t="s">
        <v>109</v>
      </c>
      <c r="J90" s="7"/>
    </row>
    <row r="91" spans="1:23" x14ac:dyDescent="0.2">
      <c r="A91" s="2" t="s">
        <v>61</v>
      </c>
      <c r="B91" s="11">
        <f>2.94/1000</f>
        <v>2.9399999999999999E-3</v>
      </c>
      <c r="C91" s="2" t="s">
        <v>62</v>
      </c>
      <c r="E91" s="2" t="s">
        <v>8</v>
      </c>
      <c r="F91" s="2" t="s">
        <v>23</v>
      </c>
      <c r="G91" s="2" t="s">
        <v>63</v>
      </c>
      <c r="H91" s="2" t="s">
        <v>64</v>
      </c>
      <c r="I91" s="2" t="s">
        <v>112</v>
      </c>
      <c r="J91" s="7"/>
    </row>
    <row r="92" spans="1:23" x14ac:dyDescent="0.2">
      <c r="A92" s="2" t="s">
        <v>99</v>
      </c>
      <c r="B92" s="11">
        <v>1.321</v>
      </c>
      <c r="C92" s="2" t="s">
        <v>12</v>
      </c>
      <c r="E92" s="2" t="s">
        <v>8</v>
      </c>
      <c r="F92" s="2" t="s">
        <v>23</v>
      </c>
      <c r="G92" s="2" t="s">
        <v>88</v>
      </c>
      <c r="H92" s="2" t="s">
        <v>80</v>
      </c>
      <c r="J92" s="7"/>
    </row>
    <row r="93" spans="1:23" x14ac:dyDescent="0.2">
      <c r="A93" s="3" t="s">
        <v>101</v>
      </c>
      <c r="B93" s="12">
        <v>1</v>
      </c>
      <c r="C93" s="3" t="s">
        <v>12</v>
      </c>
      <c r="D93" s="3" t="s">
        <v>104</v>
      </c>
      <c r="E93" s="3"/>
      <c r="F93" s="3" t="s">
        <v>39</v>
      </c>
      <c r="G93" s="3"/>
      <c r="H93" s="3"/>
      <c r="I93" s="3"/>
    </row>
    <row r="96" spans="1:23" x14ac:dyDescent="0.2">
      <c r="B96" s="8"/>
    </row>
    <row r="99" spans="1:21" x14ac:dyDescent="0.2">
      <c r="A99" s="9"/>
    </row>
    <row r="100" spans="1:21" x14ac:dyDescent="0.2">
      <c r="A100" s="9"/>
      <c r="B100" s="9"/>
      <c r="C100" s="9"/>
      <c r="D100" s="9"/>
      <c r="E100" s="9"/>
      <c r="F100" s="9"/>
      <c r="G100" s="9"/>
      <c r="H100" s="9"/>
      <c r="I100" s="9"/>
      <c r="J100" s="10"/>
      <c r="K100" s="10"/>
      <c r="L100" s="10"/>
      <c r="M100" s="10"/>
      <c r="N100" s="10"/>
      <c r="O100" s="10"/>
      <c r="P100" s="10"/>
      <c r="Q100" s="10"/>
      <c r="R100" s="10"/>
      <c r="S100" s="10"/>
      <c r="T100" s="10"/>
      <c r="U100" s="10"/>
    </row>
    <row r="101" spans="1:21" x14ac:dyDescent="0.2">
      <c r="E101" s="8"/>
    </row>
    <row r="102" spans="1:21" x14ac:dyDescent="0.2">
      <c r="B102" s="5"/>
      <c r="M102" s="6"/>
    </row>
    <row r="103" spans="1:21" x14ac:dyDescent="0.2">
      <c r="B103" s="11"/>
      <c r="M103" s="6"/>
    </row>
    <row r="104" spans="1:21" x14ac:dyDescent="0.2">
      <c r="B104" s="11"/>
      <c r="M104" s="6"/>
    </row>
    <row r="105" spans="1:21" x14ac:dyDescent="0.2">
      <c r="M105" s="6"/>
    </row>
    <row r="106" spans="1:21" x14ac:dyDescent="0.2">
      <c r="B106" s="11"/>
      <c r="M106" s="6"/>
    </row>
    <row r="108" spans="1:21" x14ac:dyDescent="0.2">
      <c r="A108" s="9"/>
      <c r="B108" s="9"/>
    </row>
    <row r="111" spans="1:21" x14ac:dyDescent="0.2">
      <c r="B111" s="8"/>
    </row>
    <row r="114" spans="1:21" x14ac:dyDescent="0.2">
      <c r="A114" s="9"/>
    </row>
    <row r="115" spans="1:21" x14ac:dyDescent="0.2">
      <c r="A115" s="9"/>
      <c r="B115" s="9"/>
      <c r="C115" s="9"/>
      <c r="D115" s="9"/>
      <c r="E115" s="9"/>
      <c r="F115" s="9"/>
      <c r="G115" s="9"/>
      <c r="H115" s="9"/>
      <c r="I115" s="9"/>
      <c r="J115" s="10"/>
      <c r="K115" s="10"/>
      <c r="L115" s="10"/>
      <c r="M115" s="10"/>
      <c r="N115" s="10"/>
      <c r="O115" s="10"/>
      <c r="P115" s="10"/>
      <c r="Q115" s="10"/>
      <c r="R115" s="10"/>
      <c r="S115" s="10"/>
      <c r="T115" s="10"/>
      <c r="U115" s="10"/>
    </row>
    <row r="116" spans="1:21" x14ac:dyDescent="0.2">
      <c r="E116" s="8"/>
    </row>
    <row r="117" spans="1:21" x14ac:dyDescent="0.2">
      <c r="B117" s="5"/>
      <c r="E117" s="8"/>
      <c r="M117" s="6"/>
    </row>
    <row r="118" spans="1:21" x14ac:dyDescent="0.2">
      <c r="B118" s="5"/>
      <c r="E118" s="8"/>
      <c r="M118" s="6"/>
    </row>
    <row r="119" spans="1:21" x14ac:dyDescent="0.2">
      <c r="B119" s="5"/>
      <c r="E119" s="8"/>
      <c r="M119" s="6"/>
    </row>
    <row r="120" spans="1:21" x14ac:dyDescent="0.2">
      <c r="B120" s="11"/>
      <c r="M120" s="6"/>
    </row>
    <row r="121" spans="1:21" x14ac:dyDescent="0.2">
      <c r="B121" s="11"/>
      <c r="M121" s="6"/>
    </row>
    <row r="122" spans="1:21" x14ac:dyDescent="0.2">
      <c r="M122" s="6"/>
    </row>
    <row r="123" spans="1:21" x14ac:dyDescent="0.2">
      <c r="B123" s="11"/>
      <c r="M123" s="6"/>
    </row>
    <row r="125" spans="1:21" x14ac:dyDescent="0.2">
      <c r="A125" s="9"/>
      <c r="B125" s="9"/>
    </row>
    <row r="132" spans="1:23" x14ac:dyDescent="0.2">
      <c r="A132" s="9"/>
    </row>
    <row r="133" spans="1:23" x14ac:dyDescent="0.2">
      <c r="A133" s="9"/>
      <c r="B133" s="9"/>
      <c r="C133" s="9"/>
      <c r="D133" s="9"/>
      <c r="E133" s="9"/>
      <c r="F133" s="9"/>
      <c r="G133" s="9"/>
      <c r="H133" s="9"/>
      <c r="I133" s="9"/>
      <c r="J133" s="10"/>
      <c r="K133" s="10"/>
      <c r="L133" s="10"/>
      <c r="M133" s="10"/>
      <c r="N133" s="10"/>
      <c r="O133" s="10"/>
      <c r="P133" s="10"/>
      <c r="Q133" s="10"/>
      <c r="R133" s="10"/>
      <c r="S133" s="10"/>
      <c r="T133" s="10"/>
      <c r="U133" s="10"/>
      <c r="V133" s="10"/>
      <c r="W133" s="10"/>
    </row>
    <row r="135" spans="1:23" x14ac:dyDescent="0.2">
      <c r="B135" s="5"/>
      <c r="O135" s="6"/>
    </row>
    <row r="136" spans="1:23" x14ac:dyDescent="0.2">
      <c r="B136" s="5"/>
      <c r="O136" s="6"/>
    </row>
    <row r="137" spans="1:23" x14ac:dyDescent="0.2">
      <c r="B137" s="5"/>
      <c r="O137" s="6"/>
    </row>
    <row r="138" spans="1:23" x14ac:dyDescent="0.2">
      <c r="B138" s="5"/>
      <c r="O138" s="6"/>
    </row>
    <row r="139" spans="1:23" x14ac:dyDescent="0.2">
      <c r="B139" s="5"/>
      <c r="O139" s="6"/>
    </row>
    <row r="140" spans="1:23" x14ac:dyDescent="0.2">
      <c r="B140" s="11"/>
      <c r="O140" s="6"/>
    </row>
    <row r="141" spans="1:23" x14ac:dyDescent="0.2">
      <c r="B141" s="11"/>
      <c r="O141" s="6"/>
    </row>
    <row r="142" spans="1:23" x14ac:dyDescent="0.2">
      <c r="O142" s="6"/>
    </row>
    <row r="143" spans="1:23" x14ac:dyDescent="0.2">
      <c r="O143" s="6"/>
    </row>
    <row r="144" spans="1:23" x14ac:dyDescent="0.2">
      <c r="B144" s="11"/>
      <c r="O144" s="6"/>
    </row>
    <row r="146" spans="1:23" x14ac:dyDescent="0.2">
      <c r="A146" s="9"/>
      <c r="B146" s="9"/>
    </row>
    <row r="153" spans="1:23" x14ac:dyDescent="0.2">
      <c r="A153" s="9"/>
    </row>
    <row r="154" spans="1:23" x14ac:dyDescent="0.2">
      <c r="A154" s="9"/>
      <c r="B154" s="9"/>
      <c r="C154" s="9"/>
      <c r="D154" s="9"/>
      <c r="E154" s="9"/>
      <c r="F154" s="9"/>
      <c r="G154" s="9"/>
      <c r="H154" s="9"/>
      <c r="I154" s="9"/>
      <c r="J154" s="10"/>
      <c r="K154" s="10"/>
      <c r="L154" s="10"/>
      <c r="M154" s="10"/>
      <c r="N154" s="10"/>
      <c r="O154" s="10"/>
      <c r="P154" s="10"/>
      <c r="Q154" s="10"/>
      <c r="R154" s="10"/>
      <c r="S154" s="10"/>
      <c r="T154" s="10"/>
      <c r="U154" s="10"/>
      <c r="V154" s="10"/>
      <c r="W154" s="10"/>
    </row>
    <row r="156" spans="1:23" x14ac:dyDescent="0.2">
      <c r="B156" s="5"/>
      <c r="O156" s="6"/>
    </row>
    <row r="157" spans="1:23" x14ac:dyDescent="0.2">
      <c r="B157" s="11"/>
      <c r="O157" s="6"/>
    </row>
    <row r="158" spans="1:23" x14ac:dyDescent="0.2">
      <c r="B158" s="11"/>
      <c r="O158" s="6"/>
    </row>
    <row r="159" spans="1:23" x14ac:dyDescent="0.2">
      <c r="O159" s="6"/>
    </row>
    <row r="160" spans="1:23" x14ac:dyDescent="0.2">
      <c r="B160" s="11"/>
      <c r="O160" s="6"/>
    </row>
    <row r="162" spans="1:23" x14ac:dyDescent="0.2">
      <c r="A162" s="9"/>
      <c r="B162" s="9"/>
    </row>
    <row r="169" spans="1:23" x14ac:dyDescent="0.2">
      <c r="A169" s="9"/>
    </row>
    <row r="170" spans="1:23" x14ac:dyDescent="0.2">
      <c r="A170" s="9"/>
      <c r="B170" s="9"/>
      <c r="C170" s="9"/>
      <c r="D170" s="9"/>
      <c r="E170" s="9"/>
      <c r="F170" s="9"/>
      <c r="G170" s="9"/>
      <c r="H170" s="9"/>
      <c r="I170" s="9"/>
      <c r="J170" s="10"/>
      <c r="K170" s="10"/>
      <c r="L170" s="10"/>
      <c r="M170" s="10"/>
      <c r="N170" s="10"/>
      <c r="O170" s="10"/>
      <c r="P170" s="10"/>
      <c r="Q170" s="10"/>
      <c r="R170" s="10"/>
      <c r="S170" s="10"/>
      <c r="T170" s="10"/>
      <c r="U170" s="10"/>
      <c r="V170" s="10"/>
      <c r="W170" s="10"/>
    </row>
    <row r="172" spans="1:23" x14ac:dyDescent="0.2">
      <c r="B172" s="5"/>
      <c r="O172" s="6"/>
    </row>
    <row r="173" spans="1:23" x14ac:dyDescent="0.2">
      <c r="B173" s="5"/>
      <c r="O173" s="6"/>
    </row>
    <row r="174" spans="1:23" x14ac:dyDescent="0.2">
      <c r="B174" s="5"/>
      <c r="O174" s="6"/>
    </row>
    <row r="175" spans="1:23" x14ac:dyDescent="0.2">
      <c r="B175" s="11"/>
      <c r="O175" s="6"/>
    </row>
    <row r="176" spans="1:23" x14ac:dyDescent="0.2">
      <c r="B176" s="11"/>
      <c r="O176" s="6"/>
    </row>
    <row r="177" spans="2:15" x14ac:dyDescent="0.2">
      <c r="O177" s="6"/>
    </row>
    <row r="178" spans="2:15" x14ac:dyDescent="0.2">
      <c r="B178" s="11"/>
      <c r="O178" s="6"/>
    </row>
  </sheetData>
  <autoFilter ref="A1:W124" xr:uid="{0E2FA153-E6EA-3E4B-BE1A-EC0443996927}"/>
  <mergeCells count="1">
    <mergeCell ref="I40:I4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OL_inventory</vt:lpstr>
    </vt:vector>
  </TitlesOfParts>
  <Company>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Myridinas Maria</dc:creator>
  <cp:lastModifiedBy>Romain Sacchi</cp:lastModifiedBy>
  <dcterms:created xsi:type="dcterms:W3CDTF">2024-12-03T13:31:58Z</dcterms:created>
  <dcterms:modified xsi:type="dcterms:W3CDTF">2025-03-29T12:58:52Z</dcterms:modified>
</cp:coreProperties>
</file>