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Data_Hora\"/>
    </mc:Choice>
  </mc:AlternateContent>
  <xr:revisionPtr revIDLastSave="0" documentId="13_ncr:1_{657D0EAB-2D02-4D8F-A84C-D9BE1A15173B}"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K33" i="1"/>
  <c r="K32" i="1"/>
  <c r="K31" i="1"/>
  <c r="K30" i="1"/>
  <c r="K28" i="1"/>
  <c r="K27" i="1"/>
  <c r="K26" i="1"/>
  <c r="K25" i="1"/>
  <c r="K24" i="1"/>
  <c r="K23" i="1"/>
  <c r="K22" i="1"/>
  <c r="K21" i="1"/>
  <c r="K20" i="1"/>
  <c r="K19" i="1"/>
  <c r="K18" i="1"/>
  <c r="K12" i="1"/>
  <c r="K11" i="1"/>
  <c r="K10" i="1"/>
  <c r="K9" i="1"/>
  <c r="I8" i="1"/>
  <c r="K7" i="1"/>
  <c r="K6" i="1"/>
  <c r="I13" i="1"/>
  <c r="K13" i="1" s="1"/>
  <c r="I18" i="1" l="1"/>
  <c r="I17" i="1"/>
  <c r="K17" i="1" s="1"/>
  <c r="I16" i="1"/>
  <c r="K16" i="1" s="1"/>
  <c r="K15" i="1"/>
  <c r="I14" i="1"/>
  <c r="K14" i="1" s="1"/>
  <c r="K8" i="1"/>
</calcChain>
</file>

<file path=xl/sharedStrings.xml><?xml version="1.0" encoding="utf-8"?>
<sst xmlns="http://schemas.openxmlformats.org/spreadsheetml/2006/main" count="75" uniqueCount="66">
  <si>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</si>
  <si>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</si>
  <si>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Funções de Data Hora</t>
  </si>
  <si>
    <t>Função</t>
  </si>
  <si>
    <t>Retorna o número de série de uma data específica</t>
  </si>
  <si>
    <t>Converte uma data na forma de texto em um número de série</t>
  </si>
  <si>
    <t>Converte um número de série em um dia do mês</t>
  </si>
  <si>
    <t>Retorna o número de dias entre duas datas</t>
  </si>
  <si>
    <t>Calcula o número de dias entre duas datas com base em um ano de 360 dias</t>
  </si>
  <si>
    <t>Retorna o número de série da data que é o número indicado de meses antes ou depois da data inicial</t>
  </si>
  <si>
    <t>Retorna o número de série do último dia do mês antes ou depois de um número especificado de meses</t>
  </si>
  <si>
    <t>Converte um número de série em uma hora
Converte um número de série em uma hora</t>
  </si>
  <si>
    <t>Retorna o número da semana ISO do ano referente a determinada data</t>
  </si>
  <si>
    <t>Converte um número de série em um minuto</t>
  </si>
  <si>
    <t>Converte um número de série em um mês</t>
  </si>
  <si>
    <t>Retorna o número de dias úteis inteiros entre duas datas</t>
  </si>
  <si>
    <t>Retorna o número de dias de trabalho totais entre duas datas usando parâmetros para indicar quais e quantos dias caem em finais de semana</t>
  </si>
  <si>
    <t>Retorna o número de série sequencial da data e hora atuais</t>
  </si>
  <si>
    <t>Converte um número de série em um valor em segundos</t>
  </si>
  <si>
    <t>Retorna o número de série de uma hora específica</t>
  </si>
  <si>
    <t>Converte um horário na forma de texto em um número de série</t>
  </si>
  <si>
    <t>Retorna o número de série da data de hoje</t>
  </si>
  <si>
    <t>Converte um número de série em um dia da semana</t>
  </si>
  <si>
    <t>Converte um número de série em um número que representa onde a semana cai numericamente em um ano</t>
  </si>
  <si>
    <t>DATA</t>
  </si>
  <si>
    <t>DATA.VALOR</t>
  </si>
  <si>
    <t>DIA</t>
  </si>
  <si>
    <t>DIAS</t>
  </si>
  <si>
    <t>DIAS360</t>
  </si>
  <si>
    <t>DATAM</t>
  </si>
  <si>
    <t>FIMMÊS</t>
  </si>
  <si>
    <t>HORA</t>
  </si>
  <si>
    <t>NÚMSEMANAISO</t>
  </si>
  <si>
    <t>MINUTO</t>
  </si>
  <si>
    <t>MÊS</t>
  </si>
  <si>
    <t>DIATRABALHOTOTAL</t>
  </si>
  <si>
    <t>DIATRABALHOTOTAL.INTL</t>
  </si>
  <si>
    <t>AGORA</t>
  </si>
  <si>
    <t>SEGUNDO</t>
  </si>
  <si>
    <t>TEMPO</t>
  </si>
  <si>
    <t>VALOR.TEMPO</t>
  </si>
  <si>
    <t>HOJE</t>
  </si>
  <si>
    <t>DIA.DA.SEMANA</t>
  </si>
  <si>
    <t>NÚMSEMANA</t>
  </si>
  <si>
    <t>ANO</t>
  </si>
  <si>
    <t>FRAÇÃOANO</t>
  </si>
  <si>
    <t>DIATRABALHO</t>
  </si>
  <si>
    <t>Retorna o número de série da data antes ou depois de um número específico de dias úteis</t>
  </si>
  <si>
    <t>Converte um número de série em um ano</t>
  </si>
  <si>
    <t>Retorna a fração do ano que representa o número de dias entre a data_inicial e a data_final</t>
  </si>
  <si>
    <t>Valor 1</t>
  </si>
  <si>
    <t>Valor 2</t>
  </si>
  <si>
    <t>Retorno</t>
  </si>
  <si>
    <t>07/08/2018 17:04</t>
  </si>
  <si>
    <t>01/01/2018</t>
  </si>
  <si>
    <t>Dia semana Extenso</t>
  </si>
  <si>
    <t>Mês extenso</t>
  </si>
  <si>
    <t>Formata com a Máscara "dddd"</t>
  </si>
  <si>
    <t>Formata com a Máscara "mm"</t>
  </si>
  <si>
    <t>Data por Extensão</t>
  </si>
  <si>
    <t>Formata com a Máscara</t>
  </si>
  <si>
    <t>Formata com a Máscara "dd"</t>
  </si>
  <si>
    <t>Formata com a Máscara "mmmm"</t>
  </si>
  <si>
    <t>Demonstrar Funções de Data e hora</t>
  </si>
  <si>
    <t>14/2/2007</t>
  </si>
  <si>
    <t>07/11/2009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</si>
</sst>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F400]h:mm:ss\ AM/PM"/>
    <numFmt numFmtId="165" formatCode="[$-F800]dddd\,\ mmmm\ dd\,\ yyyy"/>
    <numFmt numFmtId="166" formatCode="mmm"/>
    <numFmt numFmtId="167" formatCode="mmmm"/>
  </numFmts>
  <fonts count="8"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1"/>
      <color theme="0"/>
      <name val="Calibri"/>
      <family val="2"/>
      <scheme val="minor"/>
    </font>
    <font>
      <sz val="11"/>
      <color theme="9" tint="-0.499984740745262"/>
      <name val="Calibri"/>
      <family val="2"/>
      <scheme val="minor"/>
    </font>
    <font>
      <b/>
      <sz val="11"/>
      <color theme="9" tint="-0.499984740745262"/>
      <name val="Calibri"/>
      <family val="2"/>
      <scheme val="minor"/>
    </font>
    <font>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theme="9" tint="0.39997558519241921"/>
        <bgColor indexed="64"/>
      </patternFill>
    </fill>
  </fills>
  <borders count="8">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Fill="1"/>
    <xf numFmtId="0" fontId="0" fillId="0" borderId="0" xfId="0"/>
    <xf numFmtId="0" fontId="4" fillId="2" borderId="0" xfId="0" applyFont="1" applyFill="1" applyAlignment="1">
      <alignment horizontal="center"/>
    </xf>
    <xf numFmtId="14" fontId="7" fillId="4" borderId="2" xfId="0" applyNumberFormat="1" applyFont="1" applyFill="1" applyBorder="1" applyAlignment="1">
      <alignment horizontal="center"/>
    </xf>
    <xf numFmtId="0" fontId="7" fillId="4" borderId="2" xfId="0" applyFont="1" applyFill="1" applyBorder="1" applyAlignment="1">
      <alignment horizontal="center"/>
    </xf>
    <xf numFmtId="49" fontId="7" fillId="4" borderId="2" xfId="0" quotePrefix="1" applyNumberFormat="1" applyFont="1" applyFill="1" applyBorder="1" applyAlignment="1">
      <alignment horizontal="center"/>
    </xf>
    <xf numFmtId="22" fontId="7" fillId="4" borderId="2" xfId="0" applyNumberFormat="1" applyFont="1" applyFill="1" applyBorder="1" applyAlignment="1">
      <alignment horizontal="center"/>
    </xf>
    <xf numFmtId="49" fontId="7" fillId="4" borderId="2" xfId="0" applyNumberFormat="1" applyFont="1" applyFill="1" applyBorder="1" applyAlignment="1">
      <alignment horizontal="center"/>
    </xf>
    <xf numFmtId="0" fontId="4" fillId="2" borderId="0" xfId="0" applyFont="1" applyFill="1" applyAlignment="1"/>
    <xf numFmtId="14" fontId="0" fillId="4" borderId="4" xfId="0" applyNumberFormat="1" applyFill="1" applyBorder="1" applyAlignment="1"/>
    <xf numFmtId="0" fontId="0" fillId="4" borderId="4" xfId="0" applyFill="1" applyBorder="1" applyAlignment="1"/>
    <xf numFmtId="14" fontId="0" fillId="4" borderId="4" xfId="1" applyNumberFormat="1" applyFont="1" applyFill="1" applyBorder="1" applyAlignment="1"/>
    <xf numFmtId="0" fontId="0" fillId="4" borderId="4" xfId="0" applyNumberFormat="1" applyFill="1" applyBorder="1" applyAlignment="1"/>
    <xf numFmtId="22" fontId="0" fillId="4" borderId="4" xfId="0" applyNumberFormat="1" applyFill="1" applyBorder="1" applyAlignment="1"/>
    <xf numFmtId="18" fontId="0" fillId="4" borderId="4" xfId="0" applyNumberFormat="1" applyFill="1" applyBorder="1" applyAlignment="1"/>
    <xf numFmtId="164" fontId="0" fillId="4" borderId="4" xfId="0" applyNumberFormat="1" applyFill="1" applyBorder="1" applyAlignment="1"/>
    <xf numFmtId="165" fontId="0" fillId="4" borderId="4" xfId="0" applyNumberFormat="1" applyFill="1" applyBorder="1" applyAlignment="1"/>
    <xf numFmtId="166" fontId="0" fillId="4" borderId="4" xfId="0" applyNumberFormat="1" applyFill="1" applyBorder="1" applyAlignment="1"/>
    <xf numFmtId="167" fontId="0" fillId="4" borderId="4" xfId="0" applyNumberFormat="1" applyFill="1" applyBorder="1" applyAlignment="1"/>
    <xf numFmtId="0" fontId="6" fillId="3" borderId="4" xfId="0" applyFont="1" applyFill="1" applyBorder="1" applyAlignment="1">
      <alignment horizontal="center"/>
    </xf>
    <xf numFmtId="0" fontId="6" fillId="3" borderId="3" xfId="0" applyFont="1" applyFill="1" applyBorder="1" applyAlignment="1">
      <alignment horizontal="center"/>
    </xf>
    <xf numFmtId="0" fontId="5" fillId="3" borderId="4" xfId="0" applyFont="1" applyFill="1" applyBorder="1" applyAlignment="1">
      <alignment horizontal="left" wrapText="1"/>
    </xf>
    <xf numFmtId="0" fontId="5" fillId="3" borderId="5" xfId="0" applyFont="1" applyFill="1" applyBorder="1" applyAlignment="1">
      <alignment horizontal="left" wrapText="1"/>
    </xf>
    <xf numFmtId="0" fontId="5" fillId="3" borderId="3" xfId="0" applyFont="1" applyFill="1" applyBorder="1" applyAlignment="1">
      <alignment horizontal="left" wrapText="1"/>
    </xf>
    <xf numFmtId="0" fontId="5" fillId="3" borderId="4" xfId="0" applyFont="1" applyFill="1" applyBorder="1" applyAlignment="1">
      <alignment horizontal="left"/>
    </xf>
    <xf numFmtId="0" fontId="5" fillId="3" borderId="5" xfId="0" applyFont="1" applyFill="1" applyBorder="1" applyAlignment="1">
      <alignment horizontal="left"/>
    </xf>
    <xf numFmtId="0" fontId="5" fillId="3" borderId="3" xfId="0" applyFont="1" applyFill="1" applyBorder="1" applyAlignment="1">
      <alignment horizontal="left"/>
    </xf>
    <xf numFmtId="0" fontId="4" fillId="2" borderId="4"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3"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vertical="center" wrapText="1"/>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
  <sheetViews>
    <sheetView showGridLines="0" tabSelected="1" topLeftCell="A8" zoomScale="120" zoomScaleNormal="120" zoomScalePageLayoutView="130" workbookViewId="0">
      <selection activeCell="K33" sqref="K33"/>
    </sheetView>
  </sheetViews>
  <sheetFormatPr defaultColWidth="0" defaultRowHeight="14.5" zeroHeight="1" x14ac:dyDescent="0.35"/>
  <cols>
    <col min="1" max="1" width="11" customWidth="1"/>
    <col min="2" max="2" width="14.453125" customWidth="1"/>
    <col min="3" max="3" width="16.36328125" customWidth="1"/>
    <col min="4" max="4" width="15.453125" customWidth="1"/>
    <col min="5" max="5" width="13.90625" bestFit="1" customWidth="1"/>
    <col min="6" max="6" width="11.08984375" customWidth="1"/>
    <col min="7" max="7" width="11.54296875" customWidth="1"/>
    <col min="8" max="8" width="11.6328125" customWidth="1"/>
    <col min="9" max="9" width="15.453125" bestFit="1" customWidth="1"/>
    <col min="10" max="10" width="10.453125" customWidth="1"/>
    <col min="11" max="11" width="32.90625" bestFit="1" customWidth="1"/>
    <col min="12" max="12" width="3.90625" customWidth="1"/>
    <col min="13" max="13" width="4.36328125" hidden="1" customWidth="1"/>
    <col min="14" max="14" width="4.54296875" hidden="1" customWidth="1"/>
    <col min="15" max="15" width="3.08984375" hidden="1" customWidth="1"/>
    <col min="16" max="16" width="5.90625" hidden="1" customWidth="1"/>
    <col min="17" max="17" width="4.08984375" hidden="1" customWidth="1"/>
    <col min="18" max="16384" width="9.08984375" style="1" hidden="1"/>
  </cols>
  <sheetData>
    <row r="1" spans="1:17" ht="18.5" x14ac:dyDescent="0.45">
      <c r="A1" s="32" t="s">
        <v>2</v>
      </c>
      <c r="B1" s="32"/>
      <c r="C1" s="32"/>
      <c r="D1" s="32"/>
      <c r="E1" s="32"/>
      <c r="F1" s="32"/>
      <c r="G1" s="32"/>
      <c r="H1" s="32"/>
      <c r="I1" s="32"/>
      <c r="J1" s="32"/>
      <c r="K1" s="32"/>
      <c r="P1" s="1"/>
      <c r="Q1" s="1"/>
    </row>
    <row r="2" spans="1:17" ht="27.9" customHeight="1" x14ac:dyDescent="0.35">
      <c r="A2" s="33" t="s">
        <v>1</v>
      </c>
      <c r="B2" s="33"/>
      <c r="C2" s="33"/>
      <c r="D2" s="33"/>
      <c r="E2" s="33"/>
      <c r="F2" s="33"/>
      <c r="G2" s="33"/>
      <c r="H2" s="33"/>
      <c r="I2" s="33"/>
      <c r="J2" s="33"/>
      <c r="K2" s="33"/>
      <c r="P2" s="1"/>
      <c r="Q2" s="1"/>
    </row>
    <row r="3" spans="1:17" x14ac:dyDescent="0.35">
      <c r="A3" s="34" t="s">
        <v>63</v>
      </c>
      <c r="B3" s="34"/>
      <c r="C3" s="34"/>
      <c r="D3" s="34"/>
      <c r="E3" s="34"/>
      <c r="F3" s="34"/>
      <c r="G3" s="34"/>
      <c r="H3" s="34"/>
      <c r="I3" s="34"/>
      <c r="J3" s="34"/>
      <c r="K3" s="34"/>
      <c r="P3" s="1"/>
      <c r="Q3" s="1"/>
    </row>
    <row r="4" spans="1:17" x14ac:dyDescent="0.35"/>
    <row r="5" spans="1:17" x14ac:dyDescent="0.35">
      <c r="A5" s="28" t="s">
        <v>3</v>
      </c>
      <c r="B5" s="29"/>
      <c r="C5" s="30" t="s">
        <v>0</v>
      </c>
      <c r="D5" s="31"/>
      <c r="E5" s="31"/>
      <c r="F5" s="31"/>
      <c r="G5" s="31"/>
      <c r="H5" s="31"/>
      <c r="I5" s="3" t="s">
        <v>50</v>
      </c>
      <c r="J5" s="3" t="s">
        <v>51</v>
      </c>
      <c r="K5" s="9" t="s">
        <v>52</v>
      </c>
    </row>
    <row r="6" spans="1:17" x14ac:dyDescent="0.35">
      <c r="A6" s="20" t="s">
        <v>24</v>
      </c>
      <c r="B6" s="21"/>
      <c r="C6" s="25" t="s">
        <v>4</v>
      </c>
      <c r="D6" s="26"/>
      <c r="E6" s="26"/>
      <c r="F6" s="26"/>
      <c r="G6" s="26"/>
      <c r="H6" s="27"/>
      <c r="I6" s="4">
        <v>43319</v>
      </c>
      <c r="J6" s="5"/>
      <c r="K6" s="10">
        <f>DATE(2018,9,11)</f>
        <v>43354</v>
      </c>
    </row>
    <row r="7" spans="1:17" x14ac:dyDescent="0.35">
      <c r="A7" s="20" t="s">
        <v>25</v>
      </c>
      <c r="B7" s="21"/>
      <c r="C7" s="25" t="s">
        <v>5</v>
      </c>
      <c r="D7" s="26"/>
      <c r="E7" s="26"/>
      <c r="F7" s="26"/>
      <c r="G7" s="26"/>
      <c r="H7" s="27"/>
      <c r="I7" s="6" t="s">
        <v>64</v>
      </c>
      <c r="J7" s="5"/>
      <c r="K7" s="10">
        <f>DATEVALUE(I7)</f>
        <v>39127</v>
      </c>
    </row>
    <row r="8" spans="1:17" x14ac:dyDescent="0.35">
      <c r="A8" s="20" t="s">
        <v>32</v>
      </c>
      <c r="B8" s="21"/>
      <c r="C8" s="25" t="s">
        <v>12</v>
      </c>
      <c r="D8" s="26"/>
      <c r="E8" s="26"/>
      <c r="F8" s="26"/>
      <c r="G8" s="26"/>
      <c r="H8" s="27"/>
      <c r="I8" s="7">
        <f ca="1">NOW()</f>
        <v>45756.469214583332</v>
      </c>
      <c r="J8" s="5"/>
      <c r="K8" s="11">
        <f ca="1">_xlfn.ISOWEEKNUM(I8)</f>
        <v>15</v>
      </c>
    </row>
    <row r="9" spans="1:17" x14ac:dyDescent="0.35">
      <c r="A9" s="20" t="s">
        <v>27</v>
      </c>
      <c r="B9" s="21"/>
      <c r="C9" s="25" t="s">
        <v>7</v>
      </c>
      <c r="D9" s="26"/>
      <c r="E9" s="26"/>
      <c r="F9" s="26"/>
      <c r="G9" s="26"/>
      <c r="H9" s="27"/>
      <c r="I9" s="4">
        <v>39127</v>
      </c>
      <c r="J9" s="4">
        <v>39269</v>
      </c>
      <c r="K9" s="11">
        <f>_xlfn.DAYS(J9,I9)</f>
        <v>142</v>
      </c>
    </row>
    <row r="10" spans="1:17" x14ac:dyDescent="0.35">
      <c r="A10" s="20" t="s">
        <v>28</v>
      </c>
      <c r="B10" s="21"/>
      <c r="C10" s="25" t="s">
        <v>8</v>
      </c>
      <c r="D10" s="26"/>
      <c r="E10" s="26"/>
      <c r="F10" s="26"/>
      <c r="G10" s="26"/>
      <c r="H10" s="27"/>
      <c r="I10" s="4">
        <v>39127</v>
      </c>
      <c r="J10" s="4">
        <v>39269</v>
      </c>
      <c r="K10" s="11">
        <f>DAYS360(I10,J10,TRUE)</f>
        <v>142</v>
      </c>
    </row>
    <row r="11" spans="1:17" ht="30.75" customHeight="1" x14ac:dyDescent="0.35">
      <c r="A11" s="20" t="s">
        <v>29</v>
      </c>
      <c r="B11" s="21"/>
      <c r="C11" s="22" t="s">
        <v>9</v>
      </c>
      <c r="D11" s="23"/>
      <c r="E11" s="23"/>
      <c r="F11" s="23"/>
      <c r="G11" s="23"/>
      <c r="H11" s="24"/>
      <c r="I11" s="4">
        <v>43319</v>
      </c>
      <c r="J11" s="5">
        <v>10</v>
      </c>
      <c r="K11" s="10">
        <f>EDATE(I11,J11)</f>
        <v>43623</v>
      </c>
    </row>
    <row r="12" spans="1:17" ht="31.5" customHeight="1" x14ac:dyDescent="0.35">
      <c r="A12" s="20" t="s">
        <v>30</v>
      </c>
      <c r="B12" s="21"/>
      <c r="C12" s="22" t="s">
        <v>10</v>
      </c>
      <c r="D12" s="23"/>
      <c r="E12" s="23"/>
      <c r="F12" s="23"/>
      <c r="G12" s="23"/>
      <c r="H12" s="24"/>
      <c r="I12" s="4">
        <v>43319</v>
      </c>
      <c r="J12" s="5"/>
      <c r="K12" s="12">
        <f>EOMONTH(I12,1)</f>
        <v>43373</v>
      </c>
    </row>
    <row r="13" spans="1:17" x14ac:dyDescent="0.35">
      <c r="A13" s="20" t="s">
        <v>31</v>
      </c>
      <c r="B13" s="21"/>
      <c r="C13" s="25" t="s">
        <v>11</v>
      </c>
      <c r="D13" s="26"/>
      <c r="E13" s="26"/>
      <c r="F13" s="26"/>
      <c r="G13" s="26"/>
      <c r="H13" s="27"/>
      <c r="I13" s="7">
        <f ca="1">NOW()</f>
        <v>45756.469214583332</v>
      </c>
      <c r="J13" s="5"/>
      <c r="K13" s="11">
        <f ca="1">HOUR(I13)</f>
        <v>11</v>
      </c>
    </row>
    <row r="14" spans="1:17" x14ac:dyDescent="0.35">
      <c r="A14" s="20" t="s">
        <v>33</v>
      </c>
      <c r="B14" s="21"/>
      <c r="C14" s="25" t="s">
        <v>13</v>
      </c>
      <c r="D14" s="26"/>
      <c r="E14" s="26"/>
      <c r="F14" s="26"/>
      <c r="G14" s="26"/>
      <c r="H14" s="27"/>
      <c r="I14" s="7">
        <f t="shared" ref="I14:I18" ca="1" si="0">NOW()</f>
        <v>45756.469214583332</v>
      </c>
      <c r="J14" s="5"/>
      <c r="K14" s="11">
        <f ca="1">MINUTE(I14)</f>
        <v>15</v>
      </c>
    </row>
    <row r="15" spans="1:17" x14ac:dyDescent="0.35">
      <c r="A15" s="20" t="s">
        <v>34</v>
      </c>
      <c r="B15" s="21"/>
      <c r="C15" s="25" t="s">
        <v>14</v>
      </c>
      <c r="D15" s="26"/>
      <c r="E15" s="26"/>
      <c r="F15" s="26"/>
      <c r="G15" s="26"/>
      <c r="H15" s="27"/>
      <c r="I15" s="7">
        <f ca="1">NOW()</f>
        <v>45756.469214583332</v>
      </c>
      <c r="J15" s="5"/>
      <c r="K15" s="11">
        <f ca="1">MONTH(I15)</f>
        <v>4</v>
      </c>
    </row>
    <row r="16" spans="1:17" x14ac:dyDescent="0.35">
      <c r="A16" s="20" t="s">
        <v>44</v>
      </c>
      <c r="B16" s="21"/>
      <c r="C16" s="22" t="s">
        <v>48</v>
      </c>
      <c r="D16" s="23"/>
      <c r="E16" s="23"/>
      <c r="F16" s="23"/>
      <c r="G16" s="23"/>
      <c r="H16" s="24"/>
      <c r="I16" s="7">
        <f t="shared" ca="1" si="0"/>
        <v>45756.469214583332</v>
      </c>
      <c r="J16" s="5"/>
      <c r="K16" s="11">
        <f ca="1">YEAR(I16)</f>
        <v>2025</v>
      </c>
      <c r="Q16" s="2"/>
    </row>
    <row r="17" spans="1:17" x14ac:dyDescent="0.35">
      <c r="A17" s="20" t="s">
        <v>26</v>
      </c>
      <c r="B17" s="21"/>
      <c r="C17" s="25" t="s">
        <v>6</v>
      </c>
      <c r="D17" s="26"/>
      <c r="E17" s="26"/>
      <c r="F17" s="26"/>
      <c r="G17" s="26"/>
      <c r="H17" s="27"/>
      <c r="I17" s="7">
        <f t="shared" ca="1" si="0"/>
        <v>45756.469214583332</v>
      </c>
      <c r="J17" s="5"/>
      <c r="K17" s="11">
        <f ca="1">DAY(I17)</f>
        <v>9</v>
      </c>
      <c r="Q17" s="2"/>
    </row>
    <row r="18" spans="1:17" x14ac:dyDescent="0.35">
      <c r="A18" s="20" t="s">
        <v>38</v>
      </c>
      <c r="B18" s="21"/>
      <c r="C18" s="22" t="s">
        <v>18</v>
      </c>
      <c r="D18" s="23"/>
      <c r="E18" s="23"/>
      <c r="F18" s="23"/>
      <c r="G18" s="23"/>
      <c r="H18" s="24"/>
      <c r="I18" s="7">
        <f t="shared" ca="1" si="0"/>
        <v>45756.469214583332</v>
      </c>
      <c r="J18" s="5"/>
      <c r="K18" s="11">
        <f>SECOND(I234)</f>
        <v>0</v>
      </c>
    </row>
    <row r="19" spans="1:17" x14ac:dyDescent="0.35">
      <c r="A19" s="20" t="s">
        <v>35</v>
      </c>
      <c r="B19" s="21"/>
      <c r="C19" s="25" t="s">
        <v>15</v>
      </c>
      <c r="D19" s="26"/>
      <c r="E19" s="26"/>
      <c r="F19" s="26"/>
      <c r="G19" s="26"/>
      <c r="H19" s="27"/>
      <c r="I19" s="4">
        <v>43313</v>
      </c>
      <c r="J19" s="4">
        <v>43343</v>
      </c>
      <c r="K19" s="13">
        <f>NETWORKDAYS(I19,J19)</f>
        <v>23</v>
      </c>
    </row>
    <row r="20" spans="1:17" ht="27.75" customHeight="1" x14ac:dyDescent="0.35">
      <c r="A20" s="20" t="s">
        <v>36</v>
      </c>
      <c r="B20" s="21"/>
      <c r="C20" s="22" t="s">
        <v>16</v>
      </c>
      <c r="D20" s="23"/>
      <c r="E20" s="23"/>
      <c r="F20" s="23"/>
      <c r="G20" s="23"/>
      <c r="H20" s="24"/>
      <c r="I20" s="4">
        <v>43313</v>
      </c>
      <c r="J20" s="4">
        <v>43343</v>
      </c>
      <c r="K20" s="13">
        <f>NETWORKDAYS.INTL(I20,J20)</f>
        <v>23</v>
      </c>
    </row>
    <row r="21" spans="1:17" x14ac:dyDescent="0.35">
      <c r="A21" s="20" t="s">
        <v>37</v>
      </c>
      <c r="B21" s="21"/>
      <c r="C21" s="22" t="s">
        <v>17</v>
      </c>
      <c r="D21" s="23"/>
      <c r="E21" s="23"/>
      <c r="F21" s="23"/>
      <c r="G21" s="23"/>
      <c r="H21" s="24"/>
      <c r="I21" s="4"/>
      <c r="J21" s="5"/>
      <c r="K21" s="14">
        <f ca="1">NOW()</f>
        <v>45756.469214583332</v>
      </c>
    </row>
    <row r="22" spans="1:17" x14ac:dyDescent="0.35">
      <c r="A22" s="20" t="s">
        <v>39</v>
      </c>
      <c r="B22" s="21"/>
      <c r="C22" s="22" t="s">
        <v>19</v>
      </c>
      <c r="D22" s="23"/>
      <c r="E22" s="23"/>
      <c r="F22" s="23"/>
      <c r="G22" s="23"/>
      <c r="H22" s="24"/>
      <c r="I22" s="4"/>
      <c r="J22" s="5"/>
      <c r="K22" s="15">
        <f>TIME(5,35,37)</f>
        <v>0.23306712962962961</v>
      </c>
    </row>
    <row r="23" spans="1:17" x14ac:dyDescent="0.35">
      <c r="A23" s="20" t="s">
        <v>40</v>
      </c>
      <c r="B23" s="21"/>
      <c r="C23" s="25" t="s">
        <v>20</v>
      </c>
      <c r="D23" s="26"/>
      <c r="E23" s="26"/>
      <c r="F23" s="26"/>
      <c r="G23" s="26"/>
      <c r="H23" s="27"/>
      <c r="I23" s="8" t="s">
        <v>53</v>
      </c>
      <c r="J23" s="5"/>
      <c r="K23" s="16">
        <f>TIMEVALUE(I23)</f>
        <v>0.71111111110803904</v>
      </c>
    </row>
    <row r="24" spans="1:17" x14ac:dyDescent="0.35">
      <c r="A24" s="20" t="s">
        <v>41</v>
      </c>
      <c r="B24" s="21"/>
      <c r="C24" s="25" t="s">
        <v>21</v>
      </c>
      <c r="D24" s="26"/>
      <c r="E24" s="26"/>
      <c r="F24" s="26"/>
      <c r="G24" s="26"/>
      <c r="H24" s="27"/>
      <c r="I24" s="4"/>
      <c r="J24" s="5"/>
      <c r="K24" s="10">
        <f ca="1">TODAY()</f>
        <v>45756</v>
      </c>
    </row>
    <row r="25" spans="1:17" x14ac:dyDescent="0.35">
      <c r="A25" s="20" t="s">
        <v>42</v>
      </c>
      <c r="B25" s="21"/>
      <c r="C25" s="25" t="s">
        <v>22</v>
      </c>
      <c r="D25" s="26"/>
      <c r="E25" s="26"/>
      <c r="F25" s="26"/>
      <c r="G25" s="26"/>
      <c r="H25" s="27"/>
      <c r="I25" s="8" t="s">
        <v>53</v>
      </c>
      <c r="J25" s="5"/>
      <c r="K25" s="11">
        <f>WEEKDAY(I25,1)</f>
        <v>3</v>
      </c>
    </row>
    <row r="26" spans="1:17" ht="27.75" customHeight="1" x14ac:dyDescent="0.35">
      <c r="A26" s="20" t="s">
        <v>43</v>
      </c>
      <c r="B26" s="21"/>
      <c r="C26" s="22" t="s">
        <v>23</v>
      </c>
      <c r="D26" s="23"/>
      <c r="E26" s="23"/>
      <c r="F26" s="23"/>
      <c r="G26" s="23"/>
      <c r="H26" s="24"/>
      <c r="I26" s="8" t="s">
        <v>53</v>
      </c>
      <c r="J26" s="5"/>
      <c r="K26" s="11">
        <f>WEEKNUM(I26,1)</f>
        <v>32</v>
      </c>
    </row>
    <row r="27" spans="1:17" x14ac:dyDescent="0.35">
      <c r="A27" s="20" t="s">
        <v>46</v>
      </c>
      <c r="B27" s="21"/>
      <c r="C27" s="22" t="s">
        <v>47</v>
      </c>
      <c r="D27" s="23"/>
      <c r="E27" s="23"/>
      <c r="F27" s="23"/>
      <c r="G27" s="23"/>
      <c r="H27" s="24"/>
      <c r="I27" s="8" t="s">
        <v>53</v>
      </c>
      <c r="J27" s="5"/>
      <c r="K27" s="10">
        <f>WORKDAY(I27,10)</f>
        <v>43333</v>
      </c>
    </row>
    <row r="28" spans="1:17" x14ac:dyDescent="0.35">
      <c r="A28" s="20" t="s">
        <v>45</v>
      </c>
      <c r="B28" s="21"/>
      <c r="C28" s="22" t="s">
        <v>49</v>
      </c>
      <c r="D28" s="23"/>
      <c r="E28" s="23"/>
      <c r="F28" s="23"/>
      <c r="G28" s="23"/>
      <c r="H28" s="24"/>
      <c r="I28" s="8" t="s">
        <v>54</v>
      </c>
      <c r="J28" s="4">
        <v>43465</v>
      </c>
      <c r="K28" s="11">
        <f>YEARFRAC(I28,J28,3)</f>
        <v>0.99726027397260275</v>
      </c>
      <c r="Q28" s="2"/>
    </row>
    <row r="29" spans="1:17" x14ac:dyDescent="0.35">
      <c r="A29" s="20" t="s">
        <v>59</v>
      </c>
      <c r="B29" s="21"/>
      <c r="C29" s="22" t="s">
        <v>60</v>
      </c>
      <c r="D29" s="23"/>
      <c r="E29" s="23"/>
      <c r="F29" s="23"/>
      <c r="G29" s="23"/>
      <c r="H29" s="24"/>
      <c r="I29" s="8" t="s">
        <v>54</v>
      </c>
      <c r="J29" s="4"/>
      <c r="K29" s="17">
        <v>43132</v>
      </c>
    </row>
    <row r="30" spans="1:17" ht="15" customHeight="1" x14ac:dyDescent="0.35">
      <c r="A30" s="20" t="s">
        <v>55</v>
      </c>
      <c r="B30" s="21"/>
      <c r="C30" s="22" t="s">
        <v>57</v>
      </c>
      <c r="D30" s="23"/>
      <c r="E30" s="23"/>
      <c r="F30" s="23"/>
      <c r="G30" s="23"/>
      <c r="H30" s="24"/>
      <c r="I30" s="8" t="s">
        <v>54</v>
      </c>
      <c r="J30" s="4">
        <v>43465</v>
      </c>
      <c r="K30" s="17" t="str">
        <f>TEXT(I30,"dddd")</f>
        <v>segunda-feira</v>
      </c>
    </row>
    <row r="31" spans="1:17" ht="15" customHeight="1" x14ac:dyDescent="0.35">
      <c r="A31" s="20" t="s">
        <v>55</v>
      </c>
      <c r="B31" s="21"/>
      <c r="C31" s="22" t="s">
        <v>61</v>
      </c>
      <c r="D31" s="23"/>
      <c r="E31" s="23"/>
      <c r="F31" s="23"/>
      <c r="G31" s="23"/>
      <c r="H31" s="24"/>
      <c r="I31" s="8" t="s">
        <v>54</v>
      </c>
      <c r="J31" s="4">
        <v>43465</v>
      </c>
      <c r="K31" s="17" t="str">
        <f>TEXT(I31,"ddd")</f>
        <v>seg</v>
      </c>
      <c r="Q31" s="2"/>
    </row>
    <row r="32" spans="1:17" x14ac:dyDescent="0.35">
      <c r="A32" s="20" t="s">
        <v>56</v>
      </c>
      <c r="B32" s="21"/>
      <c r="C32" s="22" t="s">
        <v>58</v>
      </c>
      <c r="D32" s="23"/>
      <c r="E32" s="23"/>
      <c r="F32" s="23"/>
      <c r="G32" s="23"/>
      <c r="H32" s="24"/>
      <c r="I32" s="8" t="s">
        <v>54</v>
      </c>
      <c r="J32" s="4"/>
      <c r="K32" s="18" t="str">
        <f>TEXT(I31,"mm")</f>
        <v>01</v>
      </c>
    </row>
    <row r="33" spans="1:11" x14ac:dyDescent="0.35">
      <c r="A33" s="20" t="s">
        <v>56</v>
      </c>
      <c r="B33" s="21"/>
      <c r="C33" s="22" t="s">
        <v>62</v>
      </c>
      <c r="D33" s="23"/>
      <c r="E33" s="23"/>
      <c r="F33" s="23"/>
      <c r="G33" s="23"/>
      <c r="H33" s="24"/>
      <c r="I33" s="8" t="s">
        <v>65</v>
      </c>
      <c r="J33" s="4"/>
      <c r="K33" s="19" t="str">
        <f>TEXT(I33,"mmmm")</f>
        <v>novembro</v>
      </c>
    </row>
    <row r="34" spans="1:11" x14ac:dyDescent="0.35"/>
  </sheetData>
  <mergeCells count="61">
    <mergeCell ref="A1:K1"/>
    <mergeCell ref="A2:K2"/>
    <mergeCell ref="A3:K3"/>
    <mergeCell ref="A22:B22"/>
    <mergeCell ref="A19:B19"/>
    <mergeCell ref="A20:B20"/>
    <mergeCell ref="A18:B18"/>
    <mergeCell ref="C14:H14"/>
    <mergeCell ref="C15:H15"/>
    <mergeCell ref="C19:H19"/>
    <mergeCell ref="C20:H20"/>
    <mergeCell ref="A17:B17"/>
    <mergeCell ref="A16:B16"/>
    <mergeCell ref="A21:B21"/>
    <mergeCell ref="A9:B9"/>
    <mergeCell ref="A10:B10"/>
    <mergeCell ref="C8:H8"/>
    <mergeCell ref="A8:B8"/>
    <mergeCell ref="A5:B5"/>
    <mergeCell ref="A6:B6"/>
    <mergeCell ref="A7:B7"/>
    <mergeCell ref="C6:H6"/>
    <mergeCell ref="C7:H7"/>
    <mergeCell ref="C5:H5"/>
    <mergeCell ref="C24:H24"/>
    <mergeCell ref="A23:B23"/>
    <mergeCell ref="A24:B24"/>
    <mergeCell ref="C9:H9"/>
    <mergeCell ref="C10:H10"/>
    <mergeCell ref="C11:H11"/>
    <mergeCell ref="C16:H16"/>
    <mergeCell ref="C12:H12"/>
    <mergeCell ref="C13:H13"/>
    <mergeCell ref="A15:B15"/>
    <mergeCell ref="A11:B11"/>
    <mergeCell ref="A12:B12"/>
    <mergeCell ref="A13:B13"/>
    <mergeCell ref="A14:B14"/>
    <mergeCell ref="C17:H17"/>
    <mergeCell ref="C21:H21"/>
    <mergeCell ref="C18:H18"/>
    <mergeCell ref="C22:H22"/>
    <mergeCell ref="C23:H23"/>
    <mergeCell ref="A33:B33"/>
    <mergeCell ref="C33:H33"/>
    <mergeCell ref="A32:B32"/>
    <mergeCell ref="C32:H32"/>
    <mergeCell ref="A31:B31"/>
    <mergeCell ref="C31:H31"/>
    <mergeCell ref="A30:B30"/>
    <mergeCell ref="C30:H30"/>
    <mergeCell ref="C28:H28"/>
    <mergeCell ref="C25:H25"/>
    <mergeCell ref="C26:H26"/>
    <mergeCell ref="C27:H27"/>
    <mergeCell ref="C29:H29"/>
    <mergeCell ref="A25:B25"/>
    <mergeCell ref="A26:B26"/>
    <mergeCell ref="A27:B27"/>
    <mergeCell ref="A29:B29"/>
    <mergeCell ref="A28:B28"/>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2025-04-09T14:15:51Z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