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S:\PM\ter\ets\Inter_Setor\COMPARTILHADO\APRENDIZES\DIGITAL_SOLUTIONS_18\.Excel\Letícia Alves Roth\Função Pesquisa de texto\"/>
    </mc:Choice>
  </mc:AlternateContent>
  <xr:revisionPtr revIDLastSave="0" documentId="13_ncr:1_{E1DAD888-EA82-4807-89FE-2530CF2BD595}" xr6:coauthVersionLast="47" xr6:coauthVersionMax="47" xr10:uidLastSave="{00000000-0000-0000-0000-000000000000}"/>
  <bookViews>
    <workbookView xWindow="-28920" yWindow="1620" windowWidth="29040" windowHeight="15720" activeTab="1" xr2:uid="{00000000-000D-0000-FFFF-FFFF00000000}"/>
  </bookViews>
  <sheets>
    <sheet name="Tabela" sheetId="1" r:id="rId1"/>
    <sheet name="Orcamento1" sheetId="2" r:id="rId2"/>
    <sheet name="Orcamento2" sheetId="4" r:id="rId3"/>
  </sheets>
  <definedNames>
    <definedName name="Pesquisa">Tabela!$E$27:$I$39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9" i="1" l="1"/>
  <c r="H30" i="1"/>
  <c r="H20" i="1"/>
  <c r="H22" i="1"/>
  <c r="H21" i="1"/>
  <c r="H23" i="1"/>
  <c r="H19" i="1"/>
  <c r="H18" i="1"/>
  <c r="I18" i="1" s="1"/>
  <c r="H17" i="1"/>
  <c r="F18" i="1"/>
  <c r="F28" i="1"/>
  <c r="C4" i="2"/>
  <c r="H12" i="1"/>
  <c r="F12" i="1"/>
  <c r="I12" i="1" l="1"/>
  <c r="F13" i="1" l="1"/>
  <c r="H13" i="1"/>
  <c r="I13" i="1" s="1"/>
  <c r="F6" i="4" l="1"/>
  <c r="F7" i="4"/>
  <c r="F8" i="4"/>
  <c r="F9" i="4"/>
  <c r="F10" i="4"/>
  <c r="F11" i="4"/>
  <c r="F12" i="4"/>
  <c r="F13" i="4"/>
  <c r="F14" i="4"/>
  <c r="F15" i="4"/>
  <c r="E5" i="4"/>
  <c r="F5" i="4" s="1"/>
  <c r="E6" i="4"/>
  <c r="E7" i="4"/>
  <c r="E8" i="4"/>
  <c r="E9" i="4"/>
  <c r="E10" i="4"/>
  <c r="E11" i="4"/>
  <c r="E12" i="4"/>
  <c r="E13" i="4"/>
  <c r="E14" i="4"/>
  <c r="E15" i="4"/>
  <c r="E4" i="4"/>
  <c r="F4" i="4" s="1"/>
  <c r="C5" i="4"/>
  <c r="C6" i="4"/>
  <c r="C7" i="4"/>
  <c r="C8" i="4"/>
  <c r="C9" i="4"/>
  <c r="C10" i="4"/>
  <c r="C11" i="4"/>
  <c r="C12" i="4"/>
  <c r="C13" i="4"/>
  <c r="C14" i="4"/>
  <c r="C15" i="4"/>
  <c r="C4" i="4"/>
  <c r="F6" i="2"/>
  <c r="F7" i="2"/>
  <c r="F8" i="2"/>
  <c r="F9" i="2"/>
  <c r="F10" i="2"/>
  <c r="F11" i="2"/>
  <c r="F12" i="2"/>
  <c r="F13" i="2"/>
  <c r="F14" i="2"/>
  <c r="F15" i="2"/>
  <c r="E5" i="2"/>
  <c r="F5" i="2" s="1"/>
  <c r="E6" i="2"/>
  <c r="E7" i="2"/>
  <c r="E8" i="2"/>
  <c r="E9" i="2"/>
  <c r="E10" i="2"/>
  <c r="E11" i="2"/>
  <c r="E12" i="2"/>
  <c r="E13" i="2"/>
  <c r="E14" i="2"/>
  <c r="E15" i="2"/>
  <c r="E4" i="2"/>
  <c r="F4" i="2" s="1"/>
  <c r="C15" i="2"/>
  <c r="C5" i="2"/>
  <c r="C6" i="2"/>
  <c r="C7" i="2"/>
  <c r="C8" i="2"/>
  <c r="C9" i="2"/>
  <c r="C10" i="2"/>
  <c r="C11" i="2"/>
  <c r="C12" i="2"/>
  <c r="C13" i="2"/>
  <c r="C14" i="2"/>
  <c r="F16" i="4" l="1"/>
  <c r="F16" i="2"/>
  <c r="H14" i="1"/>
  <c r="I14" i="1" s="1"/>
  <c r="H15" i="1"/>
  <c r="I15" i="1" s="1"/>
  <c r="H16" i="1"/>
  <c r="I16" i="1" s="1"/>
  <c r="I17" i="1"/>
  <c r="I19" i="1"/>
  <c r="I20" i="1"/>
  <c r="I21" i="1"/>
  <c r="I22" i="1"/>
  <c r="I23" i="1"/>
  <c r="F14" i="1"/>
  <c r="F15" i="1"/>
  <c r="F16" i="1"/>
  <c r="F17" i="1"/>
  <c r="F19" i="1"/>
  <c r="F20" i="1"/>
  <c r="F21" i="1"/>
  <c r="F22" i="1"/>
  <c r="F23" i="1"/>
  <c r="H29" i="1"/>
  <c r="I29" i="1" s="1"/>
  <c r="I30" i="1"/>
  <c r="H31" i="1"/>
  <c r="I31" i="1" s="1"/>
  <c r="H32" i="1"/>
  <c r="I32" i="1" s="1"/>
  <c r="H33" i="1"/>
  <c r="I33" i="1" s="1"/>
  <c r="H34" i="1"/>
  <c r="I34" i="1" s="1"/>
  <c r="H35" i="1"/>
  <c r="I35" i="1" s="1"/>
  <c r="H36" i="1"/>
  <c r="I36" i="1" s="1"/>
  <c r="H37" i="1"/>
  <c r="I37" i="1" s="1"/>
  <c r="H38" i="1"/>
  <c r="I38" i="1" s="1"/>
  <c r="I39" i="1"/>
  <c r="F29" i="1"/>
  <c r="F30" i="1"/>
  <c r="F31" i="1"/>
  <c r="F32" i="1"/>
  <c r="F33" i="1"/>
  <c r="F34" i="1"/>
  <c r="F35" i="1"/>
  <c r="F36" i="1"/>
  <c r="F37" i="1"/>
  <c r="F38" i="1"/>
  <c r="F39" i="1"/>
  <c r="H28" i="1"/>
  <c r="I28" i="1" s="1"/>
  <c r="I40" i="1" l="1"/>
  <c r="I2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andre</author>
  </authors>
  <commentList>
    <comment ref="A8" authorId="0" shapeId="0" xr:uid="{00000000-0006-0000-0000-000001000000}">
      <text>
        <r>
          <rPr>
            <b/>
            <sz val="9"/>
            <color indexed="81"/>
            <rFont val="Segoe UI"/>
            <family val="2"/>
          </rPr>
          <t xml:space="preserve">VERDADEIRO </t>
        </r>
        <r>
          <rPr>
            <sz val="9"/>
            <color indexed="81"/>
            <rFont val="Segoe UI"/>
            <family val="2"/>
          </rPr>
          <t>supõe que a primeira coluna na tabela é classificada em ordem alfabética ou numérica e, em seguida, procura o valor mais próximo. Esse será o método padrão, se você não especificar um.</t>
        </r>
        <r>
          <rPr>
            <b/>
            <sz val="9"/>
            <color indexed="81"/>
            <rFont val="Segoe UI"/>
            <family val="2"/>
          </rPr>
          <t xml:space="preserve">
FALSO </t>
        </r>
        <r>
          <rPr>
            <sz val="9"/>
            <color indexed="81"/>
            <rFont val="Segoe UI"/>
            <family val="2"/>
          </rPr>
          <t>procura o valor exato na primeira coluna.</t>
        </r>
        <r>
          <rPr>
            <sz val="9"/>
            <color indexed="81"/>
            <rFont val="Segoe UI"/>
            <family val="2"/>
          </rPr>
          <t xml:space="preserve">
</t>
        </r>
      </text>
    </comment>
  </commentList>
</comments>
</file>

<file path=xl/sharedStrings.xml><?xml version="1.0" encoding="utf-8"?>
<sst xmlns="http://schemas.openxmlformats.org/spreadsheetml/2006/main" count="75" uniqueCount="40">
  <si>
    <t>Descrição</t>
  </si>
  <si>
    <t>Aplicável a: Excel para Office 365 Excel para Office 365 para Mac Excel 2016 Excel 2013 Excel 2010 Excel 2007 Excel 2016 para Mac Excel para Mac 2011 Excel Online Excel para iPad Excel para iPhone Excel para tablets Android Excel para telefones Android Excel Mobile Excel Starter 2010</t>
  </si>
  <si>
    <t xml:space="preserve">matriz_tabela </t>
  </si>
  <si>
    <t xml:space="preserve">núm_índice_linha  </t>
  </si>
  <si>
    <t>Função Lógica PROCV</t>
  </si>
  <si>
    <r>
      <t xml:space="preserve">localizar algo em linhas de uma tabela ou de um intervalo.  </t>
    </r>
    <r>
      <rPr>
        <b/>
        <sz val="10"/>
        <color rgb="FF0070C0"/>
        <rFont val="Calibri Light"/>
        <family val="2"/>
      </rPr>
      <t>O V de PROCV significa "Vertical."</t>
    </r>
  </si>
  <si>
    <t>PROCV(valor_procurado; matriz_tabela; núm_índice_coluna; [intervalo_pesquisa])</t>
  </si>
  <si>
    <t>valor_procurado</t>
  </si>
  <si>
    <t>O valor que você deseja procurar. O valor que você deseja procurar deve estar na primeira coluna do intervalo de células especificado na matriz_tabela.</t>
  </si>
  <si>
    <t>O intervalo de células em que PROCV procurará pelo valor_procurado e pelo valor de retorno.</t>
  </si>
  <si>
    <t>O número da coluna (começando em 1 para a coluna mais à esquerda da matriz-tabela) que contém o valor de retorno.</t>
  </si>
  <si>
    <t xml:space="preserve">intervalo_pesquisa </t>
  </si>
  <si>
    <t>Um valor lógico que especifica se você quer que a PROCV localize uma correspondência aproximada ou exata:</t>
  </si>
  <si>
    <t>Qtde.</t>
  </si>
  <si>
    <t>Código</t>
  </si>
  <si>
    <t>Mouse S/Fio</t>
  </si>
  <si>
    <t>Teclado S/ Fio</t>
  </si>
  <si>
    <t>Monitor 20"</t>
  </si>
  <si>
    <t>HD externo 2 TB</t>
  </si>
  <si>
    <t>Preço Unit</t>
  </si>
  <si>
    <t>R$ Total</t>
  </si>
  <si>
    <t>Gabinete</t>
  </si>
  <si>
    <t>Orçamento</t>
  </si>
  <si>
    <t>Total Orçamento</t>
  </si>
  <si>
    <t>Estabilizador</t>
  </si>
  <si>
    <t>Nobreak</t>
  </si>
  <si>
    <t>Roteado Wifi</t>
  </si>
  <si>
    <t>Placa Video</t>
  </si>
  <si>
    <t>Placa de Rede</t>
  </si>
  <si>
    <t>Memoria</t>
  </si>
  <si>
    <t>HD SSD</t>
  </si>
  <si>
    <t>Total Orçamento &gt;&gt;</t>
  </si>
  <si>
    <t>Procv Buscando matriz de dados</t>
  </si>
  <si>
    <t>Procv Buscanco tabela nomeada</t>
  </si>
  <si>
    <t>Tab_preco</t>
  </si>
  <si>
    <t>Tabela de Nomeada 'tab_preco'</t>
  </si>
  <si>
    <t>Orçamento com planilha nomeada</t>
  </si>
  <si>
    <t>Orçamento de outra aba</t>
  </si>
  <si>
    <t>Orçamento de tabela nomeada de outra aba</t>
  </si>
  <si>
    <r>
      <rPr>
        <b/>
        <sz val="11"/>
        <color theme="1"/>
        <rFont val="Calibri"/>
        <family val="2"/>
        <scheme val="minor"/>
      </rPr>
      <t>ANOTAÇÃO</t>
    </r>
    <r>
      <rPr>
        <sz val="11"/>
        <color theme="1"/>
        <rFont val="Calibri"/>
        <family val="2"/>
        <scheme val="minor"/>
      </rPr>
      <t>:Vai procurar na vertical, o valor que deseja ser encontrado.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</si>
</sst>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8" formatCode="&quot;R$&quot;\ #,##0.00;[Red]\-&quot;R$&quot;\ #,##0.00"/>
    <numFmt numFmtId="44" formatCode="_-&quot;R$&quot;\ * #,##0.00_-;\-&quot;R$&quot;\ * #,##0.00_-;_-&quot;R$&quot;\ * &quot;-&quot;??_-;_-@_-"/>
    <numFmt numFmtId="164" formatCode="0000"/>
  </numFmts>
  <fonts count="18" x14ac:knownFonts="1">
    <font>
      <sz val="11"/>
      <color theme="1"/>
      <name val="Calibri"/>
      <family val="2"/>
      <scheme val="minor"/>
    </font>
    <font>
      <sz val="11"/>
      <color theme="1"/>
      <name val="Calibri"/>
      <family val="2"/>
      <scheme val="minor"/>
    </font>
    <font>
      <sz val="10"/>
      <color theme="9" tint="-0.499984740745262"/>
      <name val="Calibri Light"/>
      <family val="2"/>
    </font>
    <font>
      <b/>
      <sz val="14"/>
      <color theme="9" tint="-0.499984740745262"/>
      <name val="Calibri"/>
      <family val="2"/>
      <scheme val="minor"/>
    </font>
    <font>
      <b/>
      <sz val="14"/>
      <color theme="9" tint="-0.499984740745262"/>
      <name val="Calibri Light"/>
      <family val="2"/>
    </font>
    <font>
      <b/>
      <sz val="12"/>
      <color theme="9" tint="-0.499984740745262"/>
      <name val="Calibri Light"/>
      <family val="2"/>
    </font>
    <font>
      <b/>
      <sz val="9"/>
      <color theme="9" tint="-0.499984740745262"/>
      <name val="Calibri Light"/>
      <family val="2"/>
    </font>
    <font>
      <sz val="11"/>
      <color theme="0"/>
      <name val="Calibri"/>
      <family val="2"/>
      <scheme val="minor"/>
    </font>
    <font>
      <b/>
      <sz val="11"/>
      <color theme="0"/>
      <name val="Calibri"/>
      <family val="2"/>
      <scheme val="minor"/>
    </font>
    <font>
      <b/>
      <sz val="11"/>
      <color rgb="FF3F3F3F"/>
      <name val="Calibri"/>
      <family val="2"/>
      <scheme val="minor"/>
    </font>
    <font>
      <b/>
      <sz val="10"/>
      <color theme="9" tint="-0.499984740745262"/>
      <name val="Calibri Light"/>
      <family val="2"/>
    </font>
    <font>
      <b/>
      <sz val="10"/>
      <color rgb="FF3F3F3F"/>
      <name val="Calibri"/>
      <family val="2"/>
      <scheme val="minor"/>
    </font>
    <font>
      <b/>
      <sz val="12"/>
      <color theme="0"/>
      <name val="Calibri"/>
      <family val="2"/>
      <scheme val="minor"/>
    </font>
    <font>
      <b/>
      <sz val="10"/>
      <color rgb="FF0070C0"/>
      <name val="Calibri Light"/>
      <family val="2"/>
    </font>
    <font>
      <b/>
      <sz val="11"/>
      <color theme="1"/>
      <name val="Calibri"/>
      <family val="2"/>
      <scheme val="minor"/>
    </font>
    <font>
      <sz val="9"/>
      <color indexed="81"/>
      <name val="Segoe UI"/>
      <family val="2"/>
    </font>
    <font>
      <b/>
      <sz val="9"/>
      <color indexed="81"/>
      <name val="Segoe UI"/>
      <family val="2"/>
    </font>
    <font>
      <sz val="10"/>
      <color rgb="FF3F3F3F"/>
      <name val="Calibri"/>
      <family val="2"/>
      <scheme val="minor"/>
    </font>
  </fonts>
  <fills count="14">
    <fill>
      <patternFill patternType="none"/>
    </fill>
    <fill>
      <patternFill patternType="gray125"/>
    </fill>
    <fill>
      <patternFill patternType="solid">
        <fgColor theme="9" tint="0.59999389629810485"/>
        <bgColor indexed="64"/>
      </patternFill>
    </fill>
    <fill>
      <patternFill patternType="solid">
        <fgColor theme="9" tint="0.79998168889431442"/>
        <bgColor indexed="64"/>
      </patternFill>
    </fill>
    <fill>
      <patternFill patternType="solid">
        <fgColor rgb="FFF2F2F2"/>
      </patternFill>
    </fill>
    <fill>
      <patternFill patternType="solid">
        <fgColor rgb="FF339966"/>
        <bgColor indexed="64"/>
      </patternFill>
    </fill>
    <fill>
      <patternFill patternType="solid">
        <fgColor theme="8" tint="0.39997558519241921"/>
        <bgColor indexed="65"/>
      </patternFill>
    </fill>
    <fill>
      <patternFill patternType="solid">
        <fgColor theme="9" tint="0.59999389629810485"/>
        <bgColor indexed="65"/>
      </patternFill>
    </fill>
    <fill>
      <patternFill patternType="solid">
        <fgColor theme="9" tint="0.39997558519241921"/>
        <bgColor indexed="64"/>
      </patternFill>
    </fill>
    <fill>
      <patternFill patternType="solid">
        <fgColor rgb="FF004E31"/>
        <bgColor indexed="64"/>
      </patternFill>
    </fill>
    <fill>
      <patternFill patternType="solid">
        <fgColor theme="9"/>
        <bgColor indexed="64"/>
      </patternFill>
    </fill>
    <fill>
      <gradientFill>
        <stop position="0">
          <color rgb="FF008000"/>
        </stop>
        <stop position="1">
          <color theme="4" tint="-0.49803155613879818"/>
        </stop>
      </gradientFill>
    </fill>
    <fill>
      <patternFill patternType="solid">
        <fgColor theme="8" tint="0.59999389629810485"/>
        <bgColor indexed="64"/>
      </patternFill>
    </fill>
    <fill>
      <patternFill patternType="solid">
        <fgColor rgb="FFFFFFE0"/>
        <bgColor indexed="64"/>
      </patternFill>
    </fill>
  </fills>
  <borders count="16">
    <border>
      <left/>
      <right/>
      <top/>
      <bottom/>
      <diagonal/>
    </border>
    <border>
      <left/>
      <right/>
      <top style="thin">
        <color rgb="FF00B050"/>
      </top>
      <bottom style="thin">
        <color rgb="FF00B050"/>
      </bottom>
      <diagonal/>
    </border>
    <border>
      <left style="thin">
        <color rgb="FF3F3F3F"/>
      </left>
      <right style="thin">
        <color rgb="FF3F3F3F"/>
      </right>
      <top style="thin">
        <color rgb="FF3F3F3F"/>
      </top>
      <bottom style="thin">
        <color rgb="FF3F3F3F"/>
      </bottom>
      <diagonal/>
    </border>
    <border>
      <left/>
      <right/>
      <top style="thin">
        <color indexed="64"/>
      </top>
      <bottom/>
      <diagonal/>
    </border>
    <border>
      <left style="thin">
        <color theme="8" tint="-0.249977111117893"/>
      </left>
      <right style="thin">
        <color theme="8" tint="-0.249977111117893"/>
      </right>
      <top style="thin">
        <color theme="8" tint="-0.249977111117893"/>
      </top>
      <bottom style="thin">
        <color theme="8" tint="-0.249977111117893"/>
      </bottom>
      <diagonal/>
    </border>
    <border>
      <left style="thin">
        <color theme="8" tint="-0.249977111117893"/>
      </left>
      <right/>
      <top style="thin">
        <color theme="8" tint="-0.249977111117893"/>
      </top>
      <bottom style="thin">
        <color theme="8" tint="-0.249977111117893"/>
      </bottom>
      <diagonal/>
    </border>
    <border>
      <left/>
      <right style="thin">
        <color theme="8" tint="-0.249977111117893"/>
      </right>
      <top style="thin">
        <color theme="8" tint="-0.249977111117893"/>
      </top>
      <bottom style="thin">
        <color theme="8" tint="-0.249977111117893"/>
      </bottom>
      <diagonal/>
    </border>
    <border>
      <left/>
      <right/>
      <top style="thin">
        <color indexed="64"/>
      </top>
      <bottom style="thin">
        <color indexed="64"/>
      </bottom>
      <diagonal/>
    </border>
    <border>
      <left/>
      <right/>
      <top/>
      <bottom style="thin">
        <color indexed="64"/>
      </bottom>
      <diagonal/>
    </border>
    <border>
      <left/>
      <right/>
      <top style="thin">
        <color theme="8" tint="-0.249977111117893"/>
      </top>
      <bottom style="thin">
        <color theme="8" tint="-0.249977111117893"/>
      </bottom>
      <diagonal/>
    </border>
    <border>
      <left style="thin">
        <color theme="8" tint="-0.249977111117893"/>
      </left>
      <right style="thin">
        <color theme="8" tint="-0.249977111117893"/>
      </right>
      <top style="thin">
        <color theme="8" tint="-0.249977111117893"/>
      </top>
      <bottom/>
      <diagonal/>
    </border>
    <border>
      <left style="thin">
        <color theme="8" tint="-0.249977111117893"/>
      </left>
      <right/>
      <top style="thin">
        <color theme="8" tint="-0.249977111117893"/>
      </top>
      <bottom/>
      <diagonal/>
    </border>
    <border>
      <left style="thin">
        <color theme="4" tint="0.39997558519241921"/>
      </left>
      <right/>
      <top/>
      <bottom/>
      <diagonal/>
    </border>
    <border>
      <left/>
      <right style="thin">
        <color theme="4" tint="0.39997558519241921"/>
      </right>
      <top/>
      <bottom/>
      <diagonal/>
    </border>
    <border>
      <left/>
      <right/>
      <top style="thin">
        <color rgb="FF00B050"/>
      </top>
      <bottom/>
      <diagonal/>
    </border>
    <border>
      <left style="thin">
        <color rgb="FFD3D3D3"/>
      </left>
      <right style="thin">
        <color rgb="FFD3D3D3"/>
      </right>
      <top style="thin">
        <color rgb="FFD3D3D3"/>
      </top>
      <bottom style="thin">
        <color rgb="FFD3D3D3"/>
      </bottom>
      <diagonal/>
    </border>
  </borders>
  <cellStyleXfs count="6">
    <xf numFmtId="0" fontId="0" fillId="0" borderId="0"/>
    <xf numFmtId="44" fontId="1" fillId="0" borderId="0" applyFont="0" applyFill="0" applyBorder="0" applyAlignment="0" applyProtection="0"/>
    <xf numFmtId="0" fontId="9" fillId="4" borderId="2" applyNumberFormat="0" applyAlignment="0" applyProtection="0"/>
    <xf numFmtId="0" fontId="1" fillId="6" borderId="0" applyNumberFormat="0" applyBorder="0" applyAlignment="0" applyProtection="0"/>
    <xf numFmtId="0" fontId="1" fillId="7" borderId="0" applyNumberFormat="0" applyBorder="0" applyAlignment="0" applyProtection="0"/>
    <xf numFmtId="49" fontId="1" fillId="13" borderId="15" applyAlignment="0" applyProtection="0"/>
  </cellStyleXfs>
  <cellXfs count="42">
    <xf numFmtId="0" fontId="0" fillId="0" borderId="0" xfId="0"/>
    <xf numFmtId="0" fontId="0" fillId="0" borderId="0" xfId="0" applyFill="1"/>
    <xf numFmtId="0" fontId="0" fillId="0" borderId="0" xfId="0"/>
    <xf numFmtId="0" fontId="8" fillId="5" borderId="3" xfId="0" applyFont="1" applyFill="1" applyBorder="1" applyAlignment="1">
      <alignment horizontal="center"/>
    </xf>
    <xf numFmtId="44" fontId="8" fillId="5" borderId="3" xfId="1" applyFont="1" applyFill="1" applyBorder="1" applyAlignment="1">
      <alignment horizontal="center"/>
    </xf>
    <xf numFmtId="8" fontId="11" fillId="4" borderId="4" xfId="2" applyNumberFormat="1" applyFont="1" applyBorder="1" applyAlignment="1">
      <alignment horizontal="center"/>
    </xf>
    <xf numFmtId="8" fontId="1" fillId="8" borderId="4" xfId="3" applyNumberFormat="1" applyFill="1" applyBorder="1" applyAlignment="1">
      <alignment horizontal="center"/>
    </xf>
    <xf numFmtId="8" fontId="7" fillId="9" borderId="4" xfId="0" applyNumberFormat="1" applyFont="1" applyFill="1" applyBorder="1"/>
    <xf numFmtId="0" fontId="8" fillId="9" borderId="5" xfId="0" applyFont="1" applyFill="1" applyBorder="1" applyAlignment="1">
      <alignment horizontal="center"/>
    </xf>
    <xf numFmtId="0" fontId="12" fillId="5" borderId="3" xfId="0" applyFont="1" applyFill="1" applyBorder="1" applyAlignment="1"/>
    <xf numFmtId="0" fontId="11" fillId="4" borderId="4" xfId="2" applyNumberFormat="1" applyFont="1" applyBorder="1" applyAlignment="1">
      <alignment horizontal="center"/>
    </xf>
    <xf numFmtId="8" fontId="1" fillId="10" borderId="4" xfId="3" applyNumberFormat="1" applyFill="1" applyBorder="1" applyAlignment="1">
      <alignment horizontal="center"/>
    </xf>
    <xf numFmtId="8" fontId="8" fillId="9" borderId="4" xfId="0" applyNumberFormat="1" applyFont="1" applyFill="1" applyBorder="1"/>
    <xf numFmtId="8" fontId="17" fillId="4" borderId="4" xfId="2" applyNumberFormat="1" applyFont="1" applyBorder="1" applyAlignment="1">
      <alignment horizontal="center"/>
    </xf>
    <xf numFmtId="8" fontId="17" fillId="4" borderId="4" xfId="2" applyNumberFormat="1" applyFont="1" applyBorder="1" applyAlignment="1">
      <alignment horizontal="left"/>
    </xf>
    <xf numFmtId="0" fontId="11" fillId="12" borderId="4" xfId="2" applyNumberFormat="1" applyFont="1" applyFill="1" applyBorder="1" applyAlignment="1">
      <alignment horizontal="center"/>
    </xf>
    <xf numFmtId="0" fontId="8" fillId="5" borderId="0" xfId="0" applyFont="1" applyFill="1" applyBorder="1" applyAlignment="1">
      <alignment horizontal="center"/>
    </xf>
    <xf numFmtId="8" fontId="17" fillId="4" borderId="11" xfId="2" applyNumberFormat="1" applyFont="1" applyFill="1" applyBorder="1" applyAlignment="1">
      <alignment horizontal="left"/>
    </xf>
    <xf numFmtId="8" fontId="17" fillId="4" borderId="10" xfId="2" applyNumberFormat="1" applyFont="1" applyFill="1" applyBorder="1" applyAlignment="1">
      <alignment horizontal="center"/>
    </xf>
    <xf numFmtId="0" fontId="12" fillId="5" borderId="12" xfId="0" applyFont="1" applyFill="1" applyBorder="1" applyAlignment="1"/>
    <xf numFmtId="0" fontId="8" fillId="5" borderId="13" xfId="0" applyFont="1" applyFill="1" applyBorder="1" applyAlignment="1">
      <alignment horizontal="center"/>
    </xf>
    <xf numFmtId="0" fontId="14" fillId="0" borderId="0" xfId="0" applyFont="1"/>
    <xf numFmtId="164" fontId="14" fillId="7" borderId="4" xfId="4" applyNumberFormat="1" applyFont="1" applyBorder="1" applyAlignment="1">
      <alignment horizontal="center"/>
    </xf>
    <xf numFmtId="164" fontId="11" fillId="4" borderId="4" xfId="2" applyNumberFormat="1" applyFont="1" applyBorder="1" applyAlignment="1">
      <alignment horizontal="center"/>
    </xf>
    <xf numFmtId="164" fontId="11" fillId="12" borderId="4" xfId="2" applyNumberFormat="1" applyFont="1" applyFill="1" applyBorder="1" applyAlignment="1">
      <alignment horizontal="center"/>
    </xf>
    <xf numFmtId="0" fontId="12" fillId="5" borderId="7" xfId="0" applyFont="1" applyFill="1" applyBorder="1" applyAlignment="1">
      <alignment horizontal="center"/>
    </xf>
    <xf numFmtId="44" fontId="8" fillId="5" borderId="8" xfId="1" applyFont="1" applyFill="1" applyBorder="1" applyAlignment="1">
      <alignment horizontal="center"/>
    </xf>
    <xf numFmtId="8" fontId="8" fillId="9" borderId="5" xfId="0" applyNumberFormat="1" applyFont="1" applyFill="1" applyBorder="1" applyAlignment="1">
      <alignment horizontal="center"/>
    </xf>
    <xf numFmtId="8" fontId="8" fillId="9" borderId="9" xfId="0" applyNumberFormat="1" applyFont="1" applyFill="1" applyBorder="1" applyAlignment="1">
      <alignment horizontal="center"/>
    </xf>
    <xf numFmtId="8" fontId="8" fillId="9" borderId="6" xfId="0" applyNumberFormat="1" applyFont="1" applyFill="1" applyBorder="1" applyAlignment="1">
      <alignment horizontal="center"/>
    </xf>
    <xf numFmtId="0" fontId="3" fillId="2" borderId="1" xfId="0" applyFont="1" applyFill="1" applyBorder="1" applyAlignment="1"/>
    <xf numFmtId="0" fontId="6" fillId="2" borderId="1" xfId="0" applyFont="1" applyFill="1" applyBorder="1" applyAlignment="1">
      <alignment wrapText="1"/>
    </xf>
    <xf numFmtId="0" fontId="6" fillId="2" borderId="14" xfId="0" applyFont="1" applyFill="1" applyBorder="1" applyAlignment="1">
      <alignment wrapText="1"/>
    </xf>
    <xf numFmtId="0" fontId="4" fillId="3" borderId="1" xfId="0" applyFont="1" applyFill="1" applyBorder="1"/>
    <xf numFmtId="0" fontId="2" fillId="3" borderId="1" xfId="0" applyFont="1" applyFill="1" applyBorder="1" applyAlignment="1">
      <alignment wrapText="1"/>
    </xf>
    <xf numFmtId="0" fontId="10" fillId="3" borderId="1" xfId="0" applyFont="1" applyFill="1" applyBorder="1" applyAlignment="1">
      <alignment vertical="center" wrapText="1"/>
    </xf>
    <xf numFmtId="0" fontId="5" fillId="3" borderId="1" xfId="0" applyFont="1" applyFill="1" applyBorder="1" applyAlignment="1">
      <alignment vertical="center"/>
    </xf>
    <xf numFmtId="44" fontId="8" fillId="11" borderId="8" xfId="1" applyFont="1" applyFill="1" applyBorder="1" applyAlignment="1">
      <alignment horizontal="center"/>
    </xf>
    <xf numFmtId="8" fontId="7" fillId="9" borderId="5" xfId="0" applyNumberFormat="1" applyFont="1" applyFill="1" applyBorder="1" applyAlignment="1">
      <alignment horizontal="center"/>
    </xf>
    <xf numFmtId="8" fontId="7" fillId="9" borderId="9" xfId="0" applyNumberFormat="1" applyFont="1" applyFill="1" applyBorder="1" applyAlignment="1">
      <alignment horizontal="center"/>
    </xf>
    <xf numFmtId="8" fontId="7" fillId="9" borderId="6" xfId="0" applyNumberFormat="1" applyFont="1" applyFill="1" applyBorder="1" applyAlignment="1">
      <alignment horizontal="center"/>
    </xf>
    <xf numFmtId="0" fontId="0" fillId="0" borderId="0" xfId="0" applyAlignment="1">
      <alignment wrapText="1"/>
    </xf>
  </cellXfs>
  <cellStyles count="6">
    <cellStyle name="40% - Ênfase6" xfId="4" builtinId="51"/>
    <cellStyle name="60% - Ênfase5" xfId="3" builtinId="48"/>
    <cellStyle name="Moeda" xfId="1" builtinId="4"/>
    <cellStyle name="Normal" xfId="0" builtinId="0"/>
    <cellStyle name="p::v Condition Cells" xfId="5" xr:uid="{815E8B38-7820-49AB-9836-403F4C38A562}"/>
    <cellStyle name="Saída" xfId="2" builtinId="21"/>
  </cellStyles>
  <dxfs count="6">
    <dxf>
      <font>
        <b val="0"/>
        <i val="0"/>
        <strike val="0"/>
        <condense val="0"/>
        <extend val="0"/>
        <outline val="0"/>
        <shadow val="0"/>
        <u val="none"/>
        <vertAlign val="baseline"/>
        <sz val="10"/>
        <color rgb="FF3F3F3F"/>
        <name val="Calibri"/>
        <scheme val="minor"/>
      </font>
      <numFmt numFmtId="12" formatCode="&quot;R$&quot;\ #,##0.00;[Red]\-&quot;R$&quot;\ #,##0.00"/>
      <fill>
        <patternFill patternType="solid">
          <fgColor indexed="64"/>
          <bgColor rgb="FFF2F2F2"/>
        </patternFill>
      </fill>
      <alignment horizontal="center" vertical="bottom" textRotation="0" wrapText="0" indent="0" justifyLastLine="0" shrinkToFit="0" readingOrder="0"/>
      <border diagonalUp="0" diagonalDown="0">
        <left style="thin">
          <color theme="8" tint="-0.249977111117893"/>
        </left>
        <right style="thin">
          <color theme="8" tint="-0.249977111117893"/>
        </right>
        <top style="thin">
          <color theme="8" tint="-0.249977111117893"/>
        </top>
        <bottom/>
        <vertical/>
        <horizontal/>
      </border>
    </dxf>
    <dxf>
      <font>
        <b val="0"/>
        <i val="0"/>
        <strike val="0"/>
        <condense val="0"/>
        <extend val="0"/>
        <outline val="0"/>
        <shadow val="0"/>
        <u val="none"/>
        <vertAlign val="baseline"/>
        <sz val="10"/>
        <color rgb="FF3F3F3F"/>
        <name val="Calibri"/>
        <scheme val="minor"/>
      </font>
      <numFmt numFmtId="12" formatCode="&quot;R$&quot;\ #,##0.00;[Red]\-&quot;R$&quot;\ #,##0.00"/>
      <fill>
        <patternFill patternType="solid">
          <fgColor indexed="64"/>
          <bgColor rgb="FFF2F2F2"/>
        </patternFill>
      </fill>
      <alignment horizontal="left" vertical="bottom" textRotation="0" wrapText="0" indent="0" justifyLastLine="0" shrinkToFit="0" readingOrder="0"/>
      <border diagonalUp="0" diagonalDown="0">
        <left style="thin">
          <color theme="8" tint="-0.249977111117893"/>
        </left>
        <right/>
        <top style="thin">
          <color theme="8" tint="-0.249977111117893"/>
        </top>
        <bottom/>
        <vertical/>
        <horizontal/>
      </border>
    </dxf>
    <dxf>
      <font>
        <b/>
        <i val="0"/>
        <strike val="0"/>
        <condense val="0"/>
        <extend val="0"/>
        <outline val="0"/>
        <shadow val="0"/>
        <u val="none"/>
        <vertAlign val="baseline"/>
        <sz val="11"/>
        <color theme="1"/>
        <name val="Calibri"/>
        <scheme val="minor"/>
      </font>
      <numFmt numFmtId="164" formatCode="0000"/>
      <fill>
        <patternFill patternType="solid">
          <fgColor indexed="64"/>
          <bgColor theme="9" tint="0.59999389629810485"/>
        </patternFill>
      </fill>
      <alignment horizontal="center" vertical="bottom" textRotation="0" wrapText="0" indent="0" justifyLastLine="0" shrinkToFit="0" readingOrder="0"/>
      <border diagonalUp="0" diagonalDown="0">
        <left style="thin">
          <color theme="8" tint="-0.249977111117893"/>
        </left>
        <right style="thin">
          <color theme="8" tint="-0.249977111117893"/>
        </right>
        <top style="thin">
          <color theme="8" tint="-0.249977111117893"/>
        </top>
        <bottom style="thin">
          <color theme="8" tint="-0.249977111117893"/>
        </bottom>
        <vertical/>
        <horizontal/>
      </border>
    </dxf>
    <dxf>
      <border outline="0">
        <top style="thin">
          <color indexed="64"/>
        </top>
        <bottom style="thin">
          <color theme="8" tint="-0.249977111117893"/>
        </bottom>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5"/>
      <tableStyleElement type="headerRow" dxfId="4"/>
    </tableStyle>
  </tableStyles>
  <colors>
    <mruColors>
      <color rgb="FF008000"/>
      <color rgb="FFDDEBF7"/>
      <color rgb="FF6AB0B2"/>
      <color rgb="FF006600"/>
      <color rgb="FF339966"/>
      <color rgb="FF006666"/>
      <color rgb="FF004E3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_preco" displayName="tab_preco" ref="A27:C39" totalsRowShown="0" tableBorderDxfId="3">
  <autoFilter ref="A27:C39" xr:uid="{00000000-0009-0000-0100-000004000000}">
    <filterColumn colId="0" hiddenButton="1"/>
    <filterColumn colId="1" hiddenButton="1"/>
    <filterColumn colId="2" hiddenButton="1"/>
  </autoFilter>
  <tableColumns count="3">
    <tableColumn id="1" xr3:uid="{00000000-0010-0000-0000-000001000000}" name="Código" dataDxfId="2" dataCellStyle="40% - Ênfase6"/>
    <tableColumn id="2" xr3:uid="{00000000-0010-0000-0000-000002000000}" name="Descrição" dataDxfId="1" dataCellStyle="Saída"/>
    <tableColumn id="3" xr3:uid="{00000000-0010-0000-0000-000003000000}" name="Preço Unit" dataDxfId="0" dataCellStyle="Saída"/>
  </tableColumns>
  <tableStyleInfo name="TableStyleMedium2" showFirstColumn="0" showLastColumn="0" showRowStripes="1" showColumnStripes="0"/>
</table>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1"/>
  <sheetViews>
    <sheetView showGridLines="0" topLeftCell="A7" zoomScale="120" zoomScaleNormal="120" zoomScalePageLayoutView="130" workbookViewId="0">
      <selection activeCell="J3" sqref="J3"/>
    </sheetView>
  </sheetViews>
  <sheetFormatPr defaultColWidth="0" defaultRowHeight="14.5" zeroHeight="1" x14ac:dyDescent="0.35"/>
  <cols>
    <col min="1" max="1" width="9.08984375" customWidth="1"/>
    <col min="2" max="2" width="14.453125" customWidth="1"/>
    <col min="3" max="3" width="13.90625" customWidth="1"/>
    <col min="4" max="4" width="2.54296875" customWidth="1"/>
    <col min="5" max="5" width="8.08984375" customWidth="1"/>
    <col min="6" max="6" width="14.453125" customWidth="1"/>
    <col min="7" max="7" width="17.453125" customWidth="1"/>
    <col min="8" max="8" width="11.453125" customWidth="1"/>
    <col min="9" max="9" width="12.54296875" bestFit="1" customWidth="1"/>
    <col min="10" max="10" width="23.08984375" customWidth="1"/>
    <col min="11" max="11" width="5.08984375" hidden="1" customWidth="1"/>
    <col min="12" max="12" width="6.453125" hidden="1" customWidth="1"/>
    <col min="13" max="13" width="4.36328125" hidden="1" customWidth="1"/>
    <col min="14" max="14" width="1.453125" hidden="1" customWidth="1"/>
    <col min="15" max="15" width="2.08984375" hidden="1" customWidth="1"/>
    <col min="16" max="16" width="5" hidden="1" customWidth="1"/>
    <col min="17" max="17" width="3.6328125" hidden="1" customWidth="1"/>
    <col min="18" max="20" width="0" hidden="1" customWidth="1"/>
    <col min="21" max="16384" width="9.08984375" style="1" hidden="1"/>
  </cols>
  <sheetData>
    <row r="1" spans="1:20" ht="18.5" x14ac:dyDescent="0.45">
      <c r="A1" s="33" t="s">
        <v>4</v>
      </c>
      <c r="B1" s="33"/>
      <c r="C1" s="33"/>
      <c r="D1" s="33"/>
      <c r="E1" s="33"/>
      <c r="F1" s="33"/>
      <c r="G1" s="33"/>
      <c r="H1" s="33"/>
      <c r="I1" s="33"/>
    </row>
    <row r="2" spans="1:20" ht="27.9" customHeight="1" x14ac:dyDescent="0.35">
      <c r="A2" s="34" t="s">
        <v>1</v>
      </c>
      <c r="B2" s="34"/>
      <c r="C2" s="34"/>
      <c r="D2" s="34"/>
      <c r="E2" s="34"/>
      <c r="F2" s="34"/>
      <c r="G2" s="34"/>
      <c r="H2" s="34"/>
      <c r="I2" s="34"/>
    </row>
    <row r="3" spans="1:20" ht="40.5" customHeight="1" x14ac:dyDescent="0.35">
      <c r="A3" s="35" t="s">
        <v>5</v>
      </c>
      <c r="B3" s="35"/>
      <c r="C3" s="35"/>
      <c r="D3" s="35"/>
      <c r="E3" s="35"/>
      <c r="F3" s="35"/>
      <c r="G3" s="35"/>
      <c r="H3" s="35"/>
      <c r="I3" s="35"/>
      <c r="J3" s="41" t="s">
        <v>39</v>
      </c>
    </row>
    <row r="4" spans="1:20" ht="23.25" customHeight="1" x14ac:dyDescent="0.35">
      <c r="A4" s="36" t="s">
        <v>6</v>
      </c>
      <c r="B4" s="36"/>
      <c r="C4" s="36"/>
      <c r="D4" s="36"/>
      <c r="E4" s="36"/>
      <c r="F4" s="36"/>
      <c r="G4" s="36"/>
      <c r="H4" s="36"/>
      <c r="I4" s="36"/>
    </row>
    <row r="5" spans="1:20" ht="24.9" customHeight="1" x14ac:dyDescent="0.45">
      <c r="A5" s="30" t="s">
        <v>7</v>
      </c>
      <c r="B5" s="30"/>
      <c r="C5" s="31" t="s">
        <v>8</v>
      </c>
      <c r="D5" s="31"/>
      <c r="E5" s="31"/>
      <c r="F5" s="31"/>
      <c r="G5" s="31"/>
      <c r="H5" s="31"/>
      <c r="I5" s="31"/>
      <c r="T5" s="1"/>
    </row>
    <row r="6" spans="1:20" ht="15" customHeight="1" x14ac:dyDescent="0.45">
      <c r="A6" s="30" t="s">
        <v>2</v>
      </c>
      <c r="B6" s="30"/>
      <c r="C6" s="31" t="s">
        <v>9</v>
      </c>
      <c r="D6" s="31"/>
      <c r="E6" s="31"/>
      <c r="F6" s="31"/>
      <c r="G6" s="31"/>
      <c r="H6" s="31"/>
      <c r="I6" s="31"/>
      <c r="T6" s="1"/>
    </row>
    <row r="7" spans="1:20" ht="24.9" customHeight="1" x14ac:dyDescent="0.45">
      <c r="A7" s="30" t="s">
        <v>3</v>
      </c>
      <c r="B7" s="30"/>
      <c r="C7" s="31" t="s">
        <v>10</v>
      </c>
      <c r="D7" s="31"/>
      <c r="E7" s="31"/>
      <c r="F7" s="31"/>
      <c r="G7" s="31"/>
      <c r="H7" s="31"/>
      <c r="I7" s="31"/>
      <c r="T7" s="1"/>
    </row>
    <row r="8" spans="1:20" ht="15" customHeight="1" x14ac:dyDescent="0.45">
      <c r="A8" s="30" t="s">
        <v>11</v>
      </c>
      <c r="B8" s="30"/>
      <c r="C8" s="32" t="s">
        <v>12</v>
      </c>
      <c r="D8" s="32"/>
      <c r="E8" s="32"/>
      <c r="F8" s="32"/>
      <c r="G8" s="32"/>
      <c r="H8" s="32"/>
      <c r="I8" s="32"/>
      <c r="T8" s="1"/>
    </row>
    <row r="9" spans="1:20" ht="4.5" customHeight="1" x14ac:dyDescent="0.35"/>
    <row r="10" spans="1:20" ht="15.5" x14ac:dyDescent="0.35">
      <c r="A10" s="25"/>
      <c r="B10" s="25"/>
      <c r="C10" s="25"/>
      <c r="D10" s="2"/>
      <c r="E10" s="26" t="s">
        <v>22</v>
      </c>
      <c r="F10" s="26"/>
      <c r="G10" s="26"/>
      <c r="H10" s="26"/>
      <c r="I10" s="26"/>
    </row>
    <row r="11" spans="1:20" ht="15.5" x14ac:dyDescent="0.35">
      <c r="A11" s="9" t="s">
        <v>14</v>
      </c>
      <c r="B11" s="3" t="s">
        <v>0</v>
      </c>
      <c r="C11" s="3" t="s">
        <v>19</v>
      </c>
      <c r="D11" s="1"/>
      <c r="E11" s="4" t="s">
        <v>14</v>
      </c>
      <c r="F11" s="4" t="s">
        <v>0</v>
      </c>
      <c r="G11" s="4" t="s">
        <v>13</v>
      </c>
      <c r="H11" s="4" t="s">
        <v>19</v>
      </c>
      <c r="I11" s="4" t="s">
        <v>20</v>
      </c>
    </row>
    <row r="12" spans="1:20" x14ac:dyDescent="0.35">
      <c r="A12" s="22">
        <v>1</v>
      </c>
      <c r="B12" s="14" t="s">
        <v>15</v>
      </c>
      <c r="C12" s="13">
        <v>49</v>
      </c>
      <c r="D12" s="1"/>
      <c r="E12" s="24">
        <v>11</v>
      </c>
      <c r="F12" s="10" t="str">
        <f>IFERROR(VLOOKUP(E12,$A$12:$C$23,2,FALSE),"")</f>
        <v>Memoria</v>
      </c>
      <c r="G12" s="15">
        <v>2</v>
      </c>
      <c r="H12" s="6">
        <f>IFERROR(VLOOKUP(E12,$A$12:$C$23,3,FALSE),"")</f>
        <v>350</v>
      </c>
      <c r="I12" s="11">
        <f>IFERROR(G12*H12,"")</f>
        <v>700</v>
      </c>
    </row>
    <row r="13" spans="1:20" x14ac:dyDescent="0.35">
      <c r="A13" s="22">
        <v>2</v>
      </c>
      <c r="B13" s="14" t="s">
        <v>16</v>
      </c>
      <c r="C13" s="13">
        <v>79</v>
      </c>
      <c r="D13" s="1"/>
      <c r="E13" s="24">
        <v>10</v>
      </c>
      <c r="F13" s="10" t="str">
        <f t="shared" ref="F13:F23" si="0">IFERROR(VLOOKUP(E13,$A$12:$C$23,2,FALSE),"")</f>
        <v>Placa Video</v>
      </c>
      <c r="G13" s="15">
        <v>4</v>
      </c>
      <c r="H13" s="6">
        <f t="shared" ref="H13:H23" si="1">IFERROR(VLOOKUP(E13,$A$12:$C$23,3,FALSE),"")</f>
        <v>2500</v>
      </c>
      <c r="I13" s="11">
        <f t="shared" ref="I13:I23" si="2">IFERROR(G13*H13,"")</f>
        <v>10000</v>
      </c>
    </row>
    <row r="14" spans="1:20" x14ac:dyDescent="0.35">
      <c r="A14" s="22">
        <v>3</v>
      </c>
      <c r="B14" s="14" t="s">
        <v>17</v>
      </c>
      <c r="C14" s="13">
        <v>750</v>
      </c>
      <c r="D14" s="1"/>
      <c r="E14" s="24">
        <v>11</v>
      </c>
      <c r="F14" s="10" t="str">
        <f t="shared" si="0"/>
        <v>Memoria</v>
      </c>
      <c r="G14" s="15">
        <v>3</v>
      </c>
      <c r="H14" s="6">
        <f t="shared" si="1"/>
        <v>350</v>
      </c>
      <c r="I14" s="11">
        <f t="shared" si="2"/>
        <v>1050</v>
      </c>
    </row>
    <row r="15" spans="1:20" x14ac:dyDescent="0.35">
      <c r="A15" s="22">
        <v>4</v>
      </c>
      <c r="B15" s="14" t="s">
        <v>18</v>
      </c>
      <c r="C15" s="13">
        <v>450</v>
      </c>
      <c r="D15" s="1"/>
      <c r="E15" s="24">
        <v>1</v>
      </c>
      <c r="F15" s="10" t="str">
        <f t="shared" si="0"/>
        <v>Mouse S/Fio</v>
      </c>
      <c r="G15" s="15">
        <v>2</v>
      </c>
      <c r="H15" s="6">
        <f t="shared" si="1"/>
        <v>49</v>
      </c>
      <c r="I15" s="11">
        <f t="shared" si="2"/>
        <v>98</v>
      </c>
    </row>
    <row r="16" spans="1:20" x14ac:dyDescent="0.35">
      <c r="A16" s="22">
        <v>5</v>
      </c>
      <c r="B16" s="14" t="s">
        <v>21</v>
      </c>
      <c r="C16" s="13">
        <v>200</v>
      </c>
      <c r="D16" s="1"/>
      <c r="E16" s="24">
        <v>5</v>
      </c>
      <c r="F16" s="10" t="str">
        <f t="shared" si="0"/>
        <v>Gabinete</v>
      </c>
      <c r="G16" s="15">
        <v>2</v>
      </c>
      <c r="H16" s="6">
        <f t="shared" si="1"/>
        <v>200</v>
      </c>
      <c r="I16" s="11">
        <f t="shared" si="2"/>
        <v>400</v>
      </c>
    </row>
    <row r="17" spans="1:9" x14ac:dyDescent="0.35">
      <c r="A17" s="22">
        <v>6</v>
      </c>
      <c r="B17" s="14" t="s">
        <v>28</v>
      </c>
      <c r="C17" s="13">
        <v>150</v>
      </c>
      <c r="D17" s="1"/>
      <c r="E17" s="24">
        <v>1</v>
      </c>
      <c r="F17" s="10" t="str">
        <f t="shared" si="0"/>
        <v>Mouse S/Fio</v>
      </c>
      <c r="G17" s="15">
        <v>2</v>
      </c>
      <c r="H17" s="6">
        <f>IFERROR(VLOOKUP(E17,$A$12:$C$23,3,FALSE),"")</f>
        <v>49</v>
      </c>
      <c r="I17" s="11">
        <f t="shared" si="2"/>
        <v>98</v>
      </c>
    </row>
    <row r="18" spans="1:9" x14ac:dyDescent="0.35">
      <c r="A18" s="22">
        <v>7</v>
      </c>
      <c r="B18" s="14" t="s">
        <v>24</v>
      </c>
      <c r="C18" s="13">
        <v>125</v>
      </c>
      <c r="D18" s="1"/>
      <c r="E18" s="24">
        <v>12</v>
      </c>
      <c r="F18" s="10" t="str">
        <f>IFERROR(VLOOKUP(E18,$A$12:$C$23,2,FALSE),"")</f>
        <v>HD SSD</v>
      </c>
      <c r="G18" s="15">
        <v>1</v>
      </c>
      <c r="H18" s="6">
        <f>IFERROR(VLOOKUP(E18,$A$12:$C$23,3,FALSE),"")</f>
        <v>450</v>
      </c>
      <c r="I18" s="11">
        <f>IFERROR(G18*H18,"")</f>
        <v>450</v>
      </c>
    </row>
    <row r="19" spans="1:9" x14ac:dyDescent="0.35">
      <c r="A19" s="22">
        <v>8</v>
      </c>
      <c r="B19" s="14" t="s">
        <v>25</v>
      </c>
      <c r="C19" s="13">
        <v>900</v>
      </c>
      <c r="D19" s="1"/>
      <c r="E19" s="24">
        <v>8</v>
      </c>
      <c r="F19" s="10" t="str">
        <f t="shared" si="0"/>
        <v>Nobreak</v>
      </c>
      <c r="G19" s="15">
        <v>3</v>
      </c>
      <c r="H19" s="6">
        <f>IFERROR(VLOOKUP(E19,A12:C23,3,FALSE),"")</f>
        <v>900</v>
      </c>
      <c r="I19" s="11">
        <f t="shared" si="2"/>
        <v>2700</v>
      </c>
    </row>
    <row r="20" spans="1:9" x14ac:dyDescent="0.35">
      <c r="A20" s="22">
        <v>9</v>
      </c>
      <c r="B20" s="14" t="s">
        <v>26</v>
      </c>
      <c r="C20" s="13">
        <v>1900</v>
      </c>
      <c r="D20" s="1"/>
      <c r="E20" s="24">
        <v>4</v>
      </c>
      <c r="F20" s="10" t="str">
        <f>IFERROR(VLOOKUP(E20,$A$12:$C$23,2,FALSE),"")</f>
        <v>HD externo 2 TB</v>
      </c>
      <c r="G20" s="15">
        <v>4</v>
      </c>
      <c r="H20" s="6">
        <f>IFERROR(VLOOKUP(E20,$A$12:$C$23,3,FALSE),"")</f>
        <v>450</v>
      </c>
      <c r="I20" s="11">
        <f>IFERROR(G20*H20,"")</f>
        <v>1800</v>
      </c>
    </row>
    <row r="21" spans="1:9" x14ac:dyDescent="0.35">
      <c r="A21" s="22">
        <v>10</v>
      </c>
      <c r="B21" s="14" t="s">
        <v>27</v>
      </c>
      <c r="C21" s="13">
        <v>2500</v>
      </c>
      <c r="D21" s="1"/>
      <c r="E21" s="24">
        <v>2</v>
      </c>
      <c r="F21" s="10" t="str">
        <f>IFERROR(VLOOKUP(E21,$A$12:$C$23,2,FALSE),"")</f>
        <v>Teclado S/ Fio</v>
      </c>
      <c r="G21" s="15">
        <v>5</v>
      </c>
      <c r="H21" s="6">
        <f>IFERROR(VLOOKUP(E21,$A$12:$C$23,3,FALSE),"")</f>
        <v>79</v>
      </c>
      <c r="I21" s="11">
        <f>IFERROR(G21*H21,"")</f>
        <v>395</v>
      </c>
    </row>
    <row r="22" spans="1:9" x14ac:dyDescent="0.35">
      <c r="A22" s="22">
        <v>11</v>
      </c>
      <c r="B22" s="14" t="s">
        <v>29</v>
      </c>
      <c r="C22" s="13">
        <v>350</v>
      </c>
      <c r="D22" s="1"/>
      <c r="E22" s="24">
        <v>1</v>
      </c>
      <c r="F22" s="10" t="str">
        <f t="shared" si="0"/>
        <v>Mouse S/Fio</v>
      </c>
      <c r="G22" s="15">
        <v>3</v>
      </c>
      <c r="H22" s="6">
        <f>IFERROR(VLOOKUP(E22,$A$12:$C$23,3,FALSE),"")</f>
        <v>49</v>
      </c>
      <c r="I22" s="11">
        <f t="shared" si="2"/>
        <v>147</v>
      </c>
    </row>
    <row r="23" spans="1:9" x14ac:dyDescent="0.35">
      <c r="A23" s="22">
        <v>12</v>
      </c>
      <c r="B23" s="14" t="s">
        <v>30</v>
      </c>
      <c r="C23" s="13">
        <v>450</v>
      </c>
      <c r="D23" s="1"/>
      <c r="E23" s="24">
        <v>9</v>
      </c>
      <c r="F23" s="10" t="str">
        <f t="shared" si="0"/>
        <v>Roteado Wifi</v>
      </c>
      <c r="G23" s="15">
        <v>2</v>
      </c>
      <c r="H23" s="6">
        <f t="shared" si="1"/>
        <v>1900</v>
      </c>
      <c r="I23" s="11">
        <f t="shared" si="2"/>
        <v>3800</v>
      </c>
    </row>
    <row r="24" spans="1:9" x14ac:dyDescent="0.35">
      <c r="A24" s="8"/>
      <c r="B24" s="7"/>
      <c r="C24" s="7"/>
      <c r="D24" s="1"/>
      <c r="E24" s="27" t="s">
        <v>23</v>
      </c>
      <c r="F24" s="28"/>
      <c r="G24" s="28"/>
      <c r="H24" s="29"/>
      <c r="I24" s="12">
        <f>SUM(I12:I23)</f>
        <v>21638</v>
      </c>
    </row>
    <row r="25" spans="1:9" ht="5.25" customHeight="1" x14ac:dyDescent="0.35">
      <c r="A25" s="2"/>
      <c r="B25" s="2"/>
      <c r="C25" s="2"/>
      <c r="D25" s="2"/>
      <c r="E25" s="2"/>
      <c r="F25" s="2"/>
      <c r="G25" s="2"/>
      <c r="H25" s="2"/>
      <c r="I25" s="2"/>
    </row>
    <row r="26" spans="1:9" ht="15.5" x14ac:dyDescent="0.35">
      <c r="A26" s="25" t="s">
        <v>35</v>
      </c>
      <c r="B26" s="25"/>
      <c r="C26" s="25"/>
      <c r="D26" s="2"/>
      <c r="E26" s="26" t="s">
        <v>36</v>
      </c>
      <c r="F26" s="26"/>
      <c r="G26" s="26"/>
      <c r="H26" s="26"/>
      <c r="I26" s="26"/>
    </row>
    <row r="27" spans="1:9" ht="15.5" x14ac:dyDescent="0.35">
      <c r="A27" s="19" t="s">
        <v>14</v>
      </c>
      <c r="B27" s="16" t="s">
        <v>0</v>
      </c>
      <c r="C27" s="20" t="s">
        <v>19</v>
      </c>
      <c r="D27" s="1"/>
      <c r="E27" s="4" t="s">
        <v>14</v>
      </c>
      <c r="F27" s="4" t="s">
        <v>0</v>
      </c>
      <c r="G27" s="4" t="s">
        <v>13</v>
      </c>
      <c r="H27" s="4" t="s">
        <v>19</v>
      </c>
      <c r="I27" s="4" t="s">
        <v>20</v>
      </c>
    </row>
    <row r="28" spans="1:9" x14ac:dyDescent="0.35">
      <c r="A28" s="22">
        <v>1</v>
      </c>
      <c r="B28" s="17" t="s">
        <v>15</v>
      </c>
      <c r="C28" s="18">
        <v>49</v>
      </c>
      <c r="D28" s="1"/>
      <c r="E28" s="23">
        <v>2</v>
      </c>
      <c r="F28" s="10" t="str">
        <f>IFERROR(VLOOKUP(E28,tab_preco[],2,FALSE),"")</f>
        <v>Teclado S/ Fio</v>
      </c>
      <c r="G28" s="10">
        <v>2</v>
      </c>
      <c r="H28" s="6">
        <f>IFERROR(VLOOKUP(E28,tab_preco[],3,FALSE),"")</f>
        <v>79</v>
      </c>
      <c r="I28" s="11">
        <f>IFERROR(H28*G28,"")</f>
        <v>158</v>
      </c>
    </row>
    <row r="29" spans="1:9" x14ac:dyDescent="0.35">
      <c r="A29" s="22">
        <v>2</v>
      </c>
      <c r="B29" s="17" t="s">
        <v>16</v>
      </c>
      <c r="C29" s="18">
        <v>79</v>
      </c>
      <c r="D29" s="1"/>
      <c r="E29" s="23">
        <v>5</v>
      </c>
      <c r="F29" s="10" t="str">
        <f>IFERROR(VLOOKUP(E29,tab_preco[],2,FALSE),"")</f>
        <v>Gabinete</v>
      </c>
      <c r="G29" s="10">
        <v>5</v>
      </c>
      <c r="H29" s="6">
        <f>IFERROR(VLOOKUP(E29,tab_preco[],3,FALSE),"")</f>
        <v>200</v>
      </c>
      <c r="I29" s="11">
        <f t="shared" ref="I29:I39" si="3">IFERROR(H29*G29,"")</f>
        <v>1000</v>
      </c>
    </row>
    <row r="30" spans="1:9" x14ac:dyDescent="0.35">
      <c r="A30" s="22">
        <v>3</v>
      </c>
      <c r="B30" s="17" t="s">
        <v>17</v>
      </c>
      <c r="C30" s="18">
        <v>750</v>
      </c>
      <c r="D30" s="1"/>
      <c r="E30" s="23">
        <v>10</v>
      </c>
      <c r="F30" s="10" t="str">
        <f>IFERROR(VLOOKUP(E30,tab_preco[],2,FALSE),"")</f>
        <v>Placa Video</v>
      </c>
      <c r="G30" s="10">
        <v>1</v>
      </c>
      <c r="H30" s="6">
        <f>IFERROR(VLOOKUP(E30,tab_preco[],3,FALSE),"")</f>
        <v>2500</v>
      </c>
      <c r="I30" s="11">
        <f t="shared" si="3"/>
        <v>2500</v>
      </c>
    </row>
    <row r="31" spans="1:9" x14ac:dyDescent="0.35">
      <c r="A31" s="22">
        <v>4</v>
      </c>
      <c r="B31" s="17" t="s">
        <v>18</v>
      </c>
      <c r="C31" s="18">
        <v>450</v>
      </c>
      <c r="D31" s="1"/>
      <c r="E31" s="23">
        <v>4</v>
      </c>
      <c r="F31" s="10" t="str">
        <f>IFERROR(VLOOKUP(E31,tab_preco[],2,FALSE),"")</f>
        <v>HD externo 2 TB</v>
      </c>
      <c r="G31" s="10">
        <v>6</v>
      </c>
      <c r="H31" s="6">
        <f>IFERROR(VLOOKUP(E31,tab_preco[],3,FALSE),"")</f>
        <v>450</v>
      </c>
      <c r="I31" s="11">
        <f t="shared" si="3"/>
        <v>2700</v>
      </c>
    </row>
    <row r="32" spans="1:9" x14ac:dyDescent="0.35">
      <c r="A32" s="22">
        <v>5</v>
      </c>
      <c r="B32" s="17" t="s">
        <v>21</v>
      </c>
      <c r="C32" s="18">
        <v>200</v>
      </c>
      <c r="D32" s="1"/>
      <c r="E32" s="23">
        <v>12</v>
      </c>
      <c r="F32" s="10" t="str">
        <f>IFERROR(VLOOKUP(E32,tab_preco[],2,FALSE),"")</f>
        <v>HD SSD</v>
      </c>
      <c r="G32" s="10">
        <v>6</v>
      </c>
      <c r="H32" s="6">
        <f>IFERROR(VLOOKUP(E32,tab_preco[],3,FALSE),"")</f>
        <v>450</v>
      </c>
      <c r="I32" s="11">
        <f t="shared" si="3"/>
        <v>2700</v>
      </c>
    </row>
    <row r="33" spans="1:9" x14ac:dyDescent="0.35">
      <c r="A33" s="22">
        <v>6</v>
      </c>
      <c r="B33" s="17" t="s">
        <v>28</v>
      </c>
      <c r="C33" s="18">
        <v>150</v>
      </c>
      <c r="D33" s="1"/>
      <c r="E33" s="23">
        <v>2</v>
      </c>
      <c r="F33" s="10" t="str">
        <f>IFERROR(VLOOKUP(E33,tab_preco[],2,FALSE),"")</f>
        <v>Teclado S/ Fio</v>
      </c>
      <c r="G33" s="10">
        <v>6</v>
      </c>
      <c r="H33" s="6">
        <f>IFERROR(VLOOKUP(E33,tab_preco[],3,FALSE),"")</f>
        <v>79</v>
      </c>
      <c r="I33" s="11">
        <f t="shared" si="3"/>
        <v>474</v>
      </c>
    </row>
    <row r="34" spans="1:9" x14ac:dyDescent="0.35">
      <c r="A34" s="22">
        <v>7</v>
      </c>
      <c r="B34" s="17" t="s">
        <v>24</v>
      </c>
      <c r="C34" s="18">
        <v>125</v>
      </c>
      <c r="D34" s="1"/>
      <c r="E34" s="23">
        <v>1</v>
      </c>
      <c r="F34" s="10" t="str">
        <f>IFERROR(VLOOKUP(E34,tab_preco[],2,FALSE),"")</f>
        <v>Mouse S/Fio</v>
      </c>
      <c r="G34" s="10">
        <v>6</v>
      </c>
      <c r="H34" s="6">
        <f>IFERROR(VLOOKUP(E34,tab_preco[],3,FALSE),"")</f>
        <v>49</v>
      </c>
      <c r="I34" s="11">
        <f t="shared" si="3"/>
        <v>294</v>
      </c>
    </row>
    <row r="35" spans="1:9" x14ac:dyDescent="0.35">
      <c r="A35" s="22">
        <v>8</v>
      </c>
      <c r="B35" s="17" t="s">
        <v>25</v>
      </c>
      <c r="C35" s="18">
        <v>900</v>
      </c>
      <c r="D35" s="1"/>
      <c r="E35" s="23">
        <v>11</v>
      </c>
      <c r="F35" s="10" t="str">
        <f>IFERROR(VLOOKUP(E35,tab_preco[],2,FALSE),"")</f>
        <v>Memoria</v>
      </c>
      <c r="G35" s="10">
        <v>7</v>
      </c>
      <c r="H35" s="6">
        <f>IFERROR(VLOOKUP(E35,tab_preco[],3,FALSE),"")</f>
        <v>350</v>
      </c>
      <c r="I35" s="11">
        <f t="shared" si="3"/>
        <v>2450</v>
      </c>
    </row>
    <row r="36" spans="1:9" x14ac:dyDescent="0.35">
      <c r="A36" s="22">
        <v>9</v>
      </c>
      <c r="B36" s="17" t="s">
        <v>26</v>
      </c>
      <c r="C36" s="18">
        <v>1900</v>
      </c>
      <c r="D36" s="1"/>
      <c r="E36" s="23">
        <v>7</v>
      </c>
      <c r="F36" s="10" t="str">
        <f>IFERROR(VLOOKUP(E36,tab_preco[],2,FALSE),"")</f>
        <v>Estabilizador</v>
      </c>
      <c r="G36" s="10">
        <v>7</v>
      </c>
      <c r="H36" s="6">
        <f>IFERROR(VLOOKUP(E36,tab_preco[],3,FALSE),"")</f>
        <v>125</v>
      </c>
      <c r="I36" s="11">
        <f t="shared" si="3"/>
        <v>875</v>
      </c>
    </row>
    <row r="37" spans="1:9" x14ac:dyDescent="0.35">
      <c r="A37" s="22">
        <v>10</v>
      </c>
      <c r="B37" s="17" t="s">
        <v>27</v>
      </c>
      <c r="C37" s="18">
        <v>2500</v>
      </c>
      <c r="D37" s="1"/>
      <c r="E37" s="23">
        <v>6</v>
      </c>
      <c r="F37" s="10" t="str">
        <f>IFERROR(VLOOKUP(E37,tab_preco[],2,FALSE),"")</f>
        <v>Placa de Rede</v>
      </c>
      <c r="G37" s="10">
        <v>7</v>
      </c>
      <c r="H37" s="6">
        <f>IFERROR(VLOOKUP(E37,tab_preco[],3,FALSE),"")</f>
        <v>150</v>
      </c>
      <c r="I37" s="11">
        <f t="shared" si="3"/>
        <v>1050</v>
      </c>
    </row>
    <row r="38" spans="1:9" x14ac:dyDescent="0.35">
      <c r="A38" s="22">
        <v>11</v>
      </c>
      <c r="B38" s="17" t="s">
        <v>29</v>
      </c>
      <c r="C38" s="18">
        <v>350</v>
      </c>
      <c r="D38" s="1"/>
      <c r="E38" s="23">
        <v>10</v>
      </c>
      <c r="F38" s="10" t="str">
        <f>IFERROR(VLOOKUP(E38,tab_preco[],2,FALSE),"")</f>
        <v>Placa Video</v>
      </c>
      <c r="G38" s="10"/>
      <c r="H38" s="6">
        <f>IFERROR(VLOOKUP(E38,tab_preco[],3,FALSE),"")</f>
        <v>2500</v>
      </c>
      <c r="I38" s="11">
        <f t="shared" si="3"/>
        <v>0</v>
      </c>
    </row>
    <row r="39" spans="1:9" x14ac:dyDescent="0.35">
      <c r="A39" s="22">
        <v>12</v>
      </c>
      <c r="B39" s="17" t="s">
        <v>30</v>
      </c>
      <c r="C39" s="18">
        <v>450</v>
      </c>
      <c r="D39" s="1"/>
      <c r="E39" s="23">
        <v>6</v>
      </c>
      <c r="F39" s="10" t="str">
        <f>IFERROR(VLOOKUP(E39,tab_preco[],2,FALSE),"")</f>
        <v>Placa de Rede</v>
      </c>
      <c r="G39" s="10">
        <v>9</v>
      </c>
      <c r="H39" s="6">
        <f>IFERROR(VLOOKUP(E39,tab_preco[],3,FALSE),"")</f>
        <v>150</v>
      </c>
      <c r="I39" s="11">
        <f t="shared" si="3"/>
        <v>1350</v>
      </c>
    </row>
    <row r="40" spans="1:9" x14ac:dyDescent="0.35">
      <c r="A40" s="8"/>
      <c r="B40" s="7"/>
      <c r="C40" s="7"/>
      <c r="D40" s="1"/>
      <c r="E40" s="27" t="s">
        <v>23</v>
      </c>
      <c r="F40" s="28"/>
      <c r="G40" s="28"/>
      <c r="H40" s="29"/>
      <c r="I40" s="12">
        <f>SUM(I28:I39)</f>
        <v>15551</v>
      </c>
    </row>
    <row r="41" spans="1:9" ht="8.25" customHeight="1" x14ac:dyDescent="0.35"/>
  </sheetData>
  <mergeCells count="18">
    <mergeCell ref="A1:I1"/>
    <mergeCell ref="A2:I2"/>
    <mergeCell ref="A3:I3"/>
    <mergeCell ref="A4:I4"/>
    <mergeCell ref="A5:B5"/>
    <mergeCell ref="A6:B6"/>
    <mergeCell ref="A7:B7"/>
    <mergeCell ref="A8:B8"/>
    <mergeCell ref="C5:I5"/>
    <mergeCell ref="C6:I6"/>
    <mergeCell ref="C7:I7"/>
    <mergeCell ref="C8:I8"/>
    <mergeCell ref="A26:C26"/>
    <mergeCell ref="E26:I26"/>
    <mergeCell ref="E40:H40"/>
    <mergeCell ref="A10:C10"/>
    <mergeCell ref="E10:I10"/>
    <mergeCell ref="E24:H24"/>
  </mergeCells>
  <dataValidations count="2">
    <dataValidation type="list" allowBlank="1" showInputMessage="1" showErrorMessage="1" sqref="E12:E23" xr:uid="{00000000-0002-0000-0000-000000000000}">
      <formula1>$A$12:$A$23</formula1>
    </dataValidation>
    <dataValidation type="list" allowBlank="1" showInputMessage="1" showErrorMessage="1" sqref="E28:E39" xr:uid="{00000000-0002-0000-0000-000001000000}">
      <formula1>$A$28:$A$39</formula1>
    </dataValidation>
  </dataValidations>
  <pageMargins left="0.511811024" right="0.511811024" top="0.78740157499999996" bottom="0.78740157499999996" header="0.31496062000000002" footer="0.31496062000000002"/>
  <pageSetup paperSize="9"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499984740745262"/>
  </sheetPr>
  <dimension ref="A1:H19"/>
  <sheetViews>
    <sheetView showGridLines="0" tabSelected="1" zoomScale="145" zoomScaleNormal="145" workbookViewId="0">
      <selection activeCell="E5" sqref="E5"/>
    </sheetView>
  </sheetViews>
  <sheetFormatPr defaultColWidth="0" defaultRowHeight="14.5" zeroHeight="1" x14ac:dyDescent="0.35"/>
  <cols>
    <col min="1" max="1" width="1.6328125" customWidth="1"/>
    <col min="2" max="2" width="9.08984375" customWidth="1"/>
    <col min="3" max="3" width="39" customWidth="1"/>
    <col min="4" max="4" width="9.08984375" customWidth="1"/>
    <col min="5" max="5" width="11.6328125" bestFit="1" customWidth="1"/>
    <col min="6" max="6" width="12.453125" customWidth="1"/>
    <col min="7" max="7" width="2.6328125" customWidth="1"/>
    <col min="8" max="8" width="0" hidden="1" customWidth="1"/>
    <col min="9" max="16384" width="9.08984375" hidden="1"/>
  </cols>
  <sheetData>
    <row r="1" spans="2:6" ht="6.75" customHeight="1" x14ac:dyDescent="0.35"/>
    <row r="2" spans="2:6" x14ac:dyDescent="0.35">
      <c r="B2" s="37" t="s">
        <v>37</v>
      </c>
      <c r="C2" s="37"/>
      <c r="D2" s="37"/>
      <c r="E2" s="37"/>
      <c r="F2" s="37"/>
    </row>
    <row r="3" spans="2:6" x14ac:dyDescent="0.35">
      <c r="B3" s="4" t="s">
        <v>14</v>
      </c>
      <c r="C3" s="4" t="s">
        <v>0</v>
      </c>
      <c r="D3" s="4" t="s">
        <v>13</v>
      </c>
      <c r="E3" s="4" t="s">
        <v>19</v>
      </c>
      <c r="F3" s="4" t="s">
        <v>20</v>
      </c>
    </row>
    <row r="4" spans="2:6" x14ac:dyDescent="0.35">
      <c r="B4" s="23">
        <v>3</v>
      </c>
      <c r="C4" s="5" t="str">
        <f>IFERROR(VLOOKUP(B4,Tabela!$A$11:$C$23,2,FALSE),"")</f>
        <v>Monitor 20"</v>
      </c>
      <c r="D4" s="10">
        <v>2</v>
      </c>
      <c r="E4" s="6">
        <f>IFERROR(VLOOKUP(B4,Tabela!$A$11:$C$23,3,FALSE),"")</f>
        <v>750</v>
      </c>
      <c r="F4" s="11">
        <f>IF(D4="","",D4*E4)</f>
        <v>1500</v>
      </c>
    </row>
    <row r="5" spans="2:6" x14ac:dyDescent="0.35">
      <c r="B5" s="23">
        <v>5</v>
      </c>
      <c r="C5" s="5" t="str">
        <f>IFERROR(VLOOKUP(B5,Tabela!$A$11:$C$23,2,FALSE),"")</f>
        <v>Gabinete</v>
      </c>
      <c r="D5" s="10">
        <v>3</v>
      </c>
      <c r="E5" s="6">
        <f>IFERROR(VLOOKUP(B5,Tabela!$A$11:$C$23,3,FALSE),"")</f>
        <v>200</v>
      </c>
      <c r="F5" s="11">
        <f t="shared" ref="F5:F15" si="0">IF(D5="","",D5*E5)</f>
        <v>600</v>
      </c>
    </row>
    <row r="6" spans="2:6" x14ac:dyDescent="0.35">
      <c r="B6" s="23"/>
      <c r="C6" s="5" t="str">
        <f>IFERROR(VLOOKUP(B6,Tabela!$A$11:$C$23,2,FALSE),"")</f>
        <v/>
      </c>
      <c r="D6" s="10"/>
      <c r="E6" s="6" t="str">
        <f>IFERROR(VLOOKUP(B6,Tabela!$A$11:$C$23,3,FALSE),"")</f>
        <v/>
      </c>
      <c r="F6" s="11" t="str">
        <f t="shared" si="0"/>
        <v/>
      </c>
    </row>
    <row r="7" spans="2:6" x14ac:dyDescent="0.35">
      <c r="B7" s="23"/>
      <c r="C7" s="5" t="str">
        <f>IFERROR(VLOOKUP(B7,Tabela!$A$11:$C$23,2,FALSE),"")</f>
        <v/>
      </c>
      <c r="D7" s="10"/>
      <c r="E7" s="6" t="str">
        <f>IFERROR(VLOOKUP(B7,Tabela!$A$11:$C$23,3,FALSE),"")</f>
        <v/>
      </c>
      <c r="F7" s="11" t="str">
        <f t="shared" si="0"/>
        <v/>
      </c>
    </row>
    <row r="8" spans="2:6" x14ac:dyDescent="0.35">
      <c r="B8" s="23"/>
      <c r="C8" s="5" t="str">
        <f>IFERROR(VLOOKUP(B8,Tabela!$A$11:$C$23,2,FALSE),"")</f>
        <v/>
      </c>
      <c r="D8" s="10"/>
      <c r="E8" s="6" t="str">
        <f>IFERROR(VLOOKUP(B8,Tabela!$A$11:$C$23,3,FALSE),"")</f>
        <v/>
      </c>
      <c r="F8" s="11" t="str">
        <f t="shared" si="0"/>
        <v/>
      </c>
    </row>
    <row r="9" spans="2:6" x14ac:dyDescent="0.35">
      <c r="B9" s="23"/>
      <c r="C9" s="5" t="str">
        <f>IFERROR(VLOOKUP(B9,Tabela!$A$11:$C$23,2,FALSE),"")</f>
        <v/>
      </c>
      <c r="D9" s="10"/>
      <c r="E9" s="6" t="str">
        <f>IFERROR(VLOOKUP(B9,Tabela!$A$11:$C$23,3,FALSE),"")</f>
        <v/>
      </c>
      <c r="F9" s="11" t="str">
        <f t="shared" si="0"/>
        <v/>
      </c>
    </row>
    <row r="10" spans="2:6" x14ac:dyDescent="0.35">
      <c r="B10" s="23"/>
      <c r="C10" s="5" t="str">
        <f>IFERROR(VLOOKUP(B10,Tabela!$A$11:$C$23,2,FALSE),"")</f>
        <v/>
      </c>
      <c r="D10" s="10"/>
      <c r="E10" s="6" t="str">
        <f>IFERROR(VLOOKUP(B10,Tabela!$A$11:$C$23,3,FALSE),"")</f>
        <v/>
      </c>
      <c r="F10" s="11" t="str">
        <f t="shared" si="0"/>
        <v/>
      </c>
    </row>
    <row r="11" spans="2:6" x14ac:dyDescent="0.35">
      <c r="B11" s="23"/>
      <c r="C11" s="5" t="str">
        <f>IFERROR(VLOOKUP(B11,Tabela!$A$11:$C$23,2,FALSE),"")</f>
        <v/>
      </c>
      <c r="D11" s="10"/>
      <c r="E11" s="6" t="str">
        <f>IFERROR(VLOOKUP(B11,Tabela!$A$11:$C$23,3,FALSE),"")</f>
        <v/>
      </c>
      <c r="F11" s="11" t="str">
        <f t="shared" si="0"/>
        <v/>
      </c>
    </row>
    <row r="12" spans="2:6" x14ac:dyDescent="0.35">
      <c r="B12" s="23"/>
      <c r="C12" s="5" t="str">
        <f>IFERROR(VLOOKUP(B12,Tabela!$A$11:$C$23,2,FALSE),"")</f>
        <v/>
      </c>
      <c r="D12" s="10"/>
      <c r="E12" s="6" t="str">
        <f>IFERROR(VLOOKUP(B12,Tabela!$A$11:$C$23,3,FALSE),"")</f>
        <v/>
      </c>
      <c r="F12" s="11" t="str">
        <f t="shared" si="0"/>
        <v/>
      </c>
    </row>
    <row r="13" spans="2:6" x14ac:dyDescent="0.35">
      <c r="B13" s="23"/>
      <c r="C13" s="5" t="str">
        <f>IFERROR(VLOOKUP(B13,Tabela!$A$11:$C$23,2,FALSE),"")</f>
        <v/>
      </c>
      <c r="D13" s="10"/>
      <c r="E13" s="6" t="str">
        <f>IFERROR(VLOOKUP(B13,Tabela!$A$11:$C$23,3,FALSE),"")</f>
        <v/>
      </c>
      <c r="F13" s="11" t="str">
        <f t="shared" si="0"/>
        <v/>
      </c>
    </row>
    <row r="14" spans="2:6" x14ac:dyDescent="0.35">
      <c r="B14" s="23"/>
      <c r="C14" s="5" t="str">
        <f>IFERROR(VLOOKUP(B14,Tabela!$A$11:$C$23,2,FALSE),"")</f>
        <v/>
      </c>
      <c r="D14" s="10"/>
      <c r="E14" s="6" t="str">
        <f>IFERROR(VLOOKUP(B14,Tabela!$A$11:$C$23,3,FALSE),"")</f>
        <v/>
      </c>
      <c r="F14" s="11" t="str">
        <f t="shared" si="0"/>
        <v/>
      </c>
    </row>
    <row r="15" spans="2:6" x14ac:dyDescent="0.35">
      <c r="B15" s="23"/>
      <c r="C15" s="5" t="str">
        <f>IFERROR(VLOOKUP(B15,Tabela!$A$11:$C$23,2,FALSE),"")</f>
        <v/>
      </c>
      <c r="D15" s="10"/>
      <c r="E15" s="6" t="str">
        <f>IFERROR(VLOOKUP(B15,Tabela!$A$11:$C$23,3,FALSE),"")</f>
        <v/>
      </c>
      <c r="F15" s="11" t="str">
        <f t="shared" si="0"/>
        <v/>
      </c>
    </row>
    <row r="16" spans="2:6" x14ac:dyDescent="0.35">
      <c r="B16" s="38" t="s">
        <v>31</v>
      </c>
      <c r="C16" s="39"/>
      <c r="D16" s="39"/>
      <c r="E16" s="40"/>
      <c r="F16" s="12">
        <f>SUM(F4:F15)</f>
        <v>2100</v>
      </c>
    </row>
    <row r="17" spans="3:3" x14ac:dyDescent="0.35"/>
    <row r="18" spans="3:3" x14ac:dyDescent="0.35">
      <c r="C18" s="21" t="s">
        <v>32</v>
      </c>
    </row>
    <row r="19" spans="3:3" x14ac:dyDescent="0.35"/>
  </sheetData>
  <mergeCells count="2">
    <mergeCell ref="B2:F2"/>
    <mergeCell ref="B16:E16"/>
  </mergeCells>
  <pageMargins left="0.511811024" right="0.511811024" top="0.78740157499999996" bottom="0.78740157499999996" header="0.31496062000000002" footer="0.3149606200000000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Tabela!$A$12:$A$23</xm:f>
          </x14:formula1>
          <xm:sqref>B4:B15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H20"/>
  <sheetViews>
    <sheetView showGridLines="0" zoomScale="130" zoomScaleNormal="130" workbookViewId="0">
      <selection activeCell="E4" sqref="E4"/>
    </sheetView>
  </sheetViews>
  <sheetFormatPr defaultColWidth="0" defaultRowHeight="14.5" zeroHeight="1" x14ac:dyDescent="0.35"/>
  <cols>
    <col min="1" max="1" width="1.6328125" style="2" customWidth="1"/>
    <col min="2" max="2" width="9.08984375" style="2" customWidth="1"/>
    <col min="3" max="3" width="39" style="2" customWidth="1"/>
    <col min="4" max="4" width="9.08984375" style="2" customWidth="1"/>
    <col min="5" max="5" width="11.6328125" style="2" bestFit="1" customWidth="1"/>
    <col min="6" max="6" width="12.453125" style="2" customWidth="1"/>
    <col min="7" max="7" width="2.6328125" style="2" customWidth="1"/>
    <col min="8" max="8" width="0" style="2" hidden="1" customWidth="1"/>
    <col min="9" max="16384" width="9.08984375" style="2" hidden="1"/>
  </cols>
  <sheetData>
    <row r="1" spans="2:6" x14ac:dyDescent="0.35"/>
    <row r="2" spans="2:6" x14ac:dyDescent="0.35">
      <c r="B2" s="37" t="s">
        <v>38</v>
      </c>
      <c r="C2" s="37"/>
      <c r="D2" s="37"/>
      <c r="E2" s="37"/>
      <c r="F2" s="37"/>
    </row>
    <row r="3" spans="2:6" x14ac:dyDescent="0.35">
      <c r="B3" s="4" t="s">
        <v>14</v>
      </c>
      <c r="C3" s="4" t="s">
        <v>0</v>
      </c>
      <c r="D3" s="4" t="s">
        <v>13</v>
      </c>
      <c r="E3" s="4" t="s">
        <v>19</v>
      </c>
      <c r="F3" s="4" t="s">
        <v>20</v>
      </c>
    </row>
    <row r="4" spans="2:6" x14ac:dyDescent="0.35">
      <c r="B4" s="23">
        <v>5</v>
      </c>
      <c r="C4" s="5" t="str">
        <f>IFERROR(VLOOKUP(B4,tab_preco[],2,FALSE),"")</f>
        <v>Gabinete</v>
      </c>
      <c r="D4" s="10">
        <v>2</v>
      </c>
      <c r="E4" s="6">
        <f>IFERROR(VLOOKUP(B4,tab_preco[],3,FALSE),"")</f>
        <v>200</v>
      </c>
      <c r="F4" s="11">
        <f>IF(D4="","",D4*E4)</f>
        <v>400</v>
      </c>
    </row>
    <row r="5" spans="2:6" x14ac:dyDescent="0.35">
      <c r="B5" s="23">
        <v>7</v>
      </c>
      <c r="C5" s="5" t="str">
        <f>IFERROR(VLOOKUP(B5,tab_preco[],2,FALSE),"")</f>
        <v>Estabilizador</v>
      </c>
      <c r="D5" s="10">
        <v>4</v>
      </c>
      <c r="E5" s="6">
        <f>IFERROR(VLOOKUP(B5,tab_preco[],3,FALSE),"")</f>
        <v>125</v>
      </c>
      <c r="F5" s="11">
        <f t="shared" ref="F5:F15" si="0">IF(D5="","",D5*E5)</f>
        <v>500</v>
      </c>
    </row>
    <row r="6" spans="2:6" x14ac:dyDescent="0.35">
      <c r="B6" s="23"/>
      <c r="C6" s="5" t="str">
        <f>IFERROR(VLOOKUP(B6,tab_preco[],2,FALSE),"")</f>
        <v/>
      </c>
      <c r="D6" s="10"/>
      <c r="E6" s="6" t="str">
        <f>IFERROR(VLOOKUP(B6,tab_preco[],3,FALSE),"")</f>
        <v/>
      </c>
      <c r="F6" s="11" t="str">
        <f t="shared" si="0"/>
        <v/>
      </c>
    </row>
    <row r="7" spans="2:6" x14ac:dyDescent="0.35">
      <c r="B7" s="23"/>
      <c r="C7" s="5" t="str">
        <f>IFERROR(VLOOKUP(B7,tab_preco[],2,FALSE),"")</f>
        <v/>
      </c>
      <c r="D7" s="10"/>
      <c r="E7" s="6" t="str">
        <f>IFERROR(VLOOKUP(B7,tab_preco[],3,FALSE),"")</f>
        <v/>
      </c>
      <c r="F7" s="11" t="str">
        <f t="shared" si="0"/>
        <v/>
      </c>
    </row>
    <row r="8" spans="2:6" x14ac:dyDescent="0.35">
      <c r="B8" s="23"/>
      <c r="C8" s="5" t="str">
        <f>IFERROR(VLOOKUP(B8,tab_preco[],2,FALSE),"")</f>
        <v/>
      </c>
      <c r="D8" s="10"/>
      <c r="E8" s="6" t="str">
        <f>IFERROR(VLOOKUP(B8,tab_preco[],3,FALSE),"")</f>
        <v/>
      </c>
      <c r="F8" s="11" t="str">
        <f t="shared" si="0"/>
        <v/>
      </c>
    </row>
    <row r="9" spans="2:6" x14ac:dyDescent="0.35">
      <c r="B9" s="23"/>
      <c r="C9" s="5" t="str">
        <f>IFERROR(VLOOKUP(B9,tab_preco[],2,FALSE),"")</f>
        <v/>
      </c>
      <c r="D9" s="10"/>
      <c r="E9" s="6" t="str">
        <f>IFERROR(VLOOKUP(B9,tab_preco[],3,FALSE),"")</f>
        <v/>
      </c>
      <c r="F9" s="11" t="str">
        <f t="shared" si="0"/>
        <v/>
      </c>
    </row>
    <row r="10" spans="2:6" x14ac:dyDescent="0.35">
      <c r="B10" s="23"/>
      <c r="C10" s="5" t="str">
        <f>IFERROR(VLOOKUP(B10,tab_preco[],2,FALSE),"")</f>
        <v/>
      </c>
      <c r="D10" s="10"/>
      <c r="E10" s="6" t="str">
        <f>IFERROR(VLOOKUP(B10,tab_preco[],3,FALSE),"")</f>
        <v/>
      </c>
      <c r="F10" s="11" t="str">
        <f t="shared" si="0"/>
        <v/>
      </c>
    </row>
    <row r="11" spans="2:6" x14ac:dyDescent="0.35">
      <c r="B11" s="23"/>
      <c r="C11" s="5" t="str">
        <f>IFERROR(VLOOKUP(B11,tab_preco[],2,FALSE),"")</f>
        <v/>
      </c>
      <c r="D11" s="10"/>
      <c r="E11" s="6" t="str">
        <f>IFERROR(VLOOKUP(B11,tab_preco[],3,FALSE),"")</f>
        <v/>
      </c>
      <c r="F11" s="11" t="str">
        <f t="shared" si="0"/>
        <v/>
      </c>
    </row>
    <row r="12" spans="2:6" x14ac:dyDescent="0.35">
      <c r="B12" s="23"/>
      <c r="C12" s="5" t="str">
        <f>IFERROR(VLOOKUP(B12,tab_preco[],2,FALSE),"")</f>
        <v/>
      </c>
      <c r="D12" s="10"/>
      <c r="E12" s="6" t="str">
        <f>IFERROR(VLOOKUP(B12,tab_preco[],3,FALSE),"")</f>
        <v/>
      </c>
      <c r="F12" s="11" t="str">
        <f t="shared" si="0"/>
        <v/>
      </c>
    </row>
    <row r="13" spans="2:6" x14ac:dyDescent="0.35">
      <c r="B13" s="23"/>
      <c r="C13" s="5" t="str">
        <f>IFERROR(VLOOKUP(B13,tab_preco[],2,FALSE),"")</f>
        <v/>
      </c>
      <c r="D13" s="10"/>
      <c r="E13" s="6" t="str">
        <f>IFERROR(VLOOKUP(B13,tab_preco[],3,FALSE),"")</f>
        <v/>
      </c>
      <c r="F13" s="11" t="str">
        <f t="shared" si="0"/>
        <v/>
      </c>
    </row>
    <row r="14" spans="2:6" x14ac:dyDescent="0.35">
      <c r="B14" s="23"/>
      <c r="C14" s="5" t="str">
        <f>IFERROR(VLOOKUP(B14,tab_preco[],2,FALSE),"")</f>
        <v/>
      </c>
      <c r="D14" s="10"/>
      <c r="E14" s="6" t="str">
        <f>IFERROR(VLOOKUP(B14,tab_preco[],3,FALSE),"")</f>
        <v/>
      </c>
      <c r="F14" s="11" t="str">
        <f t="shared" si="0"/>
        <v/>
      </c>
    </row>
    <row r="15" spans="2:6" x14ac:dyDescent="0.35">
      <c r="B15" s="23"/>
      <c r="C15" s="5" t="str">
        <f>IFERROR(VLOOKUP(B15,tab_preco[],2,FALSE),"")</f>
        <v/>
      </c>
      <c r="D15" s="10"/>
      <c r="E15" s="6" t="str">
        <f>IFERROR(VLOOKUP(B15,tab_preco[],3,FALSE),"")</f>
        <v/>
      </c>
      <c r="F15" s="11" t="str">
        <f t="shared" si="0"/>
        <v/>
      </c>
    </row>
    <row r="16" spans="2:6" x14ac:dyDescent="0.35">
      <c r="B16" s="38" t="s">
        <v>31</v>
      </c>
      <c r="C16" s="39"/>
      <c r="D16" s="39"/>
      <c r="E16" s="40"/>
      <c r="F16" s="12">
        <f>SUM(F4:F15)</f>
        <v>900</v>
      </c>
    </row>
    <row r="17" spans="3:3" x14ac:dyDescent="0.35"/>
    <row r="18" spans="3:3" x14ac:dyDescent="0.35">
      <c r="C18" s="21" t="s">
        <v>33</v>
      </c>
    </row>
    <row r="19" spans="3:3" x14ac:dyDescent="0.35">
      <c r="C19" s="2" t="s">
        <v>34</v>
      </c>
    </row>
    <row r="20" spans="3:3" x14ac:dyDescent="0.35"/>
  </sheetData>
  <mergeCells count="2">
    <mergeCell ref="B2:F2"/>
    <mergeCell ref="B16:E16"/>
  </mergeCells>
  <pageMargins left="0.511811024" right="0.511811024" top="0.78740157499999996" bottom="0.78740157499999996" header="0.31496062000000002" footer="0.3149606200000000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Tabela!$A$28:$A$39</xm:f>
          </x14:formula1>
          <xm:sqref>B4:B15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T n I s T V l Y 3 q 2 n A A A A + A A A A B I A H A B D b 2 5 m a W c v U G F j a 2 F n Z S 5 4 b W w g o h g A K K A U A A A A A A A A A A A A A A A A A A A A A A A A A A A A h Y 9 B D o I w F A W v Q r q n n 6 I S J Z + S 6 F Y S o 4 l x 2 5 Q K j V A I F O F u L j y S V 5 B E U X c u 3 2 Q W 8 x 6 3 O 8 Z D W T h X 1 b S 6 M h F h 1 C O O M r J K t c k i 0 t m z u y Q x x 5 2 Q F 5 E p Z 5 R N G w 5 t G p H c 2 j o E 6 P u e 9 j N a N R n 4 n s f g l G w P M l e l I B 9 Z / 5 d d b V o r j F S E 4 / E V w 3 0 a M L p g K 5 / O A 4 Y w Y U y 0 + S r + W E w 9 h B + I m 6 6 w X a N 4 b d 3 1 H m G a C O 8 X / A l Q S w M E F A A C A A g A T n I s T 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5 y L E 0 o i k e 4 D g A A A B E A A A A T A B w A R m 9 y b X V s Y X M v U 2 V j d G l v b j E u b S C i G A A o o B Q A A A A A A A A A A A A A A A A A A A A A A A A A A A A r T k 0 u y c z P U w i G 0 I b W A F B L A Q I t A B Q A A g A I A E 5 y L E 1 Z W N 6 t p w A A A P g A A A A S A A A A A A A A A A A A A A A A A A A A A A B D b 2 5 m a W c v U G F j a 2 F n Z S 5 4 b W x Q S w E C L Q A U A A I A C A B O c i x N D 8 r p q 6 Q A A A D p A A A A E w A A A A A A A A A A A A A A A A D z A A A A W 0 N v b n R l b n R f V H l w Z X N d L n h t b F B L A Q I t A B Q A A g A I A E 5 y L E 0 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q 9 c i h 7 k 2 v S q Q X 9 O / A c a B p A A A A A A I A A A A A A B B m A A A A A Q A A I A A A A K f Q U 3 j T f 8 c o e d J 5 Z W f T o M S K X 4 o / Q R Z w 8 6 s h f l n 9 i O y g A A A A A A 6 A A A A A A g A A I A A A A E y n E C V 7 E T T e f a z O 1 e K m q x V A S 2 t k C 5 5 m L W z n z O 6 I w O s 4 U A A A A E 2 M Q e I 1 l t 4 h X w L m B A k i V 6 w 9 M d 7 f Y h + + z M S K L X f r k M w r + y g b A X y 7 a 6 r I L E / q + C G L b 5 s r U Q 7 2 M t E n S r W h V K / 6 i 2 s 8 Q 2 x u 1 Z + r u U U C D X R c i I h j Q A A A A O y G r N R 0 l O X W N 2 s z B I y 7 Q 0 u + Q S / D 8 P b 3 3 h r M w U j E I 6 B w h D t P 0 W 3 m t / q N T h + 3 Q l K F U 2 R n n C h H v 1 Y W y s q A x K W L / v 8 = < / D a t a M a s h u p > 
</file>

<file path=customXml/itemProps1.xml><?xml version="1.0" encoding="utf-8"?>
<ds:datastoreItem xmlns:ds="http://schemas.openxmlformats.org/officeDocument/2006/customXml" ds:itemID="{F20EC0D4-5748-4C9B-88F8-61FB7928332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Planilhas</vt:lpstr>
      </vt:variant>
      <vt:variant>
        <vt:i4>3</vt:i4>
      </vt:variant>
      <vt:variant>
        <vt:lpstr>Intervalos Nomeados</vt:lpstr>
      </vt:variant>
      <vt:variant>
        <vt:i4>1</vt:i4>
      </vt:variant>
    </vt:vector>
  </HeadingPairs>
  <TitlesOfParts>
    <vt:vector size="4" baseType="lpstr">
      <vt:lpstr>Tabela</vt:lpstr>
      <vt:lpstr>Orcamento1</vt:lpstr>
      <vt:lpstr>Orcamento2</vt:lpstr>
      <vt:lpstr>Pesquisa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francis.franquini@br.bosch.com</dc:creator>
  <cp:lastModifiedBy>ETS-EngineeringTechnicalSchool BOT-ResearchDevelopment</cp:lastModifiedBy>
  <dcterms:created xsi:type="dcterms:W3CDTF">2018-07-18T18:01:29Z</dcterms:created>
  <dcterms:modified xsi:type="dcterms:W3CDTF">2025-04-16T11:30:04Z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00206b4b-c6a9-4ec2-9c56-bd7216dc6b31</vt:lpwstr>
  </property>
</Properties>
</file>