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\_Study\Методы принятия решений\2\Code\"/>
    </mc:Choice>
  </mc:AlternateContent>
  <bookViews>
    <workbookView xWindow="0" yWindow="0" windowWidth="20490" windowHeight="7665"/>
  </bookViews>
  <sheets>
    <sheet name="Input" sheetId="1" r:id="rId1"/>
    <sheet name="Resul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1" l="1"/>
  <c r="X27" i="1"/>
  <c r="W27" i="1"/>
  <c r="V27" i="1"/>
  <c r="X26" i="1"/>
  <c r="W26" i="1"/>
  <c r="V26" i="1"/>
  <c r="W25" i="1"/>
  <c r="V25" i="1"/>
  <c r="V24" i="1"/>
  <c r="N27" i="1"/>
  <c r="M27" i="1"/>
  <c r="L27" i="1"/>
  <c r="K27" i="1"/>
  <c r="M26" i="1"/>
  <c r="L26" i="1"/>
  <c r="K26" i="1"/>
  <c r="L25" i="1"/>
  <c r="K25" i="1"/>
  <c r="K24" i="1"/>
  <c r="N17" i="1"/>
  <c r="M17" i="1"/>
  <c r="L17" i="1"/>
  <c r="K17" i="1"/>
  <c r="M16" i="1"/>
  <c r="L16" i="1"/>
  <c r="K16" i="1"/>
  <c r="L15" i="1"/>
  <c r="K15" i="1"/>
  <c r="K14" i="1"/>
  <c r="Y17" i="1"/>
  <c r="X17" i="1"/>
  <c r="W17" i="1"/>
  <c r="V17" i="1"/>
  <c r="X16" i="1"/>
  <c r="W16" i="1"/>
  <c r="V16" i="1"/>
  <c r="W15" i="1"/>
  <c r="V15" i="1"/>
  <c r="V14" i="1"/>
  <c r="Y7" i="1"/>
  <c r="X7" i="1"/>
  <c r="X6" i="1"/>
  <c r="W7" i="1"/>
  <c r="W6" i="1"/>
  <c r="W5" i="1"/>
  <c r="V7" i="1"/>
  <c r="V6" i="1"/>
  <c r="V5" i="1"/>
  <c r="V4" i="1"/>
  <c r="O28" i="1" l="1"/>
  <c r="N28" i="1"/>
  <c r="M28" i="1"/>
  <c r="P27" i="1"/>
  <c r="P26" i="1"/>
  <c r="L28" i="1"/>
  <c r="P25" i="1"/>
  <c r="K28" i="1"/>
  <c r="P23" i="1"/>
  <c r="Z28" i="1"/>
  <c r="Y28" i="1"/>
  <c r="X28" i="1"/>
  <c r="AA27" i="1"/>
  <c r="AA26" i="1"/>
  <c r="W28" i="1"/>
  <c r="AA25" i="1"/>
  <c r="V28" i="1"/>
  <c r="AA23" i="1"/>
  <c r="Z18" i="1"/>
  <c r="Y18" i="1"/>
  <c r="X18" i="1"/>
  <c r="AA17" i="1"/>
  <c r="AA16" i="1"/>
  <c r="W18" i="1"/>
  <c r="AA15" i="1"/>
  <c r="V18" i="1"/>
  <c r="AA13" i="1"/>
  <c r="O18" i="1"/>
  <c r="N18" i="1"/>
  <c r="P17" i="1"/>
  <c r="M18" i="1"/>
  <c r="P16" i="1"/>
  <c r="L18" i="1"/>
  <c r="P14" i="1"/>
  <c r="P13" i="1"/>
  <c r="Z8" i="1"/>
  <c r="Y8" i="1"/>
  <c r="X8" i="1"/>
  <c r="AA7" i="1"/>
  <c r="AA6" i="1"/>
  <c r="W8" i="1"/>
  <c r="AA5" i="1"/>
  <c r="V8" i="1"/>
  <c r="AA3" i="1"/>
  <c r="K4" i="1"/>
  <c r="L7" i="1"/>
  <c r="N7" i="1"/>
  <c r="N8" i="1" s="1"/>
  <c r="M7" i="1"/>
  <c r="M6" i="1"/>
  <c r="M8" i="1" s="1"/>
  <c r="L6" i="1"/>
  <c r="L5" i="1"/>
  <c r="K7" i="1"/>
  <c r="K6" i="1"/>
  <c r="K5" i="1"/>
  <c r="P5" i="1" s="1"/>
  <c r="O8" i="1"/>
  <c r="P3" i="1"/>
  <c r="L8" i="1" l="1"/>
  <c r="P6" i="1"/>
  <c r="P28" i="1"/>
  <c r="Q26" i="1" s="1"/>
  <c r="P24" i="1"/>
  <c r="AA28" i="1"/>
  <c r="AB26" i="1" s="1"/>
  <c r="AA24" i="1"/>
  <c r="AA18" i="1"/>
  <c r="AB16" i="1" s="1"/>
  <c r="AA14" i="1"/>
  <c r="P15" i="1"/>
  <c r="K18" i="1"/>
  <c r="P18" i="1" s="1"/>
  <c r="Q14" i="1" s="1"/>
  <c r="AA8" i="1"/>
  <c r="AB6" i="1" s="1"/>
  <c r="AA4" i="1"/>
  <c r="P7" i="1"/>
  <c r="K8" i="1"/>
  <c r="P8" i="1" s="1"/>
  <c r="P4" i="1"/>
  <c r="Q17" i="1" l="1"/>
  <c r="Q16" i="1"/>
  <c r="Q25" i="1"/>
  <c r="Q27" i="1"/>
  <c r="Q23" i="1"/>
  <c r="Q24" i="1"/>
  <c r="AB25" i="1"/>
  <c r="AB27" i="1"/>
  <c r="AB23" i="1"/>
  <c r="AB24" i="1"/>
  <c r="AB17" i="1"/>
  <c r="AB14" i="1"/>
  <c r="AB13" i="1"/>
  <c r="AB15" i="1"/>
  <c r="Q13" i="1"/>
  <c r="Q15" i="1"/>
  <c r="AB5" i="1"/>
  <c r="AB7" i="1"/>
  <c r="AB3" i="1"/>
  <c r="AB4" i="1"/>
  <c r="Q6" i="1"/>
  <c r="Q3" i="1"/>
  <c r="Q7" i="1"/>
  <c r="Q5" i="1"/>
  <c r="Q4" i="1"/>
  <c r="Q28" i="1" l="1"/>
  <c r="R26" i="1" s="1"/>
  <c r="E6" i="2" s="1"/>
  <c r="AB28" i="1"/>
  <c r="AC26" i="1" s="1"/>
  <c r="F6" i="2" s="1"/>
  <c r="AC27" i="1"/>
  <c r="F7" i="2" s="1"/>
  <c r="AB18" i="1"/>
  <c r="AC16" i="1" s="1"/>
  <c r="D6" i="2" s="1"/>
  <c r="AC15" i="1"/>
  <c r="D5" i="2" s="1"/>
  <c r="Q18" i="1"/>
  <c r="R15" i="1" s="1"/>
  <c r="C5" i="2" s="1"/>
  <c r="AB8" i="1"/>
  <c r="AC6" i="1" s="1"/>
  <c r="B6" i="2" s="1"/>
  <c r="Q8" i="1"/>
  <c r="R5" i="1" s="1"/>
  <c r="I5" i="2" s="1"/>
  <c r="R13" i="1" l="1"/>
  <c r="C3" i="2" s="1"/>
  <c r="AC24" i="1"/>
  <c r="F4" i="2" s="1"/>
  <c r="AC25" i="1"/>
  <c r="F5" i="2" s="1"/>
  <c r="R24" i="1"/>
  <c r="E4" i="2" s="1"/>
  <c r="R25" i="1"/>
  <c r="E5" i="2" s="1"/>
  <c r="R27" i="1"/>
  <c r="E7" i="2" s="1"/>
  <c r="AC7" i="1"/>
  <c r="B7" i="2" s="1"/>
  <c r="AC5" i="1"/>
  <c r="B5" i="2" s="1"/>
  <c r="AC4" i="1"/>
  <c r="B4" i="2" s="1"/>
  <c r="R23" i="1"/>
  <c r="E3" i="2" s="1"/>
  <c r="AC23" i="1"/>
  <c r="F3" i="2" s="1"/>
  <c r="AC13" i="1"/>
  <c r="D3" i="2" s="1"/>
  <c r="AC17" i="1"/>
  <c r="D7" i="2" s="1"/>
  <c r="AC14" i="1"/>
  <c r="D4" i="2" s="1"/>
  <c r="R14" i="1"/>
  <c r="C4" i="2" s="1"/>
  <c r="R16" i="1"/>
  <c r="C6" i="2" s="1"/>
  <c r="L6" i="2" s="1"/>
  <c r="R17" i="1"/>
  <c r="C7" i="2" s="1"/>
  <c r="AC3" i="1"/>
  <c r="B3" i="2" s="1"/>
  <c r="L3" i="2" s="1"/>
  <c r="R4" i="1"/>
  <c r="I4" i="2" s="1"/>
  <c r="R3" i="1"/>
  <c r="I3" i="2" s="1"/>
  <c r="R7" i="1"/>
  <c r="I7" i="2" s="1"/>
  <c r="R6" i="1"/>
  <c r="I6" i="2" s="1"/>
  <c r="L7" i="2" l="1"/>
  <c r="L4" i="2"/>
  <c r="L5" i="2"/>
</calcChain>
</file>

<file path=xl/sharedStrings.xml><?xml version="1.0" encoding="utf-8"?>
<sst xmlns="http://schemas.openxmlformats.org/spreadsheetml/2006/main" count="139" uniqueCount="49">
  <si>
    <t>Количество слотов для процессоров</t>
  </si>
  <si>
    <t>Количество слотов для расширения памяти</t>
  </si>
  <si>
    <t>Максимальная память</t>
  </si>
  <si>
    <t>Количество слотов для карт расширения</t>
  </si>
  <si>
    <t>Цена</t>
  </si>
  <si>
    <t>Наименование критерия</t>
  </si>
  <si>
    <t>Буквенное обозначение</t>
  </si>
  <si>
    <t>Наименование альтернативы</t>
  </si>
  <si>
    <t>С1</t>
  </si>
  <si>
    <t>С2</t>
  </si>
  <si>
    <t>С3</t>
  </si>
  <si>
    <t>С4</t>
  </si>
  <si>
    <t>С5</t>
  </si>
  <si>
    <t>SUPERMICRO MBD-X10SLL-S-B</t>
  </si>
  <si>
    <t>INTEL DBS1200V3RPS</t>
  </si>
  <si>
    <t>SUPERMICRO X9SCL-F</t>
  </si>
  <si>
    <t>SUPERMICRO MBD-X9SCL-F-O</t>
  </si>
  <si>
    <t>INTEL DBS1200BTSR</t>
  </si>
  <si>
    <t>А1</t>
  </si>
  <si>
    <t>А2</t>
  </si>
  <si>
    <t>А3</t>
  </si>
  <si>
    <t>А4</t>
  </si>
  <si>
    <t>А5</t>
  </si>
  <si>
    <t>∑row</t>
  </si>
  <si>
    <t>∑col</t>
  </si>
  <si>
    <t>w_i</t>
  </si>
  <si>
    <t>w_i*</t>
  </si>
  <si>
    <t>Критерии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</si>
  <si>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</si>
  <si>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</si>
  <si>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</si>
  <si>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</si>
  <si>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</si>
  <si>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</si>
  <si>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</si>
  <si>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</si>
  <si>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</si>
  <si>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C5</t>
  </si>
  <si>
    <t>На пересечении Ci с Aj стоит W(Ci, Aj), т.е. оценка j-ой альтернативы по i -ому критерию</t>
  </si>
  <si>
    <t>Вектор весовых коэффициентов критериев С</t>
  </si>
  <si>
    <t>Веса альтернатив по всем критериям</t>
  </si>
  <si>
    <t>Оценка</t>
  </si>
  <si>
    <t>Лингвистическое значение</t>
  </si>
  <si>
    <t>отсутствие предпочтения</t>
  </si>
  <si>
    <t>слабое предпочтение</t>
  </si>
  <si>
    <t>существенное предпочтение</t>
  </si>
  <si>
    <t>значительное предпочтение</t>
  </si>
  <si>
    <t>абсолютное предпочтение</t>
  </si>
  <si>
    <t>Вспомогательная информация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</si>
</sst>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4" borderId="0" xfId="3" applyAlignment="1">
      <alignment vertical="center"/>
    </xf>
    <xf numFmtId="0" fontId="1" fillId="4" borderId="0" xfId="3" applyAlignment="1">
      <alignment wrapText="1"/>
    </xf>
    <xf numFmtId="0" fontId="1" fillId="4" borderId="0" xfId="3"/>
    <xf numFmtId="0" fontId="3" fillId="4" borderId="1" xfId="3" applyFont="1" applyBorder="1"/>
    <xf numFmtId="0" fontId="0" fillId="4" borderId="1" xfId="3" applyFont="1" applyBorder="1"/>
    <xf numFmtId="0" fontId="1" fillId="4" borderId="2" xfId="3" applyBorder="1"/>
    <xf numFmtId="0" fontId="0" fillId="4" borderId="2" xfId="3" applyFont="1" applyBorder="1"/>
    <xf numFmtId="0" fontId="3" fillId="4" borderId="2" xfId="3" applyFont="1" applyBorder="1"/>
    <xf numFmtId="0" fontId="0" fillId="0" borderId="0" xfId="0" applyBorder="1" applyAlignment="1">
      <alignment horizontal="center" wrapText="1"/>
    </xf>
    <xf numFmtId="0" fontId="2" fillId="2" borderId="1" xfId="1" applyBorder="1"/>
    <xf numFmtId="0" fontId="2" fillId="2" borderId="2" xfId="1" applyBorder="1"/>
    <xf numFmtId="12" fontId="0" fillId="0" borderId="1" xfId="0" applyNumberForma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4" borderId="0" xfId="3" applyAlignment="1">
      <alignment horizontal="center" vertical="center" wrapText="1"/>
    </xf>
    <xf numFmtId="0" fontId="1" fillId="4" borderId="0" xfId="3" applyAlignment="1">
      <alignment horizontal="center" wrapText="1"/>
    </xf>
    <xf numFmtId="0" fontId="0" fillId="0" borderId="0" xfId="0" applyAlignment="1">
      <alignment horizontal="center"/>
    </xf>
    <xf numFmtId="0" fontId="1" fillId="5" borderId="0" xfId="4" applyAlignment="1">
      <alignment horizontal="center"/>
    </xf>
    <xf numFmtId="0" fontId="1" fillId="4" borderId="0" xfId="3" applyAlignment="1">
      <alignment horizontal="center"/>
    </xf>
    <xf numFmtId="0" fontId="1" fillId="4" borderId="0" xfId="3" applyAlignment="1">
      <alignment horizont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5" xfId="2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4" fillId="3" borderId="4" xfId="2" applyFont="1" applyBorder="1" applyAlignment="1">
      <alignment horizontal="center"/>
    </xf>
    <xf numFmtId="0" fontId="4" fillId="3" borderId="5" xfId="2" applyFont="1" applyBorder="1" applyAlignment="1">
      <alignment horizontal="center"/>
    </xf>
    <xf numFmtId="0" fontId="1" fillId="3" borderId="3" xfId="2" applyBorder="1" applyAlignment="1">
      <alignment horizontal="center" wrapText="1"/>
    </xf>
    <xf numFmtId="0" fontId="1" fillId="3" borderId="4" xfId="2" applyBorder="1" applyAlignment="1">
      <alignment horizontal="center" wrapText="1"/>
    </xf>
    <xf numFmtId="0" fontId="1" fillId="3" borderId="5" xfId="2" applyBorder="1" applyAlignment="1">
      <alignment horizontal="center" wrapText="1"/>
    </xf>
    <xf numFmtId="0" fontId="1" fillId="4" borderId="0" xfId="3" applyAlignment="1">
      <alignment horizontal="center" vertical="center" wrapText="1"/>
    </xf>
  </cellXfs>
  <cellStyles count="5">
    <cellStyle name="20% — акцент1" xfId="2" builtinId="30"/>
    <cellStyle name="40% — акцент1" xfId="3" builtinId="31"/>
    <cellStyle name="40% — акцент2" xfId="4" builtinId="35"/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8</xdr:row>
      <xdr:rowOff>128587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4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419100</xdr:colOff>
      <xdr:row>8</xdr:row>
      <xdr:rowOff>128587</xdr:rowOff>
    </xdr:from>
    <xdr:ext cx="65" cy="172227"/>
    <xdr:sp macro="" textlink="">
      <xdr:nvSpPr>
        <xdr:cNvPr id="3" name="TextBox 2"/>
        <xdr:cNvSpPr txBox="1"/>
      </xdr:nvSpPr>
      <xdr:spPr>
        <a:xfrm>
          <a:off x="5943600" y="184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419100</xdr:colOff>
      <xdr:row>8</xdr:row>
      <xdr:rowOff>128587</xdr:rowOff>
    </xdr:from>
    <xdr:ext cx="65" cy="172227"/>
    <xdr:sp macro="" textlink="">
      <xdr:nvSpPr>
        <xdr:cNvPr id="4" name="TextBox 3"/>
        <xdr:cNvSpPr txBox="1"/>
      </xdr:nvSpPr>
      <xdr:spPr>
        <a:xfrm>
          <a:off x="5943600" y="184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419100</xdr:colOff>
      <xdr:row>8</xdr:row>
      <xdr:rowOff>128587</xdr:rowOff>
    </xdr:from>
    <xdr:ext cx="65" cy="172227"/>
    <xdr:sp macro="" textlink="">
      <xdr:nvSpPr>
        <xdr:cNvPr id="6" name="TextBox 5"/>
        <xdr:cNvSpPr txBox="1"/>
      </xdr:nvSpPr>
      <xdr:spPr>
        <a:xfrm>
          <a:off x="5943600" y="1843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295275</xdr:colOff>
      <xdr:row>1</xdr:row>
      <xdr:rowOff>42862</xdr:rowOff>
    </xdr:from>
    <xdr:ext cx="651269" cy="845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81325" y="614362"/>
              <a:ext cx="651269" cy="845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5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</m:oMath>
                </m:oMathPara>
              </a14:m>
              <a:endParaRPr lang="ru-RU" sz="5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81325" y="614362"/>
              <a:ext cx="651269" cy="845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5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endParaRPr lang="ru-RU" sz="5400"/>
            </a:p>
          </xdr:txBody>
        </xdr:sp>
      </mc:Fallback>
    </mc:AlternateContent>
    <xdr:clientData/>
  </xdr:oneCellAnchor>
  <xdr:oneCellAnchor>
    <xdr:from>
      <xdr:col>9</xdr:col>
      <xdr:colOff>295275</xdr:colOff>
      <xdr:row>1</xdr:row>
      <xdr:rowOff>19050</xdr:rowOff>
    </xdr:from>
    <xdr:ext cx="673902" cy="845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238750" y="590550"/>
              <a:ext cx="673902" cy="845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5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5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238750" y="590550"/>
              <a:ext cx="673902" cy="845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5400" b="0" i="0">
                  <a:latin typeface="Cambria Math" panose="02040503050406030204" pitchFamily="18" charset="0"/>
                </a:rPr>
                <a:t>=</a:t>
              </a:r>
              <a:endParaRPr lang="ru-RU" sz="5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80" zoomScaleNormal="80" workbookViewId="0">
      <selection activeCell="G9" sqref="G9"/>
    </sheetView>
  </sheetViews>
  <sheetFormatPr defaultRowHeight="15" x14ac:dyDescent="0.25"/>
  <cols>
    <col min="1" max="1" width="43.5703125" customWidth="1"/>
    <col min="2" max="2" width="13.140625" customWidth="1"/>
    <col min="3" max="6" width="3.42578125" customWidth="1"/>
    <col min="7" max="7" width="6.42578125" customWidth="1"/>
    <col min="8" max="8" width="5.7109375" customWidth="1"/>
    <col min="9" max="9" width="6" customWidth="1"/>
    <col min="10" max="10" width="4.7109375" customWidth="1"/>
    <col min="11" max="14" width="8.28515625" bestFit="1" customWidth="1"/>
    <col min="15" max="15" width="5.7109375" customWidth="1"/>
    <col min="16" max="18" width="8.28515625" bestFit="1" customWidth="1"/>
    <col min="19" max="19" width="5.7109375" customWidth="1"/>
    <col min="20" max="20" width="6" customWidth="1"/>
    <col min="21" max="21" width="4.7109375" bestFit="1" customWidth="1"/>
    <col min="22" max="25" width="8.28515625" bestFit="1" customWidth="1"/>
    <col min="26" max="26" width="6" bestFit="1" customWidth="1"/>
    <col min="27" max="29" width="8.28515625" bestFit="1" customWidth="1"/>
  </cols>
  <sheetData>
    <row r="1" spans="1:29" ht="30" x14ac:dyDescent="0.25">
      <c r="A1" s="2" t="s">
        <v>5</v>
      </c>
      <c r="B1" s="3" t="s">
        <v>6</v>
      </c>
      <c r="J1" s="25" t="s">
        <v>27</v>
      </c>
      <c r="K1" s="26"/>
      <c r="L1" s="26"/>
      <c r="M1" s="26"/>
      <c r="N1" s="26"/>
      <c r="O1" s="26"/>
      <c r="P1" s="26"/>
      <c r="Q1" s="26"/>
      <c r="R1" s="27"/>
      <c r="U1" s="25" t="s">
        <v>0</v>
      </c>
      <c r="V1" s="26"/>
      <c r="W1" s="26"/>
      <c r="X1" s="26"/>
      <c r="Y1" s="26"/>
      <c r="Z1" s="26"/>
      <c r="AA1" s="26"/>
      <c r="AB1" s="26"/>
      <c r="AC1" s="27"/>
    </row>
    <row r="2" spans="1:29" x14ac:dyDescent="0.25">
      <c r="A2" s="1" t="s">
        <v>0</v>
      </c>
      <c r="B2" t="s">
        <v>8</v>
      </c>
      <c r="J2" s="12"/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23</v>
      </c>
      <c r="Q2" s="12" t="s">
        <v>25</v>
      </c>
      <c r="R2" s="12" t="s">
        <v>26</v>
      </c>
      <c r="U2" s="7"/>
      <c r="V2" s="8" t="s">
        <v>28</v>
      </c>
      <c r="W2" s="8" t="s">
        <v>29</v>
      </c>
      <c r="X2" s="8" t="s">
        <v>30</v>
      </c>
      <c r="Y2" s="8" t="s">
        <v>31</v>
      </c>
      <c r="Z2" s="8" t="s">
        <v>32</v>
      </c>
      <c r="AA2" s="9" t="s">
        <v>23</v>
      </c>
      <c r="AB2" s="8" t="s">
        <v>25</v>
      </c>
      <c r="AC2" s="8" t="s">
        <v>26</v>
      </c>
    </row>
    <row r="3" spans="1:29" x14ac:dyDescent="0.25">
      <c r="A3" s="1" t="s">
        <v>1</v>
      </c>
      <c r="B3" t="s">
        <v>9</v>
      </c>
      <c r="J3" s="11" t="s">
        <v>8</v>
      </c>
      <c r="K3" s="13">
        <v>1</v>
      </c>
      <c r="L3" s="13">
        <v>4</v>
      </c>
      <c r="M3" s="13">
        <v>2</v>
      </c>
      <c r="N3" s="13">
        <v>5</v>
      </c>
      <c r="O3" s="13">
        <v>0.2</v>
      </c>
      <c r="P3" s="14">
        <f>SUM(K3:O3)</f>
        <v>12.2</v>
      </c>
      <c r="Q3" s="14">
        <f>P3/P8</f>
        <v>0.22274709828867861</v>
      </c>
      <c r="R3" s="14">
        <f>Q3/Q8</f>
        <v>0.22274709828867861</v>
      </c>
      <c r="U3" s="6" t="s">
        <v>28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4">
        <f>SUM(V3:Z3)</f>
        <v>5</v>
      </c>
      <c r="AB3" s="14">
        <f>AA3/AA8</f>
        <v>0.2</v>
      </c>
      <c r="AC3" s="14">
        <f>AB3/AB8</f>
        <v>0.2</v>
      </c>
    </row>
    <row r="4" spans="1:29" x14ac:dyDescent="0.25">
      <c r="A4" s="1" t="s">
        <v>2</v>
      </c>
      <c r="B4" t="s">
        <v>10</v>
      </c>
      <c r="J4" s="11" t="s">
        <v>9</v>
      </c>
      <c r="K4" s="13">
        <f>1/L3</f>
        <v>0.25</v>
      </c>
      <c r="L4" s="13">
        <v>1</v>
      </c>
      <c r="M4" s="13">
        <v>0.5</v>
      </c>
      <c r="N4" s="13">
        <v>2</v>
      </c>
      <c r="O4" s="13">
        <v>0.14285714285714285</v>
      </c>
      <c r="P4" s="14">
        <f t="shared" ref="P4:P7" si="0">SUM(K4:O4)</f>
        <v>3.8928571428571428</v>
      </c>
      <c r="Q4" s="14">
        <f>P4/P8</f>
        <v>7.1075625624900385E-2</v>
      </c>
      <c r="R4" s="14">
        <f>Q4/Q8</f>
        <v>7.1075625624900385E-2</v>
      </c>
      <c r="U4" s="6" t="s">
        <v>29</v>
      </c>
      <c r="V4" s="13">
        <f>1/W3</f>
        <v>1</v>
      </c>
      <c r="W4" s="13">
        <v>1</v>
      </c>
      <c r="X4" s="13">
        <v>1</v>
      </c>
      <c r="Y4" s="13">
        <v>1</v>
      </c>
      <c r="Z4" s="13">
        <v>1</v>
      </c>
      <c r="AA4" s="14">
        <f t="shared" ref="AA4:AA7" si="1">SUM(V4:Z4)</f>
        <v>5</v>
      </c>
      <c r="AB4" s="14">
        <f>AA4/AA8</f>
        <v>0.2</v>
      </c>
      <c r="AC4" s="14">
        <f>AB4/AB8</f>
        <v>0.2</v>
      </c>
    </row>
    <row r="5" spans="1:29" x14ac:dyDescent="0.25">
      <c r="A5" s="1" t="s">
        <v>3</v>
      </c>
      <c r="B5" t="s">
        <v>11</v>
      </c>
      <c r="J5" s="11" t="s">
        <v>10</v>
      </c>
      <c r="K5" s="13">
        <f>1/M3</f>
        <v>0.5</v>
      </c>
      <c r="L5" s="13">
        <f>1/M4</f>
        <v>2</v>
      </c>
      <c r="M5" s="13">
        <v>1</v>
      </c>
      <c r="N5" s="13">
        <v>5</v>
      </c>
      <c r="O5" s="13">
        <v>0.16666666666666666</v>
      </c>
      <c r="P5" s="14">
        <f t="shared" si="0"/>
        <v>8.6666666666666661</v>
      </c>
      <c r="Q5" s="14">
        <f>P5/P8</f>
        <v>0.15823564359305037</v>
      </c>
      <c r="R5" s="14">
        <f>Q5/Q8</f>
        <v>0.15823564359305037</v>
      </c>
      <c r="U5" s="6" t="s">
        <v>30</v>
      </c>
      <c r="V5" s="13">
        <f>1/X3</f>
        <v>1</v>
      </c>
      <c r="W5" s="13">
        <f>1/X4</f>
        <v>1</v>
      </c>
      <c r="X5" s="13">
        <v>1</v>
      </c>
      <c r="Y5" s="13">
        <v>1</v>
      </c>
      <c r="Z5" s="13">
        <v>1</v>
      </c>
      <c r="AA5" s="14">
        <f t="shared" si="1"/>
        <v>5</v>
      </c>
      <c r="AB5" s="14">
        <f>AA5/AA8</f>
        <v>0.2</v>
      </c>
      <c r="AC5" s="14">
        <f>AB5/AB8</f>
        <v>0.2</v>
      </c>
    </row>
    <row r="6" spans="1:29" x14ac:dyDescent="0.25">
      <c r="A6" s="1" t="s">
        <v>4</v>
      </c>
      <c r="B6" t="s">
        <v>12</v>
      </c>
      <c r="J6" s="11" t="s">
        <v>11</v>
      </c>
      <c r="K6" s="13">
        <f>1/N3</f>
        <v>0.2</v>
      </c>
      <c r="L6" s="13">
        <f>1/N4</f>
        <v>0.5</v>
      </c>
      <c r="M6" s="13">
        <f>1/N5</f>
        <v>0.2</v>
      </c>
      <c r="N6" s="13">
        <v>1</v>
      </c>
      <c r="O6" s="13">
        <v>0.1111111111111111</v>
      </c>
      <c r="P6" s="14">
        <f t="shared" si="0"/>
        <v>2.0111111111111111</v>
      </c>
      <c r="Q6" s="14">
        <f>P6/P8</f>
        <v>3.6718783961977079E-2</v>
      </c>
      <c r="R6" s="14">
        <f>Q6/Q8</f>
        <v>3.6718783961977079E-2</v>
      </c>
      <c r="U6" s="6" t="s">
        <v>31</v>
      </c>
      <c r="V6" s="13">
        <f>1/Y3</f>
        <v>1</v>
      </c>
      <c r="W6" s="13">
        <f>1/Y4</f>
        <v>1</v>
      </c>
      <c r="X6" s="13">
        <f>1/Y5</f>
        <v>1</v>
      </c>
      <c r="Y6" s="13">
        <v>1</v>
      </c>
      <c r="Z6" s="13">
        <v>1</v>
      </c>
      <c r="AA6" s="14">
        <f t="shared" si="1"/>
        <v>5</v>
      </c>
      <c r="AB6" s="14">
        <f>AA6/AA8</f>
        <v>0.2</v>
      </c>
      <c r="AC6" s="14">
        <f>AB6/AB8</f>
        <v>0.2</v>
      </c>
    </row>
    <row r="7" spans="1:29" x14ac:dyDescent="0.25">
      <c r="J7" s="11" t="s">
        <v>12</v>
      </c>
      <c r="K7" s="13">
        <f>1/O3</f>
        <v>5</v>
      </c>
      <c r="L7" s="13">
        <f>1/O4</f>
        <v>7</v>
      </c>
      <c r="M7" s="13">
        <f>1/O5</f>
        <v>6</v>
      </c>
      <c r="N7" s="13">
        <f>1/O6</f>
        <v>9</v>
      </c>
      <c r="O7" s="13">
        <v>1</v>
      </c>
      <c r="P7" s="14">
        <f t="shared" si="0"/>
        <v>28</v>
      </c>
      <c r="Q7" s="14">
        <f>P7/P8</f>
        <v>0.51122284853139355</v>
      </c>
      <c r="R7" s="14">
        <f>Q7/Q8</f>
        <v>0.51122284853139355</v>
      </c>
      <c r="U7" s="6" t="s">
        <v>32</v>
      </c>
      <c r="V7" s="13">
        <f>1/Z3</f>
        <v>1</v>
      </c>
      <c r="W7" s="13">
        <f>1/Z4</f>
        <v>1</v>
      </c>
      <c r="X7" s="13">
        <f>1/Z5</f>
        <v>1</v>
      </c>
      <c r="Y7" s="13">
        <f>1/Z6</f>
        <v>1</v>
      </c>
      <c r="Z7" s="13">
        <v>1</v>
      </c>
      <c r="AA7" s="14">
        <f t="shared" si="1"/>
        <v>5</v>
      </c>
      <c r="AB7" s="14">
        <f>AA7/AA8</f>
        <v>0.2</v>
      </c>
      <c r="AC7" s="14">
        <f>AB7/AB8</f>
        <v>0.2</v>
      </c>
    </row>
    <row r="8" spans="1:29" x14ac:dyDescent="0.25">
      <c r="A8" s="3" t="s">
        <v>7</v>
      </c>
      <c r="B8" s="4"/>
      <c r="C8" s="22" t="s">
        <v>33</v>
      </c>
      <c r="D8" s="22" t="s">
        <v>34</v>
      </c>
      <c r="E8" s="22" t="s">
        <v>35</v>
      </c>
      <c r="F8" s="22" t="s">
        <v>36</v>
      </c>
      <c r="G8" s="22" t="s">
        <v>37</v>
      </c>
      <c r="J8" s="11" t="s">
        <v>24</v>
      </c>
      <c r="K8" s="14">
        <f>SUM(K3:K7)</f>
        <v>6.95</v>
      </c>
      <c r="L8" s="14">
        <f t="shared" ref="L8:O8" si="2">SUM(L3:L7)</f>
        <v>14.5</v>
      </c>
      <c r="M8" s="14">
        <f t="shared" si="2"/>
        <v>9.6999999999999993</v>
      </c>
      <c r="N8" s="14">
        <f t="shared" si="2"/>
        <v>22</v>
      </c>
      <c r="O8" s="14">
        <f t="shared" si="2"/>
        <v>1.6206349206349207</v>
      </c>
      <c r="P8" s="14">
        <f>SUM(K8:O8)</f>
        <v>54.770634920634919</v>
      </c>
      <c r="Q8" s="14">
        <f>SUM(Q3:Q7)</f>
        <v>1</v>
      </c>
      <c r="R8" s="14">
        <v>1</v>
      </c>
      <c r="U8" s="5" t="s">
        <v>24</v>
      </c>
      <c r="V8" s="14">
        <f>SUM(V3:V7)</f>
        <v>5</v>
      </c>
      <c r="W8" s="14">
        <f t="shared" ref="W8" si="3">SUM(W3:W7)</f>
        <v>5</v>
      </c>
      <c r="X8" s="14">
        <f t="shared" ref="X8" si="4">SUM(X3:X7)</f>
        <v>5</v>
      </c>
      <c r="Y8" s="14">
        <f t="shared" ref="Y8" si="5">SUM(Y3:Y7)</f>
        <v>5</v>
      </c>
      <c r="Z8" s="14">
        <f t="shared" ref="Z8" si="6">SUM(Z3:Z7)</f>
        <v>5</v>
      </c>
      <c r="AA8" s="14">
        <f>SUM(V8:Z8)</f>
        <v>25</v>
      </c>
      <c r="AB8" s="14">
        <f>SUM(AB3:AB7)</f>
        <v>1</v>
      </c>
      <c r="AC8" s="14">
        <v>1</v>
      </c>
    </row>
    <row r="9" spans="1:29" x14ac:dyDescent="0.25">
      <c r="A9" t="s">
        <v>13</v>
      </c>
      <c r="B9" t="s">
        <v>18</v>
      </c>
      <c r="C9" s="21">
        <v>1</v>
      </c>
      <c r="D9" s="21">
        <v>2</v>
      </c>
      <c r="E9" s="21">
        <v>16</v>
      </c>
      <c r="F9" s="21">
        <v>2</v>
      </c>
      <c r="G9" s="21">
        <v>13760</v>
      </c>
    </row>
    <row r="10" spans="1:29" ht="15" customHeight="1" x14ac:dyDescent="0.25">
      <c r="A10" t="s">
        <v>14</v>
      </c>
      <c r="B10" t="s">
        <v>19</v>
      </c>
      <c r="C10" s="21">
        <v>1</v>
      </c>
      <c r="D10" s="21">
        <v>4</v>
      </c>
      <c r="E10" s="21">
        <v>32</v>
      </c>
      <c r="F10" s="21">
        <v>4</v>
      </c>
      <c r="G10" s="21">
        <v>15940</v>
      </c>
      <c r="P10" s="10"/>
      <c r="Q10" s="10"/>
      <c r="R10" s="10"/>
      <c r="S10" s="10"/>
      <c r="T10" s="10"/>
      <c r="U10" s="10"/>
      <c r="V10" s="10"/>
      <c r="W10" s="10"/>
      <c r="X10" s="10"/>
    </row>
    <row r="11" spans="1:29" ht="15" customHeight="1" x14ac:dyDescent="0.25">
      <c r="A11" t="s">
        <v>15</v>
      </c>
      <c r="B11" t="s">
        <v>20</v>
      </c>
      <c r="C11" s="21">
        <v>1</v>
      </c>
      <c r="D11" s="21">
        <v>4</v>
      </c>
      <c r="E11" s="21">
        <v>32</v>
      </c>
      <c r="F11" s="21">
        <v>3</v>
      </c>
      <c r="G11" s="21">
        <v>16110</v>
      </c>
      <c r="J11" s="28" t="s">
        <v>1</v>
      </c>
      <c r="K11" s="29"/>
      <c r="L11" s="29"/>
      <c r="M11" s="29"/>
      <c r="N11" s="29"/>
      <c r="O11" s="29"/>
      <c r="P11" s="29"/>
      <c r="Q11" s="29"/>
      <c r="R11" s="30"/>
      <c r="U11" s="31" t="s">
        <v>2</v>
      </c>
      <c r="V11" s="32"/>
      <c r="W11" s="32"/>
      <c r="X11" s="32"/>
      <c r="Y11" s="32"/>
      <c r="Z11" s="32"/>
      <c r="AA11" s="32"/>
      <c r="AB11" s="32"/>
      <c r="AC11" s="33"/>
    </row>
    <row r="12" spans="1:29" x14ac:dyDescent="0.25">
      <c r="A12" t="s">
        <v>16</v>
      </c>
      <c r="B12" t="s">
        <v>21</v>
      </c>
      <c r="C12" s="21">
        <v>1</v>
      </c>
      <c r="D12" s="21">
        <v>4</v>
      </c>
      <c r="E12" s="21">
        <v>32</v>
      </c>
      <c r="F12" s="21">
        <v>3</v>
      </c>
      <c r="G12" s="21">
        <v>16610</v>
      </c>
      <c r="J12" s="7"/>
      <c r="K12" s="8" t="s">
        <v>28</v>
      </c>
      <c r="L12" s="8" t="s">
        <v>29</v>
      </c>
      <c r="M12" s="8" t="s">
        <v>30</v>
      </c>
      <c r="N12" s="8" t="s">
        <v>31</v>
      </c>
      <c r="O12" s="8" t="s">
        <v>32</v>
      </c>
      <c r="P12" s="9" t="s">
        <v>23</v>
      </c>
      <c r="Q12" s="8" t="s">
        <v>25</v>
      </c>
      <c r="R12" s="8" t="s">
        <v>26</v>
      </c>
      <c r="U12" s="7"/>
      <c r="V12" s="8" t="s">
        <v>28</v>
      </c>
      <c r="W12" s="8" t="s">
        <v>29</v>
      </c>
      <c r="X12" s="8" t="s">
        <v>30</v>
      </c>
      <c r="Y12" s="8" t="s">
        <v>31</v>
      </c>
      <c r="Z12" s="8" t="s">
        <v>32</v>
      </c>
      <c r="AA12" s="9" t="s">
        <v>23</v>
      </c>
      <c r="AB12" s="8" t="s">
        <v>25</v>
      </c>
      <c r="AC12" s="8" t="s">
        <v>26</v>
      </c>
    </row>
    <row r="13" spans="1:29" x14ac:dyDescent="0.25">
      <c r="A13" t="s">
        <v>17</v>
      </c>
      <c r="B13" t="s">
        <v>22</v>
      </c>
      <c r="C13" s="21">
        <v>1</v>
      </c>
      <c r="D13" s="21">
        <v>4</v>
      </c>
      <c r="E13" s="21">
        <v>32</v>
      </c>
      <c r="F13" s="21">
        <v>4</v>
      </c>
      <c r="G13" s="21">
        <v>16700</v>
      </c>
      <c r="J13" s="6" t="s">
        <v>28</v>
      </c>
      <c r="K13" s="13">
        <v>1</v>
      </c>
      <c r="L13" s="13">
        <v>0.2</v>
      </c>
      <c r="M13" s="13">
        <v>0.2</v>
      </c>
      <c r="N13" s="13">
        <v>0.2</v>
      </c>
      <c r="O13" s="13">
        <v>0.2</v>
      </c>
      <c r="P13" s="14">
        <f>SUM(K13:O13)</f>
        <v>1.7999999999999998</v>
      </c>
      <c r="Q13" s="14">
        <f>P13/P18</f>
        <v>4.7619047619047609E-2</v>
      </c>
      <c r="R13" s="14">
        <f>Q13/Q18</f>
        <v>4.7619047619047609E-2</v>
      </c>
      <c r="U13" s="6" t="s">
        <v>28</v>
      </c>
      <c r="V13" s="13">
        <v>1</v>
      </c>
      <c r="W13" s="13">
        <v>0.2</v>
      </c>
      <c r="X13" s="13">
        <v>0.2</v>
      </c>
      <c r="Y13" s="13">
        <v>0.2</v>
      </c>
      <c r="Z13" s="13">
        <v>0.2</v>
      </c>
      <c r="AA13" s="14">
        <f>SUM(V13:Z13)</f>
        <v>1.7999999999999998</v>
      </c>
      <c r="AB13" s="14">
        <f>AA13/AA18</f>
        <v>4.7619047619047609E-2</v>
      </c>
      <c r="AC13" s="14">
        <f>AB13/AB18</f>
        <v>4.7619047619047609E-2</v>
      </c>
    </row>
    <row r="14" spans="1:29" x14ac:dyDescent="0.25">
      <c r="J14" s="6" t="s">
        <v>29</v>
      </c>
      <c r="K14" s="13">
        <f>1/L13</f>
        <v>5</v>
      </c>
      <c r="L14" s="13">
        <v>1</v>
      </c>
      <c r="M14" s="13">
        <v>1</v>
      </c>
      <c r="N14" s="13">
        <v>1</v>
      </c>
      <c r="O14" s="13">
        <v>1</v>
      </c>
      <c r="P14" s="14">
        <f t="shared" ref="P14:P17" si="7">SUM(K14:O14)</f>
        <v>9</v>
      </c>
      <c r="Q14" s="14">
        <f>P14/P18</f>
        <v>0.23809523809523808</v>
      </c>
      <c r="R14" s="14">
        <f>Q14/Q18</f>
        <v>0.23809523809523808</v>
      </c>
      <c r="U14" s="6" t="s">
        <v>29</v>
      </c>
      <c r="V14" s="13">
        <f>1/W13</f>
        <v>5</v>
      </c>
      <c r="W14" s="13">
        <v>1</v>
      </c>
      <c r="X14" s="13">
        <v>1</v>
      </c>
      <c r="Y14" s="13">
        <v>1</v>
      </c>
      <c r="Z14" s="13">
        <v>1</v>
      </c>
      <c r="AA14" s="14">
        <f t="shared" ref="AA14:AA17" si="8">SUM(V14:Z14)</f>
        <v>9</v>
      </c>
      <c r="AB14" s="14">
        <f>AA14/AA18</f>
        <v>0.23809523809523808</v>
      </c>
      <c r="AC14" s="14">
        <f>AB14/AB18</f>
        <v>0.23809523809523808</v>
      </c>
    </row>
    <row r="15" spans="1:29" x14ac:dyDescent="0.25">
      <c r="A15" s="24" t="s">
        <v>48</v>
      </c>
      <c r="B15" s="24"/>
      <c r="J15" s="6" t="s">
        <v>30</v>
      </c>
      <c r="K15" s="13">
        <f>1/M13</f>
        <v>5</v>
      </c>
      <c r="L15" s="13">
        <f>1/M14</f>
        <v>1</v>
      </c>
      <c r="M15" s="13">
        <v>1</v>
      </c>
      <c r="N15" s="13">
        <v>1</v>
      </c>
      <c r="O15" s="13">
        <v>1</v>
      </c>
      <c r="P15" s="14">
        <f t="shared" si="7"/>
        <v>9</v>
      </c>
      <c r="Q15" s="14">
        <f>P15/P18</f>
        <v>0.23809523809523808</v>
      </c>
      <c r="R15" s="14">
        <f>Q15/Q18</f>
        <v>0.23809523809523808</v>
      </c>
      <c r="U15" s="6" t="s">
        <v>30</v>
      </c>
      <c r="V15" s="13">
        <f>1/X13</f>
        <v>5</v>
      </c>
      <c r="W15" s="13">
        <f>1/X14</f>
        <v>1</v>
      </c>
      <c r="X15" s="13">
        <v>1</v>
      </c>
      <c r="Y15" s="13">
        <v>1</v>
      </c>
      <c r="Z15" s="13">
        <v>1</v>
      </c>
      <c r="AA15" s="14">
        <f t="shared" si="8"/>
        <v>9</v>
      </c>
      <c r="AB15" s="14">
        <f>AA15/AA18</f>
        <v>0.23809523809523808</v>
      </c>
      <c r="AC15" s="14">
        <f>AB15/AB18</f>
        <v>0.23809523809523808</v>
      </c>
    </row>
    <row r="16" spans="1:29" x14ac:dyDescent="0.25">
      <c r="A16" s="23" t="s">
        <v>42</v>
      </c>
      <c r="B16" s="23" t="s">
        <v>41</v>
      </c>
      <c r="J16" s="6" t="s">
        <v>31</v>
      </c>
      <c r="K16" s="13">
        <f>1/N13</f>
        <v>5</v>
      </c>
      <c r="L16" s="13">
        <f>1/N14</f>
        <v>1</v>
      </c>
      <c r="M16" s="13">
        <f>1/N15</f>
        <v>1</v>
      </c>
      <c r="N16" s="13">
        <v>1</v>
      </c>
      <c r="O16" s="13">
        <v>1</v>
      </c>
      <c r="P16" s="14">
        <f t="shared" si="7"/>
        <v>9</v>
      </c>
      <c r="Q16" s="14">
        <f>P16/P18</f>
        <v>0.23809523809523808</v>
      </c>
      <c r="R16" s="14">
        <f>Q16/Q18</f>
        <v>0.23809523809523808</v>
      </c>
      <c r="U16" s="6" t="s">
        <v>31</v>
      </c>
      <c r="V16" s="13">
        <f>1/Y13</f>
        <v>5</v>
      </c>
      <c r="W16" s="13">
        <f>1/Y14</f>
        <v>1</v>
      </c>
      <c r="X16" s="13">
        <f>1/Y15</f>
        <v>1</v>
      </c>
      <c r="Y16" s="13">
        <v>1</v>
      </c>
      <c r="Z16" s="13">
        <v>1</v>
      </c>
      <c r="AA16" s="14">
        <f t="shared" si="8"/>
        <v>9</v>
      </c>
      <c r="AB16" s="14">
        <f>AA16/AA18</f>
        <v>0.23809523809523808</v>
      </c>
      <c r="AC16" s="14">
        <f>AB16/AB18</f>
        <v>0.23809523809523808</v>
      </c>
    </row>
    <row r="17" spans="1:29" x14ac:dyDescent="0.25">
      <c r="A17" s="21" t="s">
        <v>43</v>
      </c>
      <c r="B17" s="21">
        <v>1</v>
      </c>
      <c r="J17" s="6" t="s">
        <v>32</v>
      </c>
      <c r="K17" s="13">
        <f>1/O13</f>
        <v>5</v>
      </c>
      <c r="L17" s="13">
        <f>1/O14</f>
        <v>1</v>
      </c>
      <c r="M17" s="13">
        <f>1/O15</f>
        <v>1</v>
      </c>
      <c r="N17" s="13">
        <f>1/O16</f>
        <v>1</v>
      </c>
      <c r="O17" s="13">
        <v>1</v>
      </c>
      <c r="P17" s="14">
        <f t="shared" si="7"/>
        <v>9</v>
      </c>
      <c r="Q17" s="14">
        <f>P17/P18</f>
        <v>0.23809523809523808</v>
      </c>
      <c r="R17" s="14">
        <f>Q17/Q18</f>
        <v>0.23809523809523808</v>
      </c>
      <c r="U17" s="6" t="s">
        <v>32</v>
      </c>
      <c r="V17" s="13">
        <f>1/Z13</f>
        <v>5</v>
      </c>
      <c r="W17" s="13">
        <f>1/Z14</f>
        <v>1</v>
      </c>
      <c r="X17" s="13">
        <f>1/Z15</f>
        <v>1</v>
      </c>
      <c r="Y17" s="13">
        <f>1/Z16</f>
        <v>1</v>
      </c>
      <c r="Z17" s="13">
        <v>1</v>
      </c>
      <c r="AA17" s="14">
        <f t="shared" si="8"/>
        <v>9</v>
      </c>
      <c r="AB17" s="14">
        <f>AA17/AA18</f>
        <v>0.23809523809523808</v>
      </c>
      <c r="AC17" s="14">
        <f>AB17/AB18</f>
        <v>0.23809523809523808</v>
      </c>
    </row>
    <row r="18" spans="1:29" x14ac:dyDescent="0.25">
      <c r="A18" s="21" t="s">
        <v>44</v>
      </c>
      <c r="B18" s="21">
        <v>3</v>
      </c>
      <c r="J18" s="5" t="s">
        <v>24</v>
      </c>
      <c r="K18" s="14">
        <f>SUM(K13:K17)</f>
        <v>21</v>
      </c>
      <c r="L18" s="14">
        <f t="shared" ref="L18" si="9">SUM(L13:L17)</f>
        <v>4.2</v>
      </c>
      <c r="M18" s="14">
        <f t="shared" ref="M18" si="10">SUM(M13:M17)</f>
        <v>4.2</v>
      </c>
      <c r="N18" s="14">
        <f t="shared" ref="N18" si="11">SUM(N13:N17)</f>
        <v>4.2</v>
      </c>
      <c r="O18" s="14">
        <f t="shared" ref="O18" si="12">SUM(O13:O17)</f>
        <v>4.2</v>
      </c>
      <c r="P18" s="14">
        <f>SUM(K18:O18)</f>
        <v>37.800000000000004</v>
      </c>
      <c r="Q18" s="14">
        <f>SUM(Q13:Q17)</f>
        <v>1</v>
      </c>
      <c r="R18" s="14">
        <v>1</v>
      </c>
      <c r="U18" s="5" t="s">
        <v>24</v>
      </c>
      <c r="V18" s="14">
        <f>SUM(V13:V17)</f>
        <v>21</v>
      </c>
      <c r="W18" s="14">
        <f t="shared" ref="W18" si="13">SUM(W13:W17)</f>
        <v>4.2</v>
      </c>
      <c r="X18" s="14">
        <f t="shared" ref="X18" si="14">SUM(X13:X17)</f>
        <v>4.2</v>
      </c>
      <c r="Y18" s="14">
        <f t="shared" ref="Y18" si="15">SUM(Y13:Y17)</f>
        <v>4.2</v>
      </c>
      <c r="Z18" s="14">
        <f t="shared" ref="Z18" si="16">SUM(Z13:Z17)</f>
        <v>4.2</v>
      </c>
      <c r="AA18" s="14">
        <f>SUM(V18:Z18)</f>
        <v>37.800000000000004</v>
      </c>
      <c r="AB18" s="14">
        <f>SUM(AB13:AB17)</f>
        <v>1</v>
      </c>
      <c r="AC18" s="14">
        <v>1</v>
      </c>
    </row>
    <row r="19" spans="1:29" x14ac:dyDescent="0.25">
      <c r="A19" s="21" t="s">
        <v>45</v>
      </c>
      <c r="B19" s="21">
        <v>5</v>
      </c>
    </row>
    <row r="20" spans="1:29" x14ac:dyDescent="0.25">
      <c r="A20" s="21" t="s">
        <v>46</v>
      </c>
      <c r="B20" s="21">
        <v>7</v>
      </c>
    </row>
    <row r="21" spans="1:29" ht="15" customHeight="1" x14ac:dyDescent="0.25">
      <c r="A21" s="21" t="s">
        <v>47</v>
      </c>
      <c r="B21" s="21">
        <v>9</v>
      </c>
      <c r="J21" s="28" t="s">
        <v>3</v>
      </c>
      <c r="K21" s="29"/>
      <c r="L21" s="29"/>
      <c r="M21" s="29"/>
      <c r="N21" s="29"/>
      <c r="O21" s="29"/>
      <c r="P21" s="29"/>
      <c r="Q21" s="29"/>
      <c r="R21" s="30"/>
      <c r="U21" s="31" t="s">
        <v>4</v>
      </c>
      <c r="V21" s="32"/>
      <c r="W21" s="32"/>
      <c r="X21" s="32"/>
      <c r="Y21" s="32"/>
      <c r="Z21" s="32"/>
      <c r="AA21" s="32"/>
      <c r="AB21" s="32"/>
      <c r="AC21" s="33"/>
    </row>
    <row r="22" spans="1:29" ht="15" customHeight="1" x14ac:dyDescent="0.25">
      <c r="J22" s="7"/>
      <c r="K22" s="8" t="s">
        <v>28</v>
      </c>
      <c r="L22" s="8" t="s">
        <v>29</v>
      </c>
      <c r="M22" s="8" t="s">
        <v>30</v>
      </c>
      <c r="N22" s="8" t="s">
        <v>31</v>
      </c>
      <c r="O22" s="8" t="s">
        <v>32</v>
      </c>
      <c r="P22" s="9" t="s">
        <v>23</v>
      </c>
      <c r="Q22" s="8" t="s">
        <v>25</v>
      </c>
      <c r="R22" s="8" t="s">
        <v>26</v>
      </c>
      <c r="U22" s="7"/>
      <c r="V22" s="8" t="s">
        <v>28</v>
      </c>
      <c r="W22" s="8" t="s">
        <v>29</v>
      </c>
      <c r="X22" s="8" t="s">
        <v>30</v>
      </c>
      <c r="Y22" s="8" t="s">
        <v>31</v>
      </c>
      <c r="Z22" s="8" t="s">
        <v>32</v>
      </c>
      <c r="AA22" s="9" t="s">
        <v>23</v>
      </c>
      <c r="AB22" s="8" t="s">
        <v>25</v>
      </c>
      <c r="AC22" s="8" t="s">
        <v>26</v>
      </c>
    </row>
    <row r="23" spans="1:29" x14ac:dyDescent="0.25">
      <c r="J23" s="6" t="s">
        <v>28</v>
      </c>
      <c r="K23" s="13">
        <v>1</v>
      </c>
      <c r="L23" s="13">
        <v>0.2</v>
      </c>
      <c r="M23" s="13">
        <v>0.25</v>
      </c>
      <c r="N23" s="13">
        <v>0.25</v>
      </c>
      <c r="O23" s="13">
        <v>0.2</v>
      </c>
      <c r="P23" s="14">
        <f>SUM(K23:O23)</f>
        <v>1.9</v>
      </c>
      <c r="Q23" s="14">
        <f>P23/P28</f>
        <v>4.8020219039595614E-2</v>
      </c>
      <c r="R23" s="14">
        <f>Q23/Q28</f>
        <v>4.8020219039595621E-2</v>
      </c>
      <c r="U23" s="6" t="s">
        <v>28</v>
      </c>
      <c r="V23" s="13">
        <v>1</v>
      </c>
      <c r="W23" s="13">
        <v>3</v>
      </c>
      <c r="X23" s="13">
        <v>4</v>
      </c>
      <c r="Y23" s="13">
        <v>4</v>
      </c>
      <c r="Z23" s="13">
        <v>5</v>
      </c>
      <c r="AA23" s="14">
        <f>SUM(V23:Z23)</f>
        <v>17</v>
      </c>
      <c r="AB23" s="14">
        <f>AA23/AA28</f>
        <v>0.4300168634064081</v>
      </c>
      <c r="AC23" s="14">
        <f>AB23/AB28</f>
        <v>0.4300168634064081</v>
      </c>
    </row>
    <row r="24" spans="1:29" x14ac:dyDescent="0.25">
      <c r="J24" s="6" t="s">
        <v>29</v>
      </c>
      <c r="K24" s="13">
        <f>1/L23</f>
        <v>5</v>
      </c>
      <c r="L24" s="13">
        <v>1</v>
      </c>
      <c r="M24" s="13">
        <v>2</v>
      </c>
      <c r="N24" s="13">
        <v>2</v>
      </c>
      <c r="O24" s="13">
        <v>1</v>
      </c>
      <c r="P24" s="14">
        <f t="shared" ref="P24:P27" si="17">SUM(K24:O24)</f>
        <v>11</v>
      </c>
      <c r="Q24" s="14">
        <f>P24/P28</f>
        <v>0.27801179443976409</v>
      </c>
      <c r="R24" s="14">
        <f>Q24/Q28</f>
        <v>0.27801179443976415</v>
      </c>
      <c r="U24" s="6" t="s">
        <v>29</v>
      </c>
      <c r="V24" s="13">
        <f>1/W23</f>
        <v>0.33333333333333331</v>
      </c>
      <c r="W24" s="13">
        <v>1</v>
      </c>
      <c r="X24" s="13">
        <v>2</v>
      </c>
      <c r="Y24" s="13">
        <v>3</v>
      </c>
      <c r="Z24" s="13">
        <v>3</v>
      </c>
      <c r="AA24" s="14">
        <f t="shared" ref="AA24:AA27" si="18">SUM(V24:Z24)</f>
        <v>9.3333333333333321</v>
      </c>
      <c r="AB24" s="14">
        <f>AA24/AA28</f>
        <v>0.23608768971332209</v>
      </c>
      <c r="AC24" s="14">
        <f>AB24/AB28</f>
        <v>0.23608768971332209</v>
      </c>
    </row>
    <row r="25" spans="1:29" x14ac:dyDescent="0.25">
      <c r="J25" s="6" t="s">
        <v>30</v>
      </c>
      <c r="K25" s="13">
        <f>1/M23</f>
        <v>4</v>
      </c>
      <c r="L25" s="13">
        <f>1/M24</f>
        <v>0.5</v>
      </c>
      <c r="M25" s="13">
        <v>1</v>
      </c>
      <c r="N25" s="13">
        <v>1</v>
      </c>
      <c r="O25" s="13">
        <v>0.33333333333333331</v>
      </c>
      <c r="P25" s="14">
        <f t="shared" si="17"/>
        <v>6.833333333333333</v>
      </c>
      <c r="Q25" s="14">
        <f>P25/P28</f>
        <v>0.17270429654591404</v>
      </c>
      <c r="R25" s="14">
        <f>Q25/Q28</f>
        <v>0.17270429654591407</v>
      </c>
      <c r="U25" s="6" t="s">
        <v>30</v>
      </c>
      <c r="V25" s="13">
        <f>1/X23</f>
        <v>0.25</v>
      </c>
      <c r="W25" s="13">
        <f>1/X24</f>
        <v>0.5</v>
      </c>
      <c r="X25" s="13">
        <v>1</v>
      </c>
      <c r="Y25" s="13">
        <v>2</v>
      </c>
      <c r="Z25" s="13">
        <v>3</v>
      </c>
      <c r="AA25" s="14">
        <f t="shared" si="18"/>
        <v>6.75</v>
      </c>
      <c r="AB25" s="14">
        <f>AA25/AA28</f>
        <v>0.17074198988195616</v>
      </c>
      <c r="AC25" s="14">
        <f>AB25/AB28</f>
        <v>0.17074198988195616</v>
      </c>
    </row>
    <row r="26" spans="1:29" x14ac:dyDescent="0.25">
      <c r="J26" s="6" t="s">
        <v>31</v>
      </c>
      <c r="K26" s="13">
        <f>1/N23</f>
        <v>4</v>
      </c>
      <c r="L26" s="13">
        <f>1/N24</f>
        <v>0.5</v>
      </c>
      <c r="M26" s="13">
        <f>1/N25</f>
        <v>1</v>
      </c>
      <c r="N26" s="13">
        <v>1</v>
      </c>
      <c r="O26" s="13">
        <v>0.33333333333333331</v>
      </c>
      <c r="P26" s="14">
        <f t="shared" si="17"/>
        <v>6.833333333333333</v>
      </c>
      <c r="Q26" s="14">
        <f>P26/P28</f>
        <v>0.17270429654591404</v>
      </c>
      <c r="R26" s="14">
        <f>Q26/Q28</f>
        <v>0.17270429654591407</v>
      </c>
      <c r="U26" s="6" t="s">
        <v>31</v>
      </c>
      <c r="V26" s="13">
        <f>1/Y23</f>
        <v>0.25</v>
      </c>
      <c r="W26" s="13">
        <f>1/Y24</f>
        <v>0.33333333333333331</v>
      </c>
      <c r="X26" s="13">
        <f>1/Y25</f>
        <v>0.5</v>
      </c>
      <c r="Y26" s="13">
        <v>1</v>
      </c>
      <c r="Z26" s="13">
        <v>2</v>
      </c>
      <c r="AA26" s="14">
        <f t="shared" si="18"/>
        <v>4.083333333333333</v>
      </c>
      <c r="AB26" s="14">
        <f>AA26/AA28</f>
        <v>0.10328836424957841</v>
      </c>
      <c r="AC26" s="14">
        <f>AB26/AB28</f>
        <v>0.10328836424957841</v>
      </c>
    </row>
    <row r="27" spans="1:29" x14ac:dyDescent="0.25">
      <c r="J27" s="6" t="s">
        <v>32</v>
      </c>
      <c r="K27" s="13">
        <f>1/O23</f>
        <v>5</v>
      </c>
      <c r="L27" s="13">
        <f>1/O24</f>
        <v>1</v>
      </c>
      <c r="M27" s="13">
        <f>1/O25</f>
        <v>3</v>
      </c>
      <c r="N27" s="13">
        <f>1/O26</f>
        <v>3</v>
      </c>
      <c r="O27" s="13">
        <v>1</v>
      </c>
      <c r="P27" s="14">
        <f t="shared" si="17"/>
        <v>13</v>
      </c>
      <c r="Q27" s="14">
        <f>P27/P28</f>
        <v>0.32855939342881213</v>
      </c>
      <c r="R27" s="14">
        <f>Q27/Q28</f>
        <v>0.32855939342881219</v>
      </c>
      <c r="U27" s="6" t="s">
        <v>32</v>
      </c>
      <c r="V27" s="13">
        <f>1/Z23</f>
        <v>0.2</v>
      </c>
      <c r="W27" s="13">
        <f>1/Z24</f>
        <v>0.33333333333333331</v>
      </c>
      <c r="X27" s="13">
        <f>1/Z25</f>
        <v>0.33333333333333331</v>
      </c>
      <c r="Y27" s="13">
        <f>1/Z26</f>
        <v>0.5</v>
      </c>
      <c r="Z27" s="13">
        <v>1</v>
      </c>
      <c r="AA27" s="14">
        <f t="shared" si="18"/>
        <v>2.3666666666666667</v>
      </c>
      <c r="AB27" s="14">
        <f>AA27/AA28</f>
        <v>5.9865092748735249E-2</v>
      </c>
      <c r="AC27" s="14">
        <f>AB27/AB28</f>
        <v>5.9865092748735249E-2</v>
      </c>
    </row>
    <row r="28" spans="1:29" x14ac:dyDescent="0.25">
      <c r="J28" s="5" t="s">
        <v>24</v>
      </c>
      <c r="K28" s="14">
        <f>SUM(K23:K27)</f>
        <v>19</v>
      </c>
      <c r="L28" s="14">
        <f t="shared" ref="L28" si="19">SUM(L23:L27)</f>
        <v>3.2</v>
      </c>
      <c r="M28" s="14">
        <f t="shared" ref="M28" si="20">SUM(M23:M27)</f>
        <v>7.25</v>
      </c>
      <c r="N28" s="14">
        <f t="shared" ref="N28" si="21">SUM(N23:N27)</f>
        <v>7.25</v>
      </c>
      <c r="O28" s="14">
        <f t="shared" ref="O28" si="22">SUM(O23:O27)</f>
        <v>2.8666666666666663</v>
      </c>
      <c r="P28" s="14">
        <f>SUM(K28:O28)</f>
        <v>39.56666666666667</v>
      </c>
      <c r="Q28" s="14">
        <f>SUM(Q23:Q27)</f>
        <v>0.99999999999999989</v>
      </c>
      <c r="R28" s="14">
        <v>1</v>
      </c>
      <c r="U28" s="5" t="s">
        <v>24</v>
      </c>
      <c r="V28" s="14">
        <f>SUM(V23:V27)</f>
        <v>2.0333333333333332</v>
      </c>
      <c r="W28" s="14">
        <f t="shared" ref="W28" si="23">SUM(W23:W27)</f>
        <v>5.1666666666666661</v>
      </c>
      <c r="X28" s="14">
        <f t="shared" ref="X28" si="24">SUM(X23:X27)</f>
        <v>7.833333333333333</v>
      </c>
      <c r="Y28" s="14">
        <f t="shared" ref="Y28" si="25">SUM(Y23:Y27)</f>
        <v>10.5</v>
      </c>
      <c r="Z28" s="14">
        <f t="shared" ref="Z28" si="26">SUM(Z23:Z27)</f>
        <v>14</v>
      </c>
      <c r="AA28" s="14">
        <f>SUM(V28:Z28)</f>
        <v>39.533333333333331</v>
      </c>
      <c r="AB28" s="14">
        <f>SUM(AB23:AB27)</f>
        <v>1</v>
      </c>
      <c r="AC28" s="14">
        <v>1</v>
      </c>
    </row>
  </sheetData>
  <mergeCells count="7">
    <mergeCell ref="A15:B15"/>
    <mergeCell ref="U1:AC1"/>
    <mergeCell ref="J11:R11"/>
    <mergeCell ref="J1:R1"/>
    <mergeCell ref="J21:R21"/>
    <mergeCell ref="U11:AC11"/>
    <mergeCell ref="U21:AC2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I14" sqref="I14"/>
    </sheetView>
  </sheetViews>
  <sheetFormatPr defaultRowHeight="15" x14ac:dyDescent="0.25"/>
  <cols>
    <col min="1" max="6" width="6.7109375" customWidth="1"/>
    <col min="9" max="9" width="15.5703125" bestFit="1" customWidth="1"/>
    <col min="12" max="12" width="17.7109375" customWidth="1"/>
  </cols>
  <sheetData>
    <row r="1" spans="1:12" ht="45" x14ac:dyDescent="0.25">
      <c r="A1" s="34" t="s">
        <v>38</v>
      </c>
      <c r="B1" s="34"/>
      <c r="C1" s="34"/>
      <c r="D1" s="34"/>
      <c r="E1" s="34"/>
      <c r="F1" s="34"/>
      <c r="G1" s="16"/>
      <c r="H1" s="16"/>
      <c r="I1" s="20" t="s">
        <v>39</v>
      </c>
      <c r="L1" s="19" t="s">
        <v>40</v>
      </c>
    </row>
    <row r="2" spans="1:12" x14ac:dyDescent="0.25">
      <c r="A2" s="17"/>
      <c r="B2" s="17" t="s">
        <v>33</v>
      </c>
      <c r="C2" s="17" t="s">
        <v>34</v>
      </c>
      <c r="D2" s="17" t="s">
        <v>35</v>
      </c>
      <c r="E2" s="17" t="s">
        <v>36</v>
      </c>
      <c r="F2" s="17" t="s">
        <v>37</v>
      </c>
      <c r="G2" s="16"/>
      <c r="H2" s="16"/>
      <c r="I2" s="4"/>
      <c r="L2" s="4"/>
    </row>
    <row r="3" spans="1:12" x14ac:dyDescent="0.25">
      <c r="A3" s="17" t="s">
        <v>28</v>
      </c>
      <c r="B3" s="18">
        <f>Input!AC3</f>
        <v>0.2</v>
      </c>
      <c r="C3" s="18">
        <f>Input!R13</f>
        <v>4.7619047619047609E-2</v>
      </c>
      <c r="D3" s="18">
        <f>Input!AC13</f>
        <v>4.7619047619047609E-2</v>
      </c>
      <c r="E3" s="18">
        <f>Input!R23</f>
        <v>4.8020219039595621E-2</v>
      </c>
      <c r="F3" s="18">
        <f>Input!AC23</f>
        <v>0.4300168634064081</v>
      </c>
      <c r="G3" s="16"/>
      <c r="H3" s="16"/>
      <c r="I3" s="18">
        <f>Input!R3</f>
        <v>0.22274709828867861</v>
      </c>
      <c r="L3" s="15">
        <f>MMULT(B3:F3,I3:I7)</f>
        <v>0.27706669378209042</v>
      </c>
    </row>
    <row r="4" spans="1:12" x14ac:dyDescent="0.25">
      <c r="A4" s="17" t="s">
        <v>29</v>
      </c>
      <c r="B4" s="18">
        <f>Input!AC4</f>
        <v>0.2</v>
      </c>
      <c r="C4" s="18">
        <f>Input!R14</f>
        <v>0.23809523809523808</v>
      </c>
      <c r="D4" s="18">
        <f>Input!AC14</f>
        <v>0.23809523809523808</v>
      </c>
      <c r="E4" s="18">
        <f>Input!R24</f>
        <v>0.27801179443976415</v>
      </c>
      <c r="F4" s="18">
        <f>Input!AC24</f>
        <v>0.23608768971332209</v>
      </c>
      <c r="G4" s="16"/>
      <c r="H4" s="16"/>
      <c r="I4" s="18">
        <f>Input!R4</f>
        <v>7.1075625624900385E-2</v>
      </c>
      <c r="L4" s="15">
        <f>MMULT(B4:F4,I3:I7)</f>
        <v>0.23004901715746051</v>
      </c>
    </row>
    <row r="5" spans="1:12" x14ac:dyDescent="0.25">
      <c r="A5" s="17" t="s">
        <v>30</v>
      </c>
      <c r="B5" s="18">
        <f>Input!AC5</f>
        <v>0.2</v>
      </c>
      <c r="C5" s="18">
        <f>Input!R15</f>
        <v>0.23809523809523808</v>
      </c>
      <c r="D5" s="18">
        <f>Input!AC15</f>
        <v>0.23809523809523808</v>
      </c>
      <c r="E5" s="18">
        <f>Input!R25</f>
        <v>0.17270429654591407</v>
      </c>
      <c r="F5" s="18">
        <f>Input!AC25</f>
        <v>0.17074198988195616</v>
      </c>
      <c r="G5" s="16"/>
      <c r="H5" s="16"/>
      <c r="I5" s="18">
        <f>Input!R5</f>
        <v>0.15823564359305037</v>
      </c>
      <c r="L5" s="15">
        <f>MMULT(B5:F5,I3:I7)</f>
        <v>0.19277603908565161</v>
      </c>
    </row>
    <row r="6" spans="1:12" x14ac:dyDescent="0.25">
      <c r="A6" s="17" t="s">
        <v>31</v>
      </c>
      <c r="B6" s="18">
        <f>Input!AC6</f>
        <v>0.2</v>
      </c>
      <c r="C6" s="18">
        <f>Input!R16</f>
        <v>0.23809523809523808</v>
      </c>
      <c r="D6" s="18">
        <f>Input!AC16</f>
        <v>0.23809523809523808</v>
      </c>
      <c r="E6" s="18">
        <f>Input!R26</f>
        <v>0.17270429654591407</v>
      </c>
      <c r="F6" s="18">
        <f>Input!AC26</f>
        <v>0.10328836424957841</v>
      </c>
      <c r="G6" s="16"/>
      <c r="H6" s="16"/>
      <c r="I6" s="18">
        <f>Input!R6</f>
        <v>3.6718783961977079E-2</v>
      </c>
      <c r="L6" s="15">
        <f>MMULT(B6:F6,I3:I7)</f>
        <v>0.15829220444609721</v>
      </c>
    </row>
    <row r="7" spans="1:12" x14ac:dyDescent="0.25">
      <c r="A7" s="17" t="s">
        <v>32</v>
      </c>
      <c r="B7" s="18">
        <f>Input!AC7</f>
        <v>0.2</v>
      </c>
      <c r="C7" s="18">
        <f>Input!R17</f>
        <v>0.23809523809523808</v>
      </c>
      <c r="D7" s="18">
        <f>Input!AC17</f>
        <v>0.23809523809523808</v>
      </c>
      <c r="E7" s="18">
        <f>Input!R27</f>
        <v>0.32855939342881219</v>
      </c>
      <c r="F7" s="18">
        <f>Input!AC27</f>
        <v>5.9865092748735249E-2</v>
      </c>
      <c r="G7" s="16"/>
      <c r="H7" s="16"/>
      <c r="I7" s="18">
        <f>Input!R7</f>
        <v>0.51122284853139355</v>
      </c>
      <c r="L7" s="15">
        <f>MMULT(B7:F7,I3:I7)</f>
        <v>0.14181604552870025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Input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2016-03-28T13:21:59Z</dcterms:created>
  <dcterms:modified xsi:type="dcterms:W3CDTF">2016-04-20T09:04:45Z</dcterms:modified>
</cp:coreProperties>
</file>